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kım Takvimi" sheetId="1" r:id="rId4"/>
    <sheet name="Müşteriler" sheetId="2" r:id="rId5"/>
    <sheet name="Cihazlar" sheetId="3" r:id="rId6"/>
    <sheet name="Açıklamalar" sheetId="4" r:id="rId7"/>
    <sheet name="Ürünler" sheetId="5" r:id="rId8"/>
  </sheets>
  <definedNames>
    <definedName name="_xlnm._FilterDatabase" localSheetId="0" hidden="1">'Bakım Takvimi'!$A$1:$J$1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<sst xmlns="http://schemas.openxmlformats.org/spreadsheetml/2006/main" uniqueCount="133">
  <si>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Müşteri</t>
  </si>
  <si>
    <t>Ürün</t>
  </si>
  <si>
    <t>Seri No</t>
  </si>
  <si>
    <t>Son Bakım / Kurulum</t>
  </si>
  <si>
    <t>Aralık</t>
  </si>
  <si>
    <t>Sonraki Bakım</t>
  </si>
  <si>
    <t>Kalan Gün</t>
  </si>
  <si>
    <t>Durum</t>
  </si>
  <si>
    <t>Yıllık Periyodik Kontrol Geçerlilik</t>
  </si>
  <si>
    <t>Başlangıç</t>
  </si>
  <si>
    <t>Ürün Satırı</t>
  </si>
  <si>
    <t>Aralık (ay)</t>
  </si>
  <si>
    <t>Aralık (gün)</t>
  </si>
  <si>
    <t>Ad Soyad *</t>
  </si>
  <si>
    <t>TC Kimlik No</t>
  </si>
  <si>
    <t>Telefon *</t>
  </si>
  <si>
    <t>Müşteri Tipi</t>
  </si>
  <si>
    <t>E-posta</t>
  </si>
  <si>
    <t>Vergi No</t>
  </si>
  <si>
    <t>Vergi Dairesi</t>
  </si>
  <si>
    <t>İlgili Kişi</t>
  </si>
  <si>
    <t>Alternatif Tel</t>
  </si>
  <si>
    <t>Notlar</t>
  </si>
  <si>
    <t>Müşteri Kodu</t>
  </si>
  <si>
    <t>Adres</t>
  </si>
  <si>
    <t>Şehir</t>
  </si>
  <si>
    <t>İlçe</t>
  </si>
  <si>
    <t>Enlem</t>
  </si>
  <si>
    <t>Boylam</t>
  </si>
  <si>
    <t>Ahmet Yılmaz</t>
  </si>
  <si>
    <t>05321234567</t>
  </si>
  <si>
    <t>bireysel</t>
  </si>
  <si>
    <t>ahmet@mail.com</t>
  </si>
  <si>
    <t>Örnek not</t>
  </si>
  <si>
    <t>Atatürk Caddesi No: 5 Daire: 3</t>
  </si>
  <si>
    <t>İstanbul</t>
  </si>
  <si>
    <t>Kadıköy</t>
  </si>
  <si>
    <t>ABC Teknoloji A.Ş.</t>
  </si>
  <si>
    <t>02121234567</t>
  </si>
  <si>
    <t>kurumsal</t>
  </si>
  <si>
    <t>info@abc.com</t>
  </si>
  <si>
    <t>Kadıköy VD</t>
  </si>
  <si>
    <t>Mehmet Bey</t>
  </si>
  <si>
    <t>05399876543</t>
  </si>
  <si>
    <t>C-1-100</t>
  </si>
  <si>
    <t>Bağdat Caddesi No: 120 Kat: 4</t>
  </si>
  <si>
    <t>Maltepe</t>
  </si>
  <si>
    <t>Müşteri Telefonu</t>
  </si>
  <si>
    <t>Ürün Kodu *</t>
  </si>
  <si>
    <t>Kurulum Tarihi</t>
  </si>
  <si>
    <t>Son Bakım Tarihi</t>
  </si>
  <si>
    <t>Garanti (ay)</t>
  </si>
  <si>
    <t>Garanti Kapsamı</t>
  </si>
  <si>
    <t>Garantiyi Veren</t>
  </si>
  <si>
    <t>Özel Bakım Aralığı (ay)</t>
  </si>
  <si>
    <t>Özel Bakım Aralığı (gün)</t>
  </si>
  <si>
    <t>Tescil No</t>
  </si>
  <si>
    <t>Durak Sayısı</t>
  </si>
  <si>
    <t>Blok</t>
  </si>
  <si>
    <t>Otomatik Kurtarma</t>
  </si>
  <si>
    <t>Yapım Yılı</t>
  </si>
  <si>
    <t>Yıllık Periyodik Kontrol Tarihi</t>
  </si>
  <si>
    <t>Yıllık Periyodik Kontrol Sonucu</t>
  </si>
  <si>
    <t>Yıllık Periyodik Kontrol Rapor No</t>
  </si>
  <si>
    <t>Alan</t>
  </si>
  <si>
    <t>Zorunlu</t>
  </si>
  <si>
    <t>Açıklama</t>
  </si>
  <si>
    <t>Örnek satırlar</t>
  </si>
  <si>
    <t>Müşteriler sayfasının 2. ve 3. satırı örnektir ve aktarılmaz; kendi müşterilerinizi altına ya da onların yerine yazın.</t>
  </si>
  <si>
    <t>Ad Soyad</t>
  </si>
  <si>
    <t>Evet</t>
  </si>
  <si>
    <t>Müşterinin adı soyadı (bireysel) veya firma adı (kurumsal). Maks. 255 karakter.</t>
  </si>
  <si>
    <t>Hayır</t>
  </si>
  <si>
    <t>Bireysel müşteriler için TC Kimlik No. 11 haneli, 0 ile başlayamaz. Boş bırakabilirsiniz.</t>
  </si>
  <si>
    <t>Telefon</t>
  </si>
  <si>
    <t>Telefon numarası. Aynı Ad Soyad + Telefon kombinasyonu tekrar eklenmez. Başında 0 yoksa otomatik eklenir (cep telefonları için).</t>
  </si>
  <si>
    <t>"bireysel" veya "kurumsal" yazın. Boş bırakırsanız bireysel kabul edilir.</t>
  </si>
  <si>
    <t>Geçerli bir e-posta adresi.</t>
  </si>
  <si>
    <t>Kurumsal müşteriler için vergi numarası (10 hane).</t>
  </si>
  <si>
    <t>Vergi dairesi adı.</t>
  </si>
  <si>
    <t>Kurumsal müşterilerde iletişim kurulacak kişinin adı.</t>
  </si>
  <si>
    <t>İkinci telefon numarası.</t>
  </si>
  <si>
    <t>Serbest not alanı.</t>
  </si>
  <si>
    <t>Boş bırakılırsa otomatik üretilir (M-1-1 / C-1-1 formatında). Kendi kodunuzu girerseniz benzersiz olmalıdır.</t>
  </si>
  <si>
    <t>Açık adres metni (cadde, sokak, kapı no, daire). Şehir/İlçe otomatik sona eklenir, tekrar yazmayın.</t>
  </si>
  <si>
    <t>Şehir adı — sistemde TAM eşleşme yapılır (örn. "İstanbul", "Ankara"). Yanlış yazılırsa adres oluşturulur ama şehir boş kalır.</t>
  </si>
  <si>
    <t>İlçe adı — şehir bulunduktan sonra o şehre ait ilçelerde TAM eşleşme aranır (örn. "Kadıköy", "Çankaya").</t>
  </si>
  <si>
    <t>GPS enlem değeri (-90 ile 90 arası, ondalık nokta ile). Örn: 40.992812</t>
  </si>
  <si>
    <t>GPS boylam değeri (-180 ile 180 arası, ondalık nokta ile). Örn: 29.027425</t>
  </si>
  <si>
    <t>ÖNEMLİ</t>
  </si>
  <si>
    <t>⚠️</t>
  </si>
  <si>
    <t>Her sayfada en fazla 2000 satır yükleyebilirsiniz. Daha büyük listeleri parçalara bölün.</t>
  </si>
  <si>
    <t>CIHAZLAR</t>
  </si>
  <si>
    <t>Her satır bir asansör. Müşteri bu dosyanın Müşteriler sayfasında ya da sistemde kayıtlı olmalı. Asansör stoktan düşülmez; ürünün içeriği kendiliğinden kurulur. Aynı ürün ve seri no (seri no yoksa aynı müşteri, ürün ve kurulum tarihi) ikinci kez eklenmez. Bu sayfada örnek satır yok; her dolu satır aktarılır.</t>
  </si>
  <si>
    <t>Müşteri kodu (ör. M-1-25). Kod ya da telefondan biri yeter; müşteriler sayfasında bu dosyayla eklenen müşteriler da bulunur.</t>
  </si>
  <si>
    <t>Kod yoksa müşterinin telefonu. Aynı telefonla birden çok müşteri varsa kodu yazın.</t>
  </si>
  <si>
    <t>Ürün Kodu</t>
  </si>
  <si>
    <t>Asansörün ürün kodu ya da ürün adı (ürün listesindeki gibi).</t>
  </si>
  <si>
    <t>Seri numarası; firmanızda tekildir. Aynı cihaz ikinci kez eklenmez, başka bir cihazda kayıtlıysa satır hata verir.</t>
  </si>
  <si>
    <t>gg.aa.yyyy. Garanti ve ilk bakım buradan hesaplanır.</t>
  </si>
  <si>
    <t>Servios'a geçmeden önceki son bakım (gg.aa.yyyy); sonraki bakım buradan hesaplanır.</t>
  </si>
  <si>
    <t>Garanti süresi, ay. Boşsa ürünün garanti süresi, o da yoksa 24.</t>
  </si>
  <si>
    <t>Seçenekler: Parça ve işçilik, Yalnız parça, Yalnız işçilik. Boşsa parça ve işçilik.</t>
  </si>
  <si>
    <t>Seçenekler: Üretici / ithalatçı, Satıcı / bayi, Firmamız.</t>
  </si>
  <si>
    <t>Ürünün aralığından farklıysa ay olarak (1–36).</t>
  </si>
  <si>
    <t>Gün olarak (ör. 7, 15). Doluysa ay sütunu yok sayılır.</t>
  </si>
  <si>
    <t>Teknik künye</t>
  </si>
  <si>
    <t>Evet ya da Hayır</t>
  </si>
  <si>
    <t>Son Yıllık Periyodik Kontrol (gg.aa.yyyy). Doluysa kayıt açılır, geçerlilik sonuca göre hesaplanır.</t>
  </si>
  <si>
    <t>Seçenekler: Yeşil etiket, Mavi etiket, Sarı etiket, Kırmızı etiket</t>
  </si>
  <si>
    <t>İsteğe bağlı</t>
  </si>
  <si>
    <t>Serbest not.</t>
  </si>
  <si>
    <t>BAKIM TAKVIMI</t>
  </si>
  <si>
    <t>Kendiliğinden dolar, elle yazılmaz: Cihazlar sayfasındaki her satırın sonraki bakımın tarihini, kalan günü ve durumunu (Gecikmiş, 30 gün içinde, Planlı) gösterir. Aralık: Özel Bakım Aralığı (gün ya da ay) doluysa o, değilse Ürünler sayfasındaki ürünün aralığı. Başlangıç Son Bakım Tarihi, boşsa Kurulum Tarihi. İlk 500 cihaz için hazırdır; daha fazlası için son satırın formüllerini aşağı çekin.</t>
  </si>
  <si>
    <t>ÜRÜNLER</t>
  </si>
  <si>
    <t>Servios'un bu sektör için hazır ürün kataloğu ve bakım aralıkları. Cihazlar sayfasının Ürün Kodu sütununa buradaki kodu ya da adı yazın; Servios'ta paneliniz bu ürünlerle açılır. Aralığı farklı olan cihaz için Özel Bakım Aralığı sütununu doldurun.</t>
  </si>
  <si>
    <t>SERVIOS'A AKTARMA</t>
  </si>
  <si>
    <t>Servios'ta müşteri listesindeki "Excel'den Aktar" ile bu dosyayı olduğu gibi yükleyin: Müşteriler ve Cihazlar aktarılır, Bakım Takvimi ve Ürünler sayfaları okunmaz, bakım takvimi panelde kendiliğinden kurulur. Siteden açılan denemede girilen kayıtlar aboneliğe geçince silinir; aboneliğe geçtikten sonra aynı dosyayı yeniden yükleyin.</t>
  </si>
  <si>
    <t>Ürün Adı</t>
  </si>
  <si>
    <t>Bakım Aralığı (ay)</t>
  </si>
  <si>
    <t>Bakım Aralığı (gün)</t>
  </si>
  <si>
    <t>Kategori</t>
  </si>
  <si>
    <t>ELV-630</t>
  </si>
  <si>
    <t>İnsan Asansörü 630 kg / 8 Kişi (Makine Dairesiz)</t>
  </si>
  <si>
    <t>Asansörler</t>
  </si>
  <si>
    <t>ELV-1000</t>
  </si>
  <si>
    <t>İnsan Asansörü 1000 kg / 13 Kişi</t>
  </si>
  <si>
    <t>ELV-HYD</t>
  </si>
  <si>
    <t>Hidrolik Asansör 400 kg / 5 Kişi</t>
  </si>
  <si>
    <t>ELV-YUK</t>
  </si>
  <si>
    <t>Yük Asansörü 2000 kg</t>
  </si>
  <si>
    <t>ELV-SDY</t>
  </si>
  <si>
    <t>Sedye Asansörü 1600 kg</t>
  </si>
</sst>
</file>

<file path=xl/styles.xml><?xml version="1.0" encoding="utf-8"?>
<styleSheet xmlns="http://schemas.openxmlformats.org/spreadsheetml/2006/main" xml:space="preserve">
  <numFmts count="2">
    <numFmt numFmtId="164" formatCode="0.000000"/>
    <numFmt numFmtId="165" formatCode="dd.mm.yyyy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6B728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891B2"/>
        <bgColor rgb="FF000000"/>
      </patternFill>
    </fill>
    <fill>
      <patternFill patternType="solid">
        <fgColor rgb="FFFAFAFA"/>
        <bgColor rgb="FF000000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1" applyBorder="1" applyAlignment="1">
      <alignment horizontal="center" vertical="center" textRotation="0" wrapText="false" shrinkToFit="false"/>
    </xf>
    <xf xfId="0" fontId="0" numFmtId="49" fillId="0" borderId="0" applyFont="0" applyNumberFormat="1" applyFill="0" applyBorder="0" applyAlignment="0"/>
    <xf xfId="0" fontId="1" numFmtId="164" fillId="2" borderId="1" applyFont="1" applyNumberFormat="1" applyFill="1" applyBorder="1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0"/>
    <xf xfId="0" fontId="2" numFmtId="0" fillId="3" borderId="1" applyFont="1" applyNumberFormat="0" applyFill="1" applyBorder="1" applyAlignment="0"/>
    <xf xfId="0" fontId="2" numFmtId="49" fillId="3" borderId="1" applyFont="1" applyNumberFormat="1" applyFill="1" applyBorder="1" applyAlignment="0"/>
    <xf xfId="0" fontId="2" numFmtId="164" fillId="3" borderId="1" applyFont="1" applyNumberFormat="1" applyFill="1" applyBorder="1" applyAlignment="0"/>
    <xf xfId="0" fontId="2" numFmtId="0" fillId="4" borderId="1" applyFont="1" applyNumberFormat="0" applyFill="1" applyBorder="1" applyAlignment="0"/>
    <xf xfId="0" fontId="2" numFmtId="49" fillId="4" borderId="1" applyFont="1" applyNumberFormat="1" applyFill="1" applyBorder="1" applyAlignment="0"/>
    <xf xfId="0" fontId="2" numFmtId="164" fillId="4" borderId="1" applyFont="1" applyNumberFormat="1" applyFill="1" applyBorder="1" applyAlignment="0"/>
    <xf xfId="0" fontId="1" numFmtId="49" fillId="2" borderId="1" applyFont="1" applyNumberFormat="1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0"/>
    <xf xfId="0" fontId="0" numFmtId="0" fillId="4" borderId="1" applyFont="0" applyNumberFormat="0" applyFill="1" applyBorder="1" applyAlignment="0"/>
    <xf xfId="0" fontId="0" numFmtId="165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4">
    <dxf>
      <font>
        <color rgb="FFB91C1C"/>
      </font>
      <fill>
        <patternFill patternType="solid">
          <fgColor rgb="FFFEE2E2"/>
          <bgColor rgb="FFFEE2E2"/>
        </patternFill>
      </fill>
      <border/>
    </dxf>
    <dxf>
      <font>
        <color rgb="FFB45309"/>
      </font>
      <fill>
        <patternFill patternType="solid">
          <fgColor rgb="FFFEF3C7"/>
          <bgColor rgb="FFFEF3C7"/>
        </patternFill>
      </fill>
      <border/>
    </dxf>
    <dxf>
      <font>
        <color rgb="FFB91C1C"/>
      </font>
      <fill>
        <patternFill patternType="solid">
          <fgColor rgb="FFFEE2E2"/>
          <bgColor rgb="FFFEE2E2"/>
        </patternFill>
      </fill>
      <border/>
    </dxf>
    <dxf>
      <font>
        <color rgb="FFB45309"/>
      </font>
      <fill>
        <patternFill patternType="solid">
          <fgColor rgb="FFFEF3C7"/>
          <bgColor rgb="FFFEF3C7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01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K2" sqref="K2:K501"/>
    </sheetView>
  </sheetViews>
  <sheetFormatPr defaultRowHeight="14.4" outlineLevelRow="0" outlineLevelCol="0"/>
  <cols>
    <col min="1" max="1" width="30" customWidth="true" style="0"/>
    <col min="2" max="2" width="40" customWidth="true" style="0"/>
    <col min="3" max="3" width="16" customWidth="true" style="0"/>
    <col min="4" max="4" width="16" customWidth="true" style="0"/>
    <col min="5" max="5" width="10" customWidth="true" style="0"/>
    <col min="6" max="6" width="16" customWidth="true" style="0"/>
    <col min="7" max="7" width="11" customWidth="true" style="0"/>
    <col min="8" max="8" width="16" customWidth="true" style="0"/>
    <col min="9" max="9" width="18" customWidth="true" style="0"/>
    <col min="10" max="10" width="11" customWidth="true" style="0"/>
    <col min="11" max="11" width="9.10" hidden="true" style="0"/>
    <col min="12" max="12" width="9.10" hidden="true" style="0"/>
    <col min="13" max="13" width="9.10" hidden="true" style="0"/>
    <col min="14" max="14" width="9.10" hidden="true" style="0"/>
  </cols>
  <sheetData>
    <row r="1" spans="1:14" customHeight="1" ht="36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6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tr">
        <f>IF(AND('Cihazlar'!A2="",'Cihazlar'!B2=""),"",IFERROR(INDEX('Müşteriler'!$A:$A,MATCH(IF('Cihazlar'!A2="","§",'Cihazlar'!A2),'Müşteriler'!$K:$K,0)),IFERROR(INDEX('Müşteriler'!$A:$A,MATCH(IF('Cihazlar'!B2="","§",'Cihazlar'!B2),'Müşteriler'!$C:$C,0)),'Cihazlar'!A2&amp;'Cihazlar'!B2)))</f>
        <v/>
      </c>
      <c r="B2" t="str">
        <f>IF('Cihazlar'!C2="","",IF(L2="",'Cihazlar'!C2,INDEX('Ürünler'!$B:$B,L2)))</f>
        <v/>
      </c>
      <c r="C2" t="str">
        <f>IF('Cihazlar'!D2="","",'Cihazlar'!D2)</f>
        <v/>
      </c>
      <c r="D2" s="16" t="str">
        <f>K2</f>
        <v/>
      </c>
      <c r="E2" t="str">
        <f>IF(N2&gt;0,N2&amp;" gün",IF(M2&gt;0,M2&amp;" ay",""))</f>
        <v/>
      </c>
      <c r="F2" s="16" t="str">
        <f>IF(OR('Cihazlar'!C2="",K2=""),"",IF(N2&gt;0,K2+N2,IF(M2&gt;0,EDATE(K2,M2),"")))</f>
        <v/>
      </c>
      <c r="G2" s="17" t="str">
        <f>IF(F2="","",F2-TODAY())</f>
        <v/>
      </c>
      <c r="H2" t="str">
        <f>IF(G2="","",IF(G2&lt;0,"Gecikmiş",IF(G2&lt;=30,"30 gün içinde","Planlı")))</f>
        <v/>
      </c>
      <c r="I2" s="16" t="str">
        <f>IF('Cihazlar'!Q2="","",IF('Cihazlar'!R2="Sarı etiket",(IF('Cihazlar'!Q2="","",IF(ISNUMBER('Cihazlar'!Q2),'Cihazlar'!Q2,IFERROR(DATE(VALUE(RIGHT('Cihazlar'!Q2,4)),VALUE(MID('Cihazlar'!Q2,4,2)),VALUE(LEFT('Cihazlar'!Q2,2))),""))))+120,IF('Cihazlar'!R2="Kırmızı etiket",(IF('Cihazlar'!Q2="","",IF(ISNUMBER('Cihazlar'!Q2),'Cihazlar'!Q2,IFERROR(DATE(VALUE(RIGHT('Cihazlar'!Q2,4)),VALUE(MID('Cihazlar'!Q2,4,2)),VALUE(LEFT('Cihazlar'!Q2,2))),""))))+60,EDATE((IF('Cihazlar'!Q2="","",IF(ISNUMBER('Cihazlar'!Q2),'Cihazlar'!Q2,IFERROR(DATE(VALUE(RIGHT('Cihazlar'!Q2,4)),VALUE(MID('Cihazlar'!Q2,4,2)),VALUE(LEFT('Cihazlar'!Q2,2))),"")))),12))))</f>
        <v/>
      </c>
      <c r="J2" s="17" t="str">
        <f>IF(I2="","",I2-TODAY())</f>
        <v/>
      </c>
      <c r="K2" s="16" t="str">
        <f>IF('Cihazlar'!F2&lt;&gt;"",IF('Cihazlar'!F2="","",IF(ISNUMBER('Cihazlar'!F2),'Cihazlar'!F2,IFERROR(DATE(VALUE(RIGHT('Cihazlar'!F2,4)),VALUE(MID('Cihazlar'!F2,4,2)),VALUE(LEFT('Cihazlar'!F2,2))),""))),IF('Cihazlar'!E2="","",IF(ISNUMBER('Cihazlar'!E2),'Cihazlar'!E2,IFERROR(DATE(VALUE(RIGHT('Cihazlar'!E2,4)),VALUE(MID('Cihazlar'!E2,4,2)),VALUE(LEFT('Cihazlar'!E2,2))),""))))</f>
        <v/>
      </c>
      <c r="L2" t="str">
        <f>IF('Cihazlar'!C2="","",IFERROR(MATCH('Cihazlar'!C2,'Ürünler'!$A:$A,0),IFERROR(MATCH('Cihazlar'!C2,'Ürünler'!$B:$B,0),"")))</f>
        <v/>
      </c>
      <c r="M2">
        <f>IF(N2&gt;0,0,IF('Cihazlar'!J2&lt;&gt;"",N(VALUE('Cihazlar'!J2)),IF(L2="",0,N(INDEX('Ürünler'!$C:$C,L2)))))</f>
        <v>0</v>
      </c>
      <c r="N2">
        <f>IF('Cihazlar'!K2&lt;&gt;"",N(VALUE('Cihazlar'!K2)),IF('Cihazlar'!J2&lt;&gt;"",0,IF(L2="",0,N(INDEX('Ürünler'!$D:$D,L2)))))</f>
        <v>0</v>
      </c>
    </row>
    <row r="3" spans="1:14">
      <c r="A3" t="str">
        <f>IF(AND('Cihazlar'!A3="",'Cihazlar'!B3=""),"",IFERROR(INDEX('Müşteriler'!$A:$A,MATCH(IF('Cihazlar'!A3="","§",'Cihazlar'!A3),'Müşteriler'!$K:$K,0)),IFERROR(INDEX('Müşteriler'!$A:$A,MATCH(IF('Cihazlar'!B3="","§",'Cihazlar'!B3),'Müşteriler'!$C:$C,0)),'Cihazlar'!A3&amp;'Cihazlar'!B3)))</f>
        <v/>
      </c>
      <c r="B3" t="str">
        <f>IF('Cihazlar'!C3="","",IF(L3="",'Cihazlar'!C3,INDEX('Ürünler'!$B:$B,L3)))</f>
        <v/>
      </c>
      <c r="C3" t="str">
        <f>IF('Cihazlar'!D3="","",'Cihazlar'!D3)</f>
        <v/>
      </c>
      <c r="D3" s="16" t="str">
        <f>K3</f>
        <v/>
      </c>
      <c r="E3" t="str">
        <f>IF(N3&gt;0,N3&amp;" gün",IF(M3&gt;0,M3&amp;" ay",""))</f>
        <v/>
      </c>
      <c r="F3" s="16" t="str">
        <f>IF(OR('Cihazlar'!C3="",K3=""),"",IF(N3&gt;0,K3+N3,IF(M3&gt;0,EDATE(K3,M3),"")))</f>
        <v/>
      </c>
      <c r="G3" s="17" t="str">
        <f>IF(F3="","",F3-TODAY())</f>
        <v/>
      </c>
      <c r="H3" t="str">
        <f>IF(G3="","",IF(G3&lt;0,"Gecikmiş",IF(G3&lt;=30,"30 gün içinde","Planlı")))</f>
        <v/>
      </c>
      <c r="I3" s="16" t="str">
        <f>IF('Cihazlar'!Q3="","",IF('Cihazlar'!R3="Sarı etiket",(IF('Cihazlar'!Q3="","",IF(ISNUMBER('Cihazlar'!Q3),'Cihazlar'!Q3,IFERROR(DATE(VALUE(RIGHT('Cihazlar'!Q3,4)),VALUE(MID('Cihazlar'!Q3,4,2)),VALUE(LEFT('Cihazlar'!Q3,2))),""))))+120,IF('Cihazlar'!R3="Kırmızı etiket",(IF('Cihazlar'!Q3="","",IF(ISNUMBER('Cihazlar'!Q3),'Cihazlar'!Q3,IFERROR(DATE(VALUE(RIGHT('Cihazlar'!Q3,4)),VALUE(MID('Cihazlar'!Q3,4,2)),VALUE(LEFT('Cihazlar'!Q3,2))),""))))+60,EDATE((IF('Cihazlar'!Q3="","",IF(ISNUMBER('Cihazlar'!Q3),'Cihazlar'!Q3,IFERROR(DATE(VALUE(RIGHT('Cihazlar'!Q3,4)),VALUE(MID('Cihazlar'!Q3,4,2)),VALUE(LEFT('Cihazlar'!Q3,2))),"")))),12))))</f>
        <v/>
      </c>
      <c r="J3" s="17" t="str">
        <f>IF(I3="","",I3-TODAY())</f>
        <v/>
      </c>
      <c r="K3" s="16" t="str">
        <f>IF('Cihazlar'!F3&lt;&gt;"",IF('Cihazlar'!F3="","",IF(ISNUMBER('Cihazlar'!F3),'Cihazlar'!F3,IFERROR(DATE(VALUE(RIGHT('Cihazlar'!F3,4)),VALUE(MID('Cihazlar'!F3,4,2)),VALUE(LEFT('Cihazlar'!F3,2))),""))),IF('Cihazlar'!E3="","",IF(ISNUMBER('Cihazlar'!E3),'Cihazlar'!E3,IFERROR(DATE(VALUE(RIGHT('Cihazlar'!E3,4)),VALUE(MID('Cihazlar'!E3,4,2)),VALUE(LEFT('Cihazlar'!E3,2))),""))))</f>
        <v/>
      </c>
      <c r="L3" t="str">
        <f>IF('Cihazlar'!C3="","",IFERROR(MATCH('Cihazlar'!C3,'Ürünler'!$A:$A,0),IFERROR(MATCH('Cihazlar'!C3,'Ürünler'!$B:$B,0),"")))</f>
        <v/>
      </c>
      <c r="M3">
        <f>IF(N3&gt;0,0,IF('Cihazlar'!J3&lt;&gt;"",N(VALUE('Cihazlar'!J3)),IF(L3="",0,N(INDEX('Ürünler'!$C:$C,L3)))))</f>
        <v>0</v>
      </c>
      <c r="N3">
        <f>IF('Cihazlar'!K3&lt;&gt;"",N(VALUE('Cihazlar'!K3)),IF('Cihazlar'!J3&lt;&gt;"",0,IF(L3="",0,N(INDEX('Ürünler'!$D:$D,L3)))))</f>
        <v>0</v>
      </c>
    </row>
    <row r="4" spans="1:14">
      <c r="A4" t="str">
        <f>IF(AND('Cihazlar'!A4="",'Cihazlar'!B4=""),"",IFERROR(INDEX('Müşteriler'!$A:$A,MATCH(IF('Cihazlar'!A4="","§",'Cihazlar'!A4),'Müşteriler'!$K:$K,0)),IFERROR(INDEX('Müşteriler'!$A:$A,MATCH(IF('Cihazlar'!B4="","§",'Cihazlar'!B4),'Müşteriler'!$C:$C,0)),'Cihazlar'!A4&amp;'Cihazlar'!B4)))</f>
        <v/>
      </c>
      <c r="B4" t="str">
        <f>IF('Cihazlar'!C4="","",IF(L4="",'Cihazlar'!C4,INDEX('Ürünler'!$B:$B,L4)))</f>
        <v/>
      </c>
      <c r="C4" t="str">
        <f>IF('Cihazlar'!D4="","",'Cihazlar'!D4)</f>
        <v/>
      </c>
      <c r="D4" s="16" t="str">
        <f>K4</f>
        <v/>
      </c>
      <c r="E4" t="str">
        <f>IF(N4&gt;0,N4&amp;" gün",IF(M4&gt;0,M4&amp;" ay",""))</f>
        <v/>
      </c>
      <c r="F4" s="16" t="str">
        <f>IF(OR('Cihazlar'!C4="",K4=""),"",IF(N4&gt;0,K4+N4,IF(M4&gt;0,EDATE(K4,M4),"")))</f>
        <v/>
      </c>
      <c r="G4" s="17" t="str">
        <f>IF(F4="","",F4-TODAY())</f>
        <v/>
      </c>
      <c r="H4" t="str">
        <f>IF(G4="","",IF(G4&lt;0,"Gecikmiş",IF(G4&lt;=30,"30 gün içinde","Planlı")))</f>
        <v/>
      </c>
      <c r="I4" s="16" t="str">
        <f>IF('Cihazlar'!Q4="","",IF('Cihazlar'!R4="Sarı etiket",(IF('Cihazlar'!Q4="","",IF(ISNUMBER('Cihazlar'!Q4),'Cihazlar'!Q4,IFERROR(DATE(VALUE(RIGHT('Cihazlar'!Q4,4)),VALUE(MID('Cihazlar'!Q4,4,2)),VALUE(LEFT('Cihazlar'!Q4,2))),""))))+120,IF('Cihazlar'!R4="Kırmızı etiket",(IF('Cihazlar'!Q4="","",IF(ISNUMBER('Cihazlar'!Q4),'Cihazlar'!Q4,IFERROR(DATE(VALUE(RIGHT('Cihazlar'!Q4,4)),VALUE(MID('Cihazlar'!Q4,4,2)),VALUE(LEFT('Cihazlar'!Q4,2))),""))))+60,EDATE((IF('Cihazlar'!Q4="","",IF(ISNUMBER('Cihazlar'!Q4),'Cihazlar'!Q4,IFERROR(DATE(VALUE(RIGHT('Cihazlar'!Q4,4)),VALUE(MID('Cihazlar'!Q4,4,2)),VALUE(LEFT('Cihazlar'!Q4,2))),"")))),12))))</f>
        <v/>
      </c>
      <c r="J4" s="17" t="str">
        <f>IF(I4="","",I4-TODAY())</f>
        <v/>
      </c>
      <c r="K4" s="16" t="str">
        <f>IF('Cihazlar'!F4&lt;&gt;"",IF('Cihazlar'!F4="","",IF(ISNUMBER('Cihazlar'!F4),'Cihazlar'!F4,IFERROR(DATE(VALUE(RIGHT('Cihazlar'!F4,4)),VALUE(MID('Cihazlar'!F4,4,2)),VALUE(LEFT('Cihazlar'!F4,2))),""))),IF('Cihazlar'!E4="","",IF(ISNUMBER('Cihazlar'!E4),'Cihazlar'!E4,IFERROR(DATE(VALUE(RIGHT('Cihazlar'!E4,4)),VALUE(MID('Cihazlar'!E4,4,2)),VALUE(LEFT('Cihazlar'!E4,2))),""))))</f>
        <v/>
      </c>
      <c r="L4" t="str">
        <f>IF('Cihazlar'!C4="","",IFERROR(MATCH('Cihazlar'!C4,'Ürünler'!$A:$A,0),IFERROR(MATCH('Cihazlar'!C4,'Ürünler'!$B:$B,0),"")))</f>
        <v/>
      </c>
      <c r="M4">
        <f>IF(N4&gt;0,0,IF('Cihazlar'!J4&lt;&gt;"",N(VALUE('Cihazlar'!J4)),IF(L4="",0,N(INDEX('Ürünler'!$C:$C,L4)))))</f>
        <v>0</v>
      </c>
      <c r="N4">
        <f>IF('Cihazlar'!K4&lt;&gt;"",N(VALUE('Cihazlar'!K4)),IF('Cihazlar'!J4&lt;&gt;"",0,IF(L4="",0,N(INDEX('Ürünler'!$D:$D,L4)))))</f>
        <v>0</v>
      </c>
    </row>
    <row r="5" spans="1:14">
      <c r="A5" t="str">
        <f>IF(AND('Cihazlar'!A5="",'Cihazlar'!B5=""),"",IFERROR(INDEX('Müşteriler'!$A:$A,MATCH(IF('Cihazlar'!A5="","§",'Cihazlar'!A5),'Müşteriler'!$K:$K,0)),IFERROR(INDEX('Müşteriler'!$A:$A,MATCH(IF('Cihazlar'!B5="","§",'Cihazlar'!B5),'Müşteriler'!$C:$C,0)),'Cihazlar'!A5&amp;'Cihazlar'!B5)))</f>
        <v/>
      </c>
      <c r="B5" t="str">
        <f>IF('Cihazlar'!C5="","",IF(L5="",'Cihazlar'!C5,INDEX('Ürünler'!$B:$B,L5)))</f>
        <v/>
      </c>
      <c r="C5" t="str">
        <f>IF('Cihazlar'!D5="","",'Cihazlar'!D5)</f>
        <v/>
      </c>
      <c r="D5" s="16" t="str">
        <f>K5</f>
        <v/>
      </c>
      <c r="E5" t="str">
        <f>IF(N5&gt;0,N5&amp;" gün",IF(M5&gt;0,M5&amp;" ay",""))</f>
        <v/>
      </c>
      <c r="F5" s="16" t="str">
        <f>IF(OR('Cihazlar'!C5="",K5=""),"",IF(N5&gt;0,K5+N5,IF(M5&gt;0,EDATE(K5,M5),"")))</f>
        <v/>
      </c>
      <c r="G5" s="17" t="str">
        <f>IF(F5="","",F5-TODAY())</f>
        <v/>
      </c>
      <c r="H5" t="str">
        <f>IF(G5="","",IF(G5&lt;0,"Gecikmiş",IF(G5&lt;=30,"30 gün içinde","Planlı")))</f>
        <v/>
      </c>
      <c r="I5" s="16" t="str">
        <f>IF('Cihazlar'!Q5="","",IF('Cihazlar'!R5="Sarı etiket",(IF('Cihazlar'!Q5="","",IF(ISNUMBER('Cihazlar'!Q5),'Cihazlar'!Q5,IFERROR(DATE(VALUE(RIGHT('Cihazlar'!Q5,4)),VALUE(MID('Cihazlar'!Q5,4,2)),VALUE(LEFT('Cihazlar'!Q5,2))),""))))+120,IF('Cihazlar'!R5="Kırmızı etiket",(IF('Cihazlar'!Q5="","",IF(ISNUMBER('Cihazlar'!Q5),'Cihazlar'!Q5,IFERROR(DATE(VALUE(RIGHT('Cihazlar'!Q5,4)),VALUE(MID('Cihazlar'!Q5,4,2)),VALUE(LEFT('Cihazlar'!Q5,2))),""))))+60,EDATE((IF('Cihazlar'!Q5="","",IF(ISNUMBER('Cihazlar'!Q5),'Cihazlar'!Q5,IFERROR(DATE(VALUE(RIGHT('Cihazlar'!Q5,4)),VALUE(MID('Cihazlar'!Q5,4,2)),VALUE(LEFT('Cihazlar'!Q5,2))),"")))),12))))</f>
        <v/>
      </c>
      <c r="J5" s="17" t="str">
        <f>IF(I5="","",I5-TODAY())</f>
        <v/>
      </c>
      <c r="K5" s="16" t="str">
        <f>IF('Cihazlar'!F5&lt;&gt;"",IF('Cihazlar'!F5="","",IF(ISNUMBER('Cihazlar'!F5),'Cihazlar'!F5,IFERROR(DATE(VALUE(RIGHT('Cihazlar'!F5,4)),VALUE(MID('Cihazlar'!F5,4,2)),VALUE(LEFT('Cihazlar'!F5,2))),""))),IF('Cihazlar'!E5="","",IF(ISNUMBER('Cihazlar'!E5),'Cihazlar'!E5,IFERROR(DATE(VALUE(RIGHT('Cihazlar'!E5,4)),VALUE(MID('Cihazlar'!E5,4,2)),VALUE(LEFT('Cihazlar'!E5,2))),""))))</f>
        <v/>
      </c>
      <c r="L5" t="str">
        <f>IF('Cihazlar'!C5="","",IFERROR(MATCH('Cihazlar'!C5,'Ürünler'!$A:$A,0),IFERROR(MATCH('Cihazlar'!C5,'Ürünler'!$B:$B,0),"")))</f>
        <v/>
      </c>
      <c r="M5">
        <f>IF(N5&gt;0,0,IF('Cihazlar'!J5&lt;&gt;"",N(VALUE('Cihazlar'!J5)),IF(L5="",0,N(INDEX('Ürünler'!$C:$C,L5)))))</f>
        <v>0</v>
      </c>
      <c r="N5">
        <f>IF('Cihazlar'!K5&lt;&gt;"",N(VALUE('Cihazlar'!K5)),IF('Cihazlar'!J5&lt;&gt;"",0,IF(L5="",0,N(INDEX('Ürünler'!$D:$D,L5)))))</f>
        <v>0</v>
      </c>
    </row>
    <row r="6" spans="1:14">
      <c r="A6" t="str">
        <f>IF(AND('Cihazlar'!A6="",'Cihazlar'!B6=""),"",IFERROR(INDEX('Müşteriler'!$A:$A,MATCH(IF('Cihazlar'!A6="","§",'Cihazlar'!A6),'Müşteriler'!$K:$K,0)),IFERROR(INDEX('Müşteriler'!$A:$A,MATCH(IF('Cihazlar'!B6="","§",'Cihazlar'!B6),'Müşteriler'!$C:$C,0)),'Cihazlar'!A6&amp;'Cihazlar'!B6)))</f>
        <v/>
      </c>
      <c r="B6" t="str">
        <f>IF('Cihazlar'!C6="","",IF(L6="",'Cihazlar'!C6,INDEX('Ürünler'!$B:$B,L6)))</f>
        <v/>
      </c>
      <c r="C6" t="str">
        <f>IF('Cihazlar'!D6="","",'Cihazlar'!D6)</f>
        <v/>
      </c>
      <c r="D6" s="16" t="str">
        <f>K6</f>
        <v/>
      </c>
      <c r="E6" t="str">
        <f>IF(N6&gt;0,N6&amp;" gün",IF(M6&gt;0,M6&amp;" ay",""))</f>
        <v/>
      </c>
      <c r="F6" s="16" t="str">
        <f>IF(OR('Cihazlar'!C6="",K6=""),"",IF(N6&gt;0,K6+N6,IF(M6&gt;0,EDATE(K6,M6),"")))</f>
        <v/>
      </c>
      <c r="G6" s="17" t="str">
        <f>IF(F6="","",F6-TODAY())</f>
        <v/>
      </c>
      <c r="H6" t="str">
        <f>IF(G6="","",IF(G6&lt;0,"Gecikmiş",IF(G6&lt;=30,"30 gün içinde","Planlı")))</f>
        <v/>
      </c>
      <c r="I6" s="16" t="str">
        <f>IF('Cihazlar'!Q6="","",IF('Cihazlar'!R6="Sarı etiket",(IF('Cihazlar'!Q6="","",IF(ISNUMBER('Cihazlar'!Q6),'Cihazlar'!Q6,IFERROR(DATE(VALUE(RIGHT('Cihazlar'!Q6,4)),VALUE(MID('Cihazlar'!Q6,4,2)),VALUE(LEFT('Cihazlar'!Q6,2))),""))))+120,IF('Cihazlar'!R6="Kırmızı etiket",(IF('Cihazlar'!Q6="","",IF(ISNUMBER('Cihazlar'!Q6),'Cihazlar'!Q6,IFERROR(DATE(VALUE(RIGHT('Cihazlar'!Q6,4)),VALUE(MID('Cihazlar'!Q6,4,2)),VALUE(LEFT('Cihazlar'!Q6,2))),""))))+60,EDATE((IF('Cihazlar'!Q6="","",IF(ISNUMBER('Cihazlar'!Q6),'Cihazlar'!Q6,IFERROR(DATE(VALUE(RIGHT('Cihazlar'!Q6,4)),VALUE(MID('Cihazlar'!Q6,4,2)),VALUE(LEFT('Cihazlar'!Q6,2))),"")))),12))))</f>
        <v/>
      </c>
      <c r="J6" s="17" t="str">
        <f>IF(I6="","",I6-TODAY())</f>
        <v/>
      </c>
      <c r="K6" s="16" t="str">
        <f>IF('Cihazlar'!F6&lt;&gt;"",IF('Cihazlar'!F6="","",IF(ISNUMBER('Cihazlar'!F6),'Cihazlar'!F6,IFERROR(DATE(VALUE(RIGHT('Cihazlar'!F6,4)),VALUE(MID('Cihazlar'!F6,4,2)),VALUE(LEFT('Cihazlar'!F6,2))),""))),IF('Cihazlar'!E6="","",IF(ISNUMBER('Cihazlar'!E6),'Cihazlar'!E6,IFERROR(DATE(VALUE(RIGHT('Cihazlar'!E6,4)),VALUE(MID('Cihazlar'!E6,4,2)),VALUE(LEFT('Cihazlar'!E6,2))),""))))</f>
        <v/>
      </c>
      <c r="L6" t="str">
        <f>IF('Cihazlar'!C6="","",IFERROR(MATCH('Cihazlar'!C6,'Ürünler'!$A:$A,0),IFERROR(MATCH('Cihazlar'!C6,'Ürünler'!$B:$B,0),"")))</f>
        <v/>
      </c>
      <c r="M6">
        <f>IF(N6&gt;0,0,IF('Cihazlar'!J6&lt;&gt;"",N(VALUE('Cihazlar'!J6)),IF(L6="",0,N(INDEX('Ürünler'!$C:$C,L6)))))</f>
        <v>0</v>
      </c>
      <c r="N6">
        <f>IF('Cihazlar'!K6&lt;&gt;"",N(VALUE('Cihazlar'!K6)),IF('Cihazlar'!J6&lt;&gt;"",0,IF(L6="",0,N(INDEX('Ürünler'!$D:$D,L6)))))</f>
        <v>0</v>
      </c>
    </row>
    <row r="7" spans="1:14">
      <c r="A7" t="str">
        <f>IF(AND('Cihazlar'!A7="",'Cihazlar'!B7=""),"",IFERROR(INDEX('Müşteriler'!$A:$A,MATCH(IF('Cihazlar'!A7="","§",'Cihazlar'!A7),'Müşteriler'!$K:$K,0)),IFERROR(INDEX('Müşteriler'!$A:$A,MATCH(IF('Cihazlar'!B7="","§",'Cihazlar'!B7),'Müşteriler'!$C:$C,0)),'Cihazlar'!A7&amp;'Cihazlar'!B7)))</f>
        <v/>
      </c>
      <c r="B7" t="str">
        <f>IF('Cihazlar'!C7="","",IF(L7="",'Cihazlar'!C7,INDEX('Ürünler'!$B:$B,L7)))</f>
        <v/>
      </c>
      <c r="C7" t="str">
        <f>IF('Cihazlar'!D7="","",'Cihazlar'!D7)</f>
        <v/>
      </c>
      <c r="D7" s="16" t="str">
        <f>K7</f>
        <v/>
      </c>
      <c r="E7" t="str">
        <f>IF(N7&gt;0,N7&amp;" gün",IF(M7&gt;0,M7&amp;" ay",""))</f>
        <v/>
      </c>
      <c r="F7" s="16" t="str">
        <f>IF(OR('Cihazlar'!C7="",K7=""),"",IF(N7&gt;0,K7+N7,IF(M7&gt;0,EDATE(K7,M7),"")))</f>
        <v/>
      </c>
      <c r="G7" s="17" t="str">
        <f>IF(F7="","",F7-TODAY())</f>
        <v/>
      </c>
      <c r="H7" t="str">
        <f>IF(G7="","",IF(G7&lt;0,"Gecikmiş",IF(G7&lt;=30,"30 gün içinde","Planlı")))</f>
        <v/>
      </c>
      <c r="I7" s="16" t="str">
        <f>IF('Cihazlar'!Q7="","",IF('Cihazlar'!R7="Sarı etiket",(IF('Cihazlar'!Q7="","",IF(ISNUMBER('Cihazlar'!Q7),'Cihazlar'!Q7,IFERROR(DATE(VALUE(RIGHT('Cihazlar'!Q7,4)),VALUE(MID('Cihazlar'!Q7,4,2)),VALUE(LEFT('Cihazlar'!Q7,2))),""))))+120,IF('Cihazlar'!R7="Kırmızı etiket",(IF('Cihazlar'!Q7="","",IF(ISNUMBER('Cihazlar'!Q7),'Cihazlar'!Q7,IFERROR(DATE(VALUE(RIGHT('Cihazlar'!Q7,4)),VALUE(MID('Cihazlar'!Q7,4,2)),VALUE(LEFT('Cihazlar'!Q7,2))),""))))+60,EDATE((IF('Cihazlar'!Q7="","",IF(ISNUMBER('Cihazlar'!Q7),'Cihazlar'!Q7,IFERROR(DATE(VALUE(RIGHT('Cihazlar'!Q7,4)),VALUE(MID('Cihazlar'!Q7,4,2)),VALUE(LEFT('Cihazlar'!Q7,2))),"")))),12))))</f>
        <v/>
      </c>
      <c r="J7" s="17" t="str">
        <f>IF(I7="","",I7-TODAY())</f>
        <v/>
      </c>
      <c r="K7" s="16" t="str">
        <f>IF('Cihazlar'!F7&lt;&gt;"",IF('Cihazlar'!F7="","",IF(ISNUMBER('Cihazlar'!F7),'Cihazlar'!F7,IFERROR(DATE(VALUE(RIGHT('Cihazlar'!F7,4)),VALUE(MID('Cihazlar'!F7,4,2)),VALUE(LEFT('Cihazlar'!F7,2))),""))),IF('Cihazlar'!E7="","",IF(ISNUMBER('Cihazlar'!E7),'Cihazlar'!E7,IFERROR(DATE(VALUE(RIGHT('Cihazlar'!E7,4)),VALUE(MID('Cihazlar'!E7,4,2)),VALUE(LEFT('Cihazlar'!E7,2))),""))))</f>
        <v/>
      </c>
      <c r="L7" t="str">
        <f>IF('Cihazlar'!C7="","",IFERROR(MATCH('Cihazlar'!C7,'Ürünler'!$A:$A,0),IFERROR(MATCH('Cihazlar'!C7,'Ürünler'!$B:$B,0),"")))</f>
        <v/>
      </c>
      <c r="M7">
        <f>IF(N7&gt;0,0,IF('Cihazlar'!J7&lt;&gt;"",N(VALUE('Cihazlar'!J7)),IF(L7="",0,N(INDEX('Ürünler'!$C:$C,L7)))))</f>
        <v>0</v>
      </c>
      <c r="N7">
        <f>IF('Cihazlar'!K7&lt;&gt;"",N(VALUE('Cihazlar'!K7)),IF('Cihazlar'!J7&lt;&gt;"",0,IF(L7="",0,N(INDEX('Ürünler'!$D:$D,L7)))))</f>
        <v>0</v>
      </c>
    </row>
    <row r="8" spans="1:14">
      <c r="A8" t="str">
        <f>IF(AND('Cihazlar'!A8="",'Cihazlar'!B8=""),"",IFERROR(INDEX('Müşteriler'!$A:$A,MATCH(IF('Cihazlar'!A8="","§",'Cihazlar'!A8),'Müşteriler'!$K:$K,0)),IFERROR(INDEX('Müşteriler'!$A:$A,MATCH(IF('Cihazlar'!B8="","§",'Cihazlar'!B8),'Müşteriler'!$C:$C,0)),'Cihazlar'!A8&amp;'Cihazlar'!B8)))</f>
        <v/>
      </c>
      <c r="B8" t="str">
        <f>IF('Cihazlar'!C8="","",IF(L8="",'Cihazlar'!C8,INDEX('Ürünler'!$B:$B,L8)))</f>
        <v/>
      </c>
      <c r="C8" t="str">
        <f>IF('Cihazlar'!D8="","",'Cihazlar'!D8)</f>
        <v/>
      </c>
      <c r="D8" s="16" t="str">
        <f>K8</f>
        <v/>
      </c>
      <c r="E8" t="str">
        <f>IF(N8&gt;0,N8&amp;" gün",IF(M8&gt;0,M8&amp;" ay",""))</f>
        <v/>
      </c>
      <c r="F8" s="16" t="str">
        <f>IF(OR('Cihazlar'!C8="",K8=""),"",IF(N8&gt;0,K8+N8,IF(M8&gt;0,EDATE(K8,M8),"")))</f>
        <v/>
      </c>
      <c r="G8" s="17" t="str">
        <f>IF(F8="","",F8-TODAY())</f>
        <v/>
      </c>
      <c r="H8" t="str">
        <f>IF(G8="","",IF(G8&lt;0,"Gecikmiş",IF(G8&lt;=30,"30 gün içinde","Planlı")))</f>
        <v/>
      </c>
      <c r="I8" s="16" t="str">
        <f>IF('Cihazlar'!Q8="","",IF('Cihazlar'!R8="Sarı etiket",(IF('Cihazlar'!Q8="","",IF(ISNUMBER('Cihazlar'!Q8),'Cihazlar'!Q8,IFERROR(DATE(VALUE(RIGHT('Cihazlar'!Q8,4)),VALUE(MID('Cihazlar'!Q8,4,2)),VALUE(LEFT('Cihazlar'!Q8,2))),""))))+120,IF('Cihazlar'!R8="Kırmızı etiket",(IF('Cihazlar'!Q8="","",IF(ISNUMBER('Cihazlar'!Q8),'Cihazlar'!Q8,IFERROR(DATE(VALUE(RIGHT('Cihazlar'!Q8,4)),VALUE(MID('Cihazlar'!Q8,4,2)),VALUE(LEFT('Cihazlar'!Q8,2))),""))))+60,EDATE((IF('Cihazlar'!Q8="","",IF(ISNUMBER('Cihazlar'!Q8),'Cihazlar'!Q8,IFERROR(DATE(VALUE(RIGHT('Cihazlar'!Q8,4)),VALUE(MID('Cihazlar'!Q8,4,2)),VALUE(LEFT('Cihazlar'!Q8,2))),"")))),12))))</f>
        <v/>
      </c>
      <c r="J8" s="17" t="str">
        <f>IF(I8="","",I8-TODAY())</f>
        <v/>
      </c>
      <c r="K8" s="16" t="str">
        <f>IF('Cihazlar'!F8&lt;&gt;"",IF('Cihazlar'!F8="","",IF(ISNUMBER('Cihazlar'!F8),'Cihazlar'!F8,IFERROR(DATE(VALUE(RIGHT('Cihazlar'!F8,4)),VALUE(MID('Cihazlar'!F8,4,2)),VALUE(LEFT('Cihazlar'!F8,2))),""))),IF('Cihazlar'!E8="","",IF(ISNUMBER('Cihazlar'!E8),'Cihazlar'!E8,IFERROR(DATE(VALUE(RIGHT('Cihazlar'!E8,4)),VALUE(MID('Cihazlar'!E8,4,2)),VALUE(LEFT('Cihazlar'!E8,2))),""))))</f>
        <v/>
      </c>
      <c r="L8" t="str">
        <f>IF('Cihazlar'!C8="","",IFERROR(MATCH('Cihazlar'!C8,'Ürünler'!$A:$A,0),IFERROR(MATCH('Cihazlar'!C8,'Ürünler'!$B:$B,0),"")))</f>
        <v/>
      </c>
      <c r="M8">
        <f>IF(N8&gt;0,0,IF('Cihazlar'!J8&lt;&gt;"",N(VALUE('Cihazlar'!J8)),IF(L8="",0,N(INDEX('Ürünler'!$C:$C,L8)))))</f>
        <v>0</v>
      </c>
      <c r="N8">
        <f>IF('Cihazlar'!K8&lt;&gt;"",N(VALUE('Cihazlar'!K8)),IF('Cihazlar'!J8&lt;&gt;"",0,IF(L8="",0,N(INDEX('Ürünler'!$D:$D,L8)))))</f>
        <v>0</v>
      </c>
    </row>
    <row r="9" spans="1:14">
      <c r="A9" t="str">
        <f>IF(AND('Cihazlar'!A9="",'Cihazlar'!B9=""),"",IFERROR(INDEX('Müşteriler'!$A:$A,MATCH(IF('Cihazlar'!A9="","§",'Cihazlar'!A9),'Müşteriler'!$K:$K,0)),IFERROR(INDEX('Müşteriler'!$A:$A,MATCH(IF('Cihazlar'!B9="","§",'Cihazlar'!B9),'Müşteriler'!$C:$C,0)),'Cihazlar'!A9&amp;'Cihazlar'!B9)))</f>
        <v/>
      </c>
      <c r="B9" t="str">
        <f>IF('Cihazlar'!C9="","",IF(L9="",'Cihazlar'!C9,INDEX('Ürünler'!$B:$B,L9)))</f>
        <v/>
      </c>
      <c r="C9" t="str">
        <f>IF('Cihazlar'!D9="","",'Cihazlar'!D9)</f>
        <v/>
      </c>
      <c r="D9" s="16" t="str">
        <f>K9</f>
        <v/>
      </c>
      <c r="E9" t="str">
        <f>IF(N9&gt;0,N9&amp;" gün",IF(M9&gt;0,M9&amp;" ay",""))</f>
        <v/>
      </c>
      <c r="F9" s="16" t="str">
        <f>IF(OR('Cihazlar'!C9="",K9=""),"",IF(N9&gt;0,K9+N9,IF(M9&gt;0,EDATE(K9,M9),"")))</f>
        <v/>
      </c>
      <c r="G9" s="17" t="str">
        <f>IF(F9="","",F9-TODAY())</f>
        <v/>
      </c>
      <c r="H9" t="str">
        <f>IF(G9="","",IF(G9&lt;0,"Gecikmiş",IF(G9&lt;=30,"30 gün içinde","Planlı")))</f>
        <v/>
      </c>
      <c r="I9" s="16" t="str">
        <f>IF('Cihazlar'!Q9="","",IF('Cihazlar'!R9="Sarı etiket",(IF('Cihazlar'!Q9="","",IF(ISNUMBER('Cihazlar'!Q9),'Cihazlar'!Q9,IFERROR(DATE(VALUE(RIGHT('Cihazlar'!Q9,4)),VALUE(MID('Cihazlar'!Q9,4,2)),VALUE(LEFT('Cihazlar'!Q9,2))),""))))+120,IF('Cihazlar'!R9="Kırmızı etiket",(IF('Cihazlar'!Q9="","",IF(ISNUMBER('Cihazlar'!Q9),'Cihazlar'!Q9,IFERROR(DATE(VALUE(RIGHT('Cihazlar'!Q9,4)),VALUE(MID('Cihazlar'!Q9,4,2)),VALUE(LEFT('Cihazlar'!Q9,2))),""))))+60,EDATE((IF('Cihazlar'!Q9="","",IF(ISNUMBER('Cihazlar'!Q9),'Cihazlar'!Q9,IFERROR(DATE(VALUE(RIGHT('Cihazlar'!Q9,4)),VALUE(MID('Cihazlar'!Q9,4,2)),VALUE(LEFT('Cihazlar'!Q9,2))),"")))),12))))</f>
        <v/>
      </c>
      <c r="J9" s="17" t="str">
        <f>IF(I9="","",I9-TODAY())</f>
        <v/>
      </c>
      <c r="K9" s="16" t="str">
        <f>IF('Cihazlar'!F9&lt;&gt;"",IF('Cihazlar'!F9="","",IF(ISNUMBER('Cihazlar'!F9),'Cihazlar'!F9,IFERROR(DATE(VALUE(RIGHT('Cihazlar'!F9,4)),VALUE(MID('Cihazlar'!F9,4,2)),VALUE(LEFT('Cihazlar'!F9,2))),""))),IF('Cihazlar'!E9="","",IF(ISNUMBER('Cihazlar'!E9),'Cihazlar'!E9,IFERROR(DATE(VALUE(RIGHT('Cihazlar'!E9,4)),VALUE(MID('Cihazlar'!E9,4,2)),VALUE(LEFT('Cihazlar'!E9,2))),""))))</f>
        <v/>
      </c>
      <c r="L9" t="str">
        <f>IF('Cihazlar'!C9="","",IFERROR(MATCH('Cihazlar'!C9,'Ürünler'!$A:$A,0),IFERROR(MATCH('Cihazlar'!C9,'Ürünler'!$B:$B,0),"")))</f>
        <v/>
      </c>
      <c r="M9">
        <f>IF(N9&gt;0,0,IF('Cihazlar'!J9&lt;&gt;"",N(VALUE('Cihazlar'!J9)),IF(L9="",0,N(INDEX('Ürünler'!$C:$C,L9)))))</f>
        <v>0</v>
      </c>
      <c r="N9">
        <f>IF('Cihazlar'!K9&lt;&gt;"",N(VALUE('Cihazlar'!K9)),IF('Cihazlar'!J9&lt;&gt;"",0,IF(L9="",0,N(INDEX('Ürünler'!$D:$D,L9)))))</f>
        <v>0</v>
      </c>
    </row>
    <row r="10" spans="1:14">
      <c r="A10" t="str">
        <f>IF(AND('Cihazlar'!A10="",'Cihazlar'!B10=""),"",IFERROR(INDEX('Müşteriler'!$A:$A,MATCH(IF('Cihazlar'!A10="","§",'Cihazlar'!A10),'Müşteriler'!$K:$K,0)),IFERROR(INDEX('Müşteriler'!$A:$A,MATCH(IF('Cihazlar'!B10="","§",'Cihazlar'!B10),'Müşteriler'!$C:$C,0)),'Cihazlar'!A10&amp;'Cihazlar'!B10)))</f>
        <v/>
      </c>
      <c r="B10" t="str">
        <f>IF('Cihazlar'!C10="","",IF(L10="",'Cihazlar'!C10,INDEX('Ürünler'!$B:$B,L10)))</f>
        <v/>
      </c>
      <c r="C10" t="str">
        <f>IF('Cihazlar'!D10="","",'Cihazlar'!D10)</f>
        <v/>
      </c>
      <c r="D10" s="16" t="str">
        <f>K10</f>
        <v/>
      </c>
      <c r="E10" t="str">
        <f>IF(N10&gt;0,N10&amp;" gün",IF(M10&gt;0,M10&amp;" ay",""))</f>
        <v/>
      </c>
      <c r="F10" s="16" t="str">
        <f>IF(OR('Cihazlar'!C10="",K10=""),"",IF(N10&gt;0,K10+N10,IF(M10&gt;0,EDATE(K10,M10),"")))</f>
        <v/>
      </c>
      <c r="G10" s="17" t="str">
        <f>IF(F10="","",F10-TODAY())</f>
        <v/>
      </c>
      <c r="H10" t="str">
        <f>IF(G10="","",IF(G10&lt;0,"Gecikmiş",IF(G10&lt;=30,"30 gün içinde","Planlı")))</f>
        <v/>
      </c>
      <c r="I10" s="16" t="str">
        <f>IF('Cihazlar'!Q10="","",IF('Cihazlar'!R10="Sarı etiket",(IF('Cihazlar'!Q10="","",IF(ISNUMBER('Cihazlar'!Q10),'Cihazlar'!Q10,IFERROR(DATE(VALUE(RIGHT('Cihazlar'!Q10,4)),VALUE(MID('Cihazlar'!Q10,4,2)),VALUE(LEFT('Cihazlar'!Q10,2))),""))))+120,IF('Cihazlar'!R10="Kırmızı etiket",(IF('Cihazlar'!Q10="","",IF(ISNUMBER('Cihazlar'!Q10),'Cihazlar'!Q10,IFERROR(DATE(VALUE(RIGHT('Cihazlar'!Q10,4)),VALUE(MID('Cihazlar'!Q10,4,2)),VALUE(LEFT('Cihazlar'!Q10,2))),""))))+60,EDATE((IF('Cihazlar'!Q10="","",IF(ISNUMBER('Cihazlar'!Q10),'Cihazlar'!Q10,IFERROR(DATE(VALUE(RIGHT('Cihazlar'!Q10,4)),VALUE(MID('Cihazlar'!Q10,4,2)),VALUE(LEFT('Cihazlar'!Q10,2))),"")))),12))))</f>
        <v/>
      </c>
      <c r="J10" s="17" t="str">
        <f>IF(I10="","",I10-TODAY())</f>
        <v/>
      </c>
      <c r="K10" s="16" t="str">
        <f>IF('Cihazlar'!F10&lt;&gt;"",IF('Cihazlar'!F10="","",IF(ISNUMBER('Cihazlar'!F10),'Cihazlar'!F10,IFERROR(DATE(VALUE(RIGHT('Cihazlar'!F10,4)),VALUE(MID('Cihazlar'!F10,4,2)),VALUE(LEFT('Cihazlar'!F10,2))),""))),IF('Cihazlar'!E10="","",IF(ISNUMBER('Cihazlar'!E10),'Cihazlar'!E10,IFERROR(DATE(VALUE(RIGHT('Cihazlar'!E10,4)),VALUE(MID('Cihazlar'!E10,4,2)),VALUE(LEFT('Cihazlar'!E10,2))),""))))</f>
        <v/>
      </c>
      <c r="L10" t="str">
        <f>IF('Cihazlar'!C10="","",IFERROR(MATCH('Cihazlar'!C10,'Ürünler'!$A:$A,0),IFERROR(MATCH('Cihazlar'!C10,'Ürünler'!$B:$B,0),"")))</f>
        <v/>
      </c>
      <c r="M10">
        <f>IF(N10&gt;0,0,IF('Cihazlar'!J10&lt;&gt;"",N(VALUE('Cihazlar'!J10)),IF(L10="",0,N(INDEX('Ürünler'!$C:$C,L10)))))</f>
        <v>0</v>
      </c>
      <c r="N10">
        <f>IF('Cihazlar'!K10&lt;&gt;"",N(VALUE('Cihazlar'!K10)),IF('Cihazlar'!J10&lt;&gt;"",0,IF(L10="",0,N(INDEX('Ürünler'!$D:$D,L10)))))</f>
        <v>0</v>
      </c>
    </row>
    <row r="11" spans="1:14">
      <c r="A11" t="str">
        <f>IF(AND('Cihazlar'!A11="",'Cihazlar'!B11=""),"",IFERROR(INDEX('Müşteriler'!$A:$A,MATCH(IF('Cihazlar'!A11="","§",'Cihazlar'!A11),'Müşteriler'!$K:$K,0)),IFERROR(INDEX('Müşteriler'!$A:$A,MATCH(IF('Cihazlar'!B11="","§",'Cihazlar'!B11),'Müşteriler'!$C:$C,0)),'Cihazlar'!A11&amp;'Cihazlar'!B11)))</f>
        <v/>
      </c>
      <c r="B11" t="str">
        <f>IF('Cihazlar'!C11="","",IF(L11="",'Cihazlar'!C11,INDEX('Ürünler'!$B:$B,L11)))</f>
        <v/>
      </c>
      <c r="C11" t="str">
        <f>IF('Cihazlar'!D11="","",'Cihazlar'!D11)</f>
        <v/>
      </c>
      <c r="D11" s="16" t="str">
        <f>K11</f>
        <v/>
      </c>
      <c r="E11" t="str">
        <f>IF(N11&gt;0,N11&amp;" gün",IF(M11&gt;0,M11&amp;" ay",""))</f>
        <v/>
      </c>
      <c r="F11" s="16" t="str">
        <f>IF(OR('Cihazlar'!C11="",K11=""),"",IF(N11&gt;0,K11+N11,IF(M11&gt;0,EDATE(K11,M11),"")))</f>
        <v/>
      </c>
      <c r="G11" s="17" t="str">
        <f>IF(F11="","",F11-TODAY())</f>
        <v/>
      </c>
      <c r="H11" t="str">
        <f>IF(G11="","",IF(G11&lt;0,"Gecikmiş",IF(G11&lt;=30,"30 gün içinde","Planlı")))</f>
        <v/>
      </c>
      <c r="I11" s="16" t="str">
        <f>IF('Cihazlar'!Q11="","",IF('Cihazlar'!R11="Sarı etiket",(IF('Cihazlar'!Q11="","",IF(ISNUMBER('Cihazlar'!Q11),'Cihazlar'!Q11,IFERROR(DATE(VALUE(RIGHT('Cihazlar'!Q11,4)),VALUE(MID('Cihazlar'!Q11,4,2)),VALUE(LEFT('Cihazlar'!Q11,2))),""))))+120,IF('Cihazlar'!R11="Kırmızı etiket",(IF('Cihazlar'!Q11="","",IF(ISNUMBER('Cihazlar'!Q11),'Cihazlar'!Q11,IFERROR(DATE(VALUE(RIGHT('Cihazlar'!Q11,4)),VALUE(MID('Cihazlar'!Q11,4,2)),VALUE(LEFT('Cihazlar'!Q11,2))),""))))+60,EDATE((IF('Cihazlar'!Q11="","",IF(ISNUMBER('Cihazlar'!Q11),'Cihazlar'!Q11,IFERROR(DATE(VALUE(RIGHT('Cihazlar'!Q11,4)),VALUE(MID('Cihazlar'!Q11,4,2)),VALUE(LEFT('Cihazlar'!Q11,2))),"")))),12))))</f>
        <v/>
      </c>
      <c r="J11" s="17" t="str">
        <f>IF(I11="","",I11-TODAY())</f>
        <v/>
      </c>
      <c r="K11" s="16" t="str">
        <f>IF('Cihazlar'!F11&lt;&gt;"",IF('Cihazlar'!F11="","",IF(ISNUMBER('Cihazlar'!F11),'Cihazlar'!F11,IFERROR(DATE(VALUE(RIGHT('Cihazlar'!F11,4)),VALUE(MID('Cihazlar'!F11,4,2)),VALUE(LEFT('Cihazlar'!F11,2))),""))),IF('Cihazlar'!E11="","",IF(ISNUMBER('Cihazlar'!E11),'Cihazlar'!E11,IFERROR(DATE(VALUE(RIGHT('Cihazlar'!E11,4)),VALUE(MID('Cihazlar'!E11,4,2)),VALUE(LEFT('Cihazlar'!E11,2))),""))))</f>
        <v/>
      </c>
      <c r="L11" t="str">
        <f>IF('Cihazlar'!C11="","",IFERROR(MATCH('Cihazlar'!C11,'Ürünler'!$A:$A,0),IFERROR(MATCH('Cihazlar'!C11,'Ürünler'!$B:$B,0),"")))</f>
        <v/>
      </c>
      <c r="M11">
        <f>IF(N11&gt;0,0,IF('Cihazlar'!J11&lt;&gt;"",N(VALUE('Cihazlar'!J11)),IF(L11="",0,N(INDEX('Ürünler'!$C:$C,L11)))))</f>
        <v>0</v>
      </c>
      <c r="N11">
        <f>IF('Cihazlar'!K11&lt;&gt;"",N(VALUE('Cihazlar'!K11)),IF('Cihazlar'!J11&lt;&gt;"",0,IF(L11="",0,N(INDEX('Ürünler'!$D:$D,L11)))))</f>
        <v>0</v>
      </c>
    </row>
    <row r="12" spans="1:14">
      <c r="A12" t="str">
        <f>IF(AND('Cihazlar'!A12="",'Cihazlar'!B12=""),"",IFERROR(INDEX('Müşteriler'!$A:$A,MATCH(IF('Cihazlar'!A12="","§",'Cihazlar'!A12),'Müşteriler'!$K:$K,0)),IFERROR(INDEX('Müşteriler'!$A:$A,MATCH(IF('Cihazlar'!B12="","§",'Cihazlar'!B12),'Müşteriler'!$C:$C,0)),'Cihazlar'!A12&amp;'Cihazlar'!B12)))</f>
        <v/>
      </c>
      <c r="B12" t="str">
        <f>IF('Cihazlar'!C12="","",IF(L12="",'Cihazlar'!C12,INDEX('Ürünler'!$B:$B,L12)))</f>
        <v/>
      </c>
      <c r="C12" t="str">
        <f>IF('Cihazlar'!D12="","",'Cihazlar'!D12)</f>
        <v/>
      </c>
      <c r="D12" s="16" t="str">
        <f>K12</f>
        <v/>
      </c>
      <c r="E12" t="str">
        <f>IF(N12&gt;0,N12&amp;" gün",IF(M12&gt;0,M12&amp;" ay",""))</f>
        <v/>
      </c>
      <c r="F12" s="16" t="str">
        <f>IF(OR('Cihazlar'!C12="",K12=""),"",IF(N12&gt;0,K12+N12,IF(M12&gt;0,EDATE(K12,M12),"")))</f>
        <v/>
      </c>
      <c r="G12" s="17" t="str">
        <f>IF(F12="","",F12-TODAY())</f>
        <v/>
      </c>
      <c r="H12" t="str">
        <f>IF(G12="","",IF(G12&lt;0,"Gecikmiş",IF(G12&lt;=30,"30 gün içinde","Planlı")))</f>
        <v/>
      </c>
      <c r="I12" s="16" t="str">
        <f>IF('Cihazlar'!Q12="","",IF('Cihazlar'!R12="Sarı etiket",(IF('Cihazlar'!Q12="","",IF(ISNUMBER('Cihazlar'!Q12),'Cihazlar'!Q12,IFERROR(DATE(VALUE(RIGHT('Cihazlar'!Q12,4)),VALUE(MID('Cihazlar'!Q12,4,2)),VALUE(LEFT('Cihazlar'!Q12,2))),""))))+120,IF('Cihazlar'!R12="Kırmızı etiket",(IF('Cihazlar'!Q12="","",IF(ISNUMBER('Cihazlar'!Q12),'Cihazlar'!Q12,IFERROR(DATE(VALUE(RIGHT('Cihazlar'!Q12,4)),VALUE(MID('Cihazlar'!Q12,4,2)),VALUE(LEFT('Cihazlar'!Q12,2))),""))))+60,EDATE((IF('Cihazlar'!Q12="","",IF(ISNUMBER('Cihazlar'!Q12),'Cihazlar'!Q12,IFERROR(DATE(VALUE(RIGHT('Cihazlar'!Q12,4)),VALUE(MID('Cihazlar'!Q12,4,2)),VALUE(LEFT('Cihazlar'!Q12,2))),"")))),12))))</f>
        <v/>
      </c>
      <c r="J12" s="17" t="str">
        <f>IF(I12="","",I12-TODAY())</f>
        <v/>
      </c>
      <c r="K12" s="16" t="str">
        <f>IF('Cihazlar'!F12&lt;&gt;"",IF('Cihazlar'!F12="","",IF(ISNUMBER('Cihazlar'!F12),'Cihazlar'!F12,IFERROR(DATE(VALUE(RIGHT('Cihazlar'!F12,4)),VALUE(MID('Cihazlar'!F12,4,2)),VALUE(LEFT('Cihazlar'!F12,2))),""))),IF('Cihazlar'!E12="","",IF(ISNUMBER('Cihazlar'!E12),'Cihazlar'!E12,IFERROR(DATE(VALUE(RIGHT('Cihazlar'!E12,4)),VALUE(MID('Cihazlar'!E12,4,2)),VALUE(LEFT('Cihazlar'!E12,2))),""))))</f>
        <v/>
      </c>
      <c r="L12" t="str">
        <f>IF('Cihazlar'!C12="","",IFERROR(MATCH('Cihazlar'!C12,'Ürünler'!$A:$A,0),IFERROR(MATCH('Cihazlar'!C12,'Ürünler'!$B:$B,0),"")))</f>
        <v/>
      </c>
      <c r="M12">
        <f>IF(N12&gt;0,0,IF('Cihazlar'!J12&lt;&gt;"",N(VALUE('Cihazlar'!J12)),IF(L12="",0,N(INDEX('Ürünler'!$C:$C,L12)))))</f>
        <v>0</v>
      </c>
      <c r="N12">
        <f>IF('Cihazlar'!K12&lt;&gt;"",N(VALUE('Cihazlar'!K12)),IF('Cihazlar'!J12&lt;&gt;"",0,IF(L12="",0,N(INDEX('Ürünler'!$D:$D,L12)))))</f>
        <v>0</v>
      </c>
    </row>
    <row r="13" spans="1:14">
      <c r="A13" t="str">
        <f>IF(AND('Cihazlar'!A13="",'Cihazlar'!B13=""),"",IFERROR(INDEX('Müşteriler'!$A:$A,MATCH(IF('Cihazlar'!A13="","§",'Cihazlar'!A13),'Müşteriler'!$K:$K,0)),IFERROR(INDEX('Müşteriler'!$A:$A,MATCH(IF('Cihazlar'!B13="","§",'Cihazlar'!B13),'Müşteriler'!$C:$C,0)),'Cihazlar'!A13&amp;'Cihazlar'!B13)))</f>
        <v/>
      </c>
      <c r="B13" t="str">
        <f>IF('Cihazlar'!C13="","",IF(L13="",'Cihazlar'!C13,INDEX('Ürünler'!$B:$B,L13)))</f>
        <v/>
      </c>
      <c r="C13" t="str">
        <f>IF('Cihazlar'!D13="","",'Cihazlar'!D13)</f>
        <v/>
      </c>
      <c r="D13" s="16" t="str">
        <f>K13</f>
        <v/>
      </c>
      <c r="E13" t="str">
        <f>IF(N13&gt;0,N13&amp;" gün",IF(M13&gt;0,M13&amp;" ay",""))</f>
        <v/>
      </c>
      <c r="F13" s="16" t="str">
        <f>IF(OR('Cihazlar'!C13="",K13=""),"",IF(N13&gt;0,K13+N13,IF(M13&gt;0,EDATE(K13,M13),"")))</f>
        <v/>
      </c>
      <c r="G13" s="17" t="str">
        <f>IF(F13="","",F13-TODAY())</f>
        <v/>
      </c>
      <c r="H13" t="str">
        <f>IF(G13="","",IF(G13&lt;0,"Gecikmiş",IF(G13&lt;=30,"30 gün içinde","Planlı")))</f>
        <v/>
      </c>
      <c r="I13" s="16" t="str">
        <f>IF('Cihazlar'!Q13="","",IF('Cihazlar'!R13="Sarı etiket",(IF('Cihazlar'!Q13="","",IF(ISNUMBER('Cihazlar'!Q13),'Cihazlar'!Q13,IFERROR(DATE(VALUE(RIGHT('Cihazlar'!Q13,4)),VALUE(MID('Cihazlar'!Q13,4,2)),VALUE(LEFT('Cihazlar'!Q13,2))),""))))+120,IF('Cihazlar'!R13="Kırmızı etiket",(IF('Cihazlar'!Q13="","",IF(ISNUMBER('Cihazlar'!Q13),'Cihazlar'!Q13,IFERROR(DATE(VALUE(RIGHT('Cihazlar'!Q13,4)),VALUE(MID('Cihazlar'!Q13,4,2)),VALUE(LEFT('Cihazlar'!Q13,2))),""))))+60,EDATE((IF('Cihazlar'!Q13="","",IF(ISNUMBER('Cihazlar'!Q13),'Cihazlar'!Q13,IFERROR(DATE(VALUE(RIGHT('Cihazlar'!Q13,4)),VALUE(MID('Cihazlar'!Q13,4,2)),VALUE(LEFT('Cihazlar'!Q13,2))),"")))),12))))</f>
        <v/>
      </c>
      <c r="J13" s="17" t="str">
        <f>IF(I13="","",I13-TODAY())</f>
        <v/>
      </c>
      <c r="K13" s="16" t="str">
        <f>IF('Cihazlar'!F13&lt;&gt;"",IF('Cihazlar'!F13="","",IF(ISNUMBER('Cihazlar'!F13),'Cihazlar'!F13,IFERROR(DATE(VALUE(RIGHT('Cihazlar'!F13,4)),VALUE(MID('Cihazlar'!F13,4,2)),VALUE(LEFT('Cihazlar'!F13,2))),""))),IF('Cihazlar'!E13="","",IF(ISNUMBER('Cihazlar'!E13),'Cihazlar'!E13,IFERROR(DATE(VALUE(RIGHT('Cihazlar'!E13,4)),VALUE(MID('Cihazlar'!E13,4,2)),VALUE(LEFT('Cihazlar'!E13,2))),""))))</f>
        <v/>
      </c>
      <c r="L13" t="str">
        <f>IF('Cihazlar'!C13="","",IFERROR(MATCH('Cihazlar'!C13,'Ürünler'!$A:$A,0),IFERROR(MATCH('Cihazlar'!C13,'Ürünler'!$B:$B,0),"")))</f>
        <v/>
      </c>
      <c r="M13">
        <f>IF(N13&gt;0,0,IF('Cihazlar'!J13&lt;&gt;"",N(VALUE('Cihazlar'!J13)),IF(L13="",0,N(INDEX('Ürünler'!$C:$C,L13)))))</f>
        <v>0</v>
      </c>
      <c r="N13">
        <f>IF('Cihazlar'!K13&lt;&gt;"",N(VALUE('Cihazlar'!K13)),IF('Cihazlar'!J13&lt;&gt;"",0,IF(L13="",0,N(INDEX('Ürünler'!$D:$D,L13)))))</f>
        <v>0</v>
      </c>
    </row>
    <row r="14" spans="1:14">
      <c r="A14" t="str">
        <f>IF(AND('Cihazlar'!A14="",'Cihazlar'!B14=""),"",IFERROR(INDEX('Müşteriler'!$A:$A,MATCH(IF('Cihazlar'!A14="","§",'Cihazlar'!A14),'Müşteriler'!$K:$K,0)),IFERROR(INDEX('Müşteriler'!$A:$A,MATCH(IF('Cihazlar'!B14="","§",'Cihazlar'!B14),'Müşteriler'!$C:$C,0)),'Cihazlar'!A14&amp;'Cihazlar'!B14)))</f>
        <v/>
      </c>
      <c r="B14" t="str">
        <f>IF('Cihazlar'!C14="","",IF(L14="",'Cihazlar'!C14,INDEX('Ürünler'!$B:$B,L14)))</f>
        <v/>
      </c>
      <c r="C14" t="str">
        <f>IF('Cihazlar'!D14="","",'Cihazlar'!D14)</f>
        <v/>
      </c>
      <c r="D14" s="16" t="str">
        <f>K14</f>
        <v/>
      </c>
      <c r="E14" t="str">
        <f>IF(N14&gt;0,N14&amp;" gün",IF(M14&gt;0,M14&amp;" ay",""))</f>
        <v/>
      </c>
      <c r="F14" s="16" t="str">
        <f>IF(OR('Cihazlar'!C14="",K14=""),"",IF(N14&gt;0,K14+N14,IF(M14&gt;0,EDATE(K14,M14),"")))</f>
        <v/>
      </c>
      <c r="G14" s="17" t="str">
        <f>IF(F14="","",F14-TODAY())</f>
        <v/>
      </c>
      <c r="H14" t="str">
        <f>IF(G14="","",IF(G14&lt;0,"Gecikmiş",IF(G14&lt;=30,"30 gün içinde","Planlı")))</f>
        <v/>
      </c>
      <c r="I14" s="16" t="str">
        <f>IF('Cihazlar'!Q14="","",IF('Cihazlar'!R14="Sarı etiket",(IF('Cihazlar'!Q14="","",IF(ISNUMBER('Cihazlar'!Q14),'Cihazlar'!Q14,IFERROR(DATE(VALUE(RIGHT('Cihazlar'!Q14,4)),VALUE(MID('Cihazlar'!Q14,4,2)),VALUE(LEFT('Cihazlar'!Q14,2))),""))))+120,IF('Cihazlar'!R14="Kırmızı etiket",(IF('Cihazlar'!Q14="","",IF(ISNUMBER('Cihazlar'!Q14),'Cihazlar'!Q14,IFERROR(DATE(VALUE(RIGHT('Cihazlar'!Q14,4)),VALUE(MID('Cihazlar'!Q14,4,2)),VALUE(LEFT('Cihazlar'!Q14,2))),""))))+60,EDATE((IF('Cihazlar'!Q14="","",IF(ISNUMBER('Cihazlar'!Q14),'Cihazlar'!Q14,IFERROR(DATE(VALUE(RIGHT('Cihazlar'!Q14,4)),VALUE(MID('Cihazlar'!Q14,4,2)),VALUE(LEFT('Cihazlar'!Q14,2))),"")))),12))))</f>
        <v/>
      </c>
      <c r="J14" s="17" t="str">
        <f>IF(I14="","",I14-TODAY())</f>
        <v/>
      </c>
      <c r="K14" s="16" t="str">
        <f>IF('Cihazlar'!F14&lt;&gt;"",IF('Cihazlar'!F14="","",IF(ISNUMBER('Cihazlar'!F14),'Cihazlar'!F14,IFERROR(DATE(VALUE(RIGHT('Cihazlar'!F14,4)),VALUE(MID('Cihazlar'!F14,4,2)),VALUE(LEFT('Cihazlar'!F14,2))),""))),IF('Cihazlar'!E14="","",IF(ISNUMBER('Cihazlar'!E14),'Cihazlar'!E14,IFERROR(DATE(VALUE(RIGHT('Cihazlar'!E14,4)),VALUE(MID('Cihazlar'!E14,4,2)),VALUE(LEFT('Cihazlar'!E14,2))),""))))</f>
        <v/>
      </c>
      <c r="L14" t="str">
        <f>IF('Cihazlar'!C14="","",IFERROR(MATCH('Cihazlar'!C14,'Ürünler'!$A:$A,0),IFERROR(MATCH('Cihazlar'!C14,'Ürünler'!$B:$B,0),"")))</f>
        <v/>
      </c>
      <c r="M14">
        <f>IF(N14&gt;0,0,IF('Cihazlar'!J14&lt;&gt;"",N(VALUE('Cihazlar'!J14)),IF(L14="",0,N(INDEX('Ürünler'!$C:$C,L14)))))</f>
        <v>0</v>
      </c>
      <c r="N14">
        <f>IF('Cihazlar'!K14&lt;&gt;"",N(VALUE('Cihazlar'!K14)),IF('Cihazlar'!J14&lt;&gt;"",0,IF(L14="",0,N(INDEX('Ürünler'!$D:$D,L14)))))</f>
        <v>0</v>
      </c>
    </row>
    <row r="15" spans="1:14">
      <c r="A15" t="str">
        <f>IF(AND('Cihazlar'!A15="",'Cihazlar'!B15=""),"",IFERROR(INDEX('Müşteriler'!$A:$A,MATCH(IF('Cihazlar'!A15="","§",'Cihazlar'!A15),'Müşteriler'!$K:$K,0)),IFERROR(INDEX('Müşteriler'!$A:$A,MATCH(IF('Cihazlar'!B15="","§",'Cihazlar'!B15),'Müşteriler'!$C:$C,0)),'Cihazlar'!A15&amp;'Cihazlar'!B15)))</f>
        <v/>
      </c>
      <c r="B15" t="str">
        <f>IF('Cihazlar'!C15="","",IF(L15="",'Cihazlar'!C15,INDEX('Ürünler'!$B:$B,L15)))</f>
        <v/>
      </c>
      <c r="C15" t="str">
        <f>IF('Cihazlar'!D15="","",'Cihazlar'!D15)</f>
        <v/>
      </c>
      <c r="D15" s="16" t="str">
        <f>K15</f>
        <v/>
      </c>
      <c r="E15" t="str">
        <f>IF(N15&gt;0,N15&amp;" gün",IF(M15&gt;0,M15&amp;" ay",""))</f>
        <v/>
      </c>
      <c r="F15" s="16" t="str">
        <f>IF(OR('Cihazlar'!C15="",K15=""),"",IF(N15&gt;0,K15+N15,IF(M15&gt;0,EDATE(K15,M15),"")))</f>
        <v/>
      </c>
      <c r="G15" s="17" t="str">
        <f>IF(F15="","",F15-TODAY())</f>
        <v/>
      </c>
      <c r="H15" t="str">
        <f>IF(G15="","",IF(G15&lt;0,"Gecikmiş",IF(G15&lt;=30,"30 gün içinde","Planlı")))</f>
        <v/>
      </c>
      <c r="I15" s="16" t="str">
        <f>IF('Cihazlar'!Q15="","",IF('Cihazlar'!R15="Sarı etiket",(IF('Cihazlar'!Q15="","",IF(ISNUMBER('Cihazlar'!Q15),'Cihazlar'!Q15,IFERROR(DATE(VALUE(RIGHT('Cihazlar'!Q15,4)),VALUE(MID('Cihazlar'!Q15,4,2)),VALUE(LEFT('Cihazlar'!Q15,2))),""))))+120,IF('Cihazlar'!R15="Kırmızı etiket",(IF('Cihazlar'!Q15="","",IF(ISNUMBER('Cihazlar'!Q15),'Cihazlar'!Q15,IFERROR(DATE(VALUE(RIGHT('Cihazlar'!Q15,4)),VALUE(MID('Cihazlar'!Q15,4,2)),VALUE(LEFT('Cihazlar'!Q15,2))),""))))+60,EDATE((IF('Cihazlar'!Q15="","",IF(ISNUMBER('Cihazlar'!Q15),'Cihazlar'!Q15,IFERROR(DATE(VALUE(RIGHT('Cihazlar'!Q15,4)),VALUE(MID('Cihazlar'!Q15,4,2)),VALUE(LEFT('Cihazlar'!Q15,2))),"")))),12))))</f>
        <v/>
      </c>
      <c r="J15" s="17" t="str">
        <f>IF(I15="","",I15-TODAY())</f>
        <v/>
      </c>
      <c r="K15" s="16" t="str">
        <f>IF('Cihazlar'!F15&lt;&gt;"",IF('Cihazlar'!F15="","",IF(ISNUMBER('Cihazlar'!F15),'Cihazlar'!F15,IFERROR(DATE(VALUE(RIGHT('Cihazlar'!F15,4)),VALUE(MID('Cihazlar'!F15,4,2)),VALUE(LEFT('Cihazlar'!F15,2))),""))),IF('Cihazlar'!E15="","",IF(ISNUMBER('Cihazlar'!E15),'Cihazlar'!E15,IFERROR(DATE(VALUE(RIGHT('Cihazlar'!E15,4)),VALUE(MID('Cihazlar'!E15,4,2)),VALUE(LEFT('Cihazlar'!E15,2))),""))))</f>
        <v/>
      </c>
      <c r="L15" t="str">
        <f>IF('Cihazlar'!C15="","",IFERROR(MATCH('Cihazlar'!C15,'Ürünler'!$A:$A,0),IFERROR(MATCH('Cihazlar'!C15,'Ürünler'!$B:$B,0),"")))</f>
        <v/>
      </c>
      <c r="M15">
        <f>IF(N15&gt;0,0,IF('Cihazlar'!J15&lt;&gt;"",N(VALUE('Cihazlar'!J15)),IF(L15="",0,N(INDEX('Ürünler'!$C:$C,L15)))))</f>
        <v>0</v>
      </c>
      <c r="N15">
        <f>IF('Cihazlar'!K15&lt;&gt;"",N(VALUE('Cihazlar'!K15)),IF('Cihazlar'!J15&lt;&gt;"",0,IF(L15="",0,N(INDEX('Ürünler'!$D:$D,L15)))))</f>
        <v>0</v>
      </c>
    </row>
    <row r="16" spans="1:14">
      <c r="A16" t="str">
        <f>IF(AND('Cihazlar'!A16="",'Cihazlar'!B16=""),"",IFERROR(INDEX('Müşteriler'!$A:$A,MATCH(IF('Cihazlar'!A16="","§",'Cihazlar'!A16),'Müşteriler'!$K:$K,0)),IFERROR(INDEX('Müşteriler'!$A:$A,MATCH(IF('Cihazlar'!B16="","§",'Cihazlar'!B16),'Müşteriler'!$C:$C,0)),'Cihazlar'!A16&amp;'Cihazlar'!B16)))</f>
        <v/>
      </c>
      <c r="B16" t="str">
        <f>IF('Cihazlar'!C16="","",IF(L16="",'Cihazlar'!C16,INDEX('Ürünler'!$B:$B,L16)))</f>
        <v/>
      </c>
      <c r="C16" t="str">
        <f>IF('Cihazlar'!D16="","",'Cihazlar'!D16)</f>
        <v/>
      </c>
      <c r="D16" s="16" t="str">
        <f>K16</f>
        <v/>
      </c>
      <c r="E16" t="str">
        <f>IF(N16&gt;0,N16&amp;" gün",IF(M16&gt;0,M16&amp;" ay",""))</f>
        <v/>
      </c>
      <c r="F16" s="16" t="str">
        <f>IF(OR('Cihazlar'!C16="",K16=""),"",IF(N16&gt;0,K16+N16,IF(M16&gt;0,EDATE(K16,M16),"")))</f>
        <v/>
      </c>
      <c r="G16" s="17" t="str">
        <f>IF(F16="","",F16-TODAY())</f>
        <v/>
      </c>
      <c r="H16" t="str">
        <f>IF(G16="","",IF(G16&lt;0,"Gecikmiş",IF(G16&lt;=30,"30 gün içinde","Planlı")))</f>
        <v/>
      </c>
      <c r="I16" s="16" t="str">
        <f>IF('Cihazlar'!Q16="","",IF('Cihazlar'!R16="Sarı etiket",(IF('Cihazlar'!Q16="","",IF(ISNUMBER('Cihazlar'!Q16),'Cihazlar'!Q16,IFERROR(DATE(VALUE(RIGHT('Cihazlar'!Q16,4)),VALUE(MID('Cihazlar'!Q16,4,2)),VALUE(LEFT('Cihazlar'!Q16,2))),""))))+120,IF('Cihazlar'!R16="Kırmızı etiket",(IF('Cihazlar'!Q16="","",IF(ISNUMBER('Cihazlar'!Q16),'Cihazlar'!Q16,IFERROR(DATE(VALUE(RIGHT('Cihazlar'!Q16,4)),VALUE(MID('Cihazlar'!Q16,4,2)),VALUE(LEFT('Cihazlar'!Q16,2))),""))))+60,EDATE((IF('Cihazlar'!Q16="","",IF(ISNUMBER('Cihazlar'!Q16),'Cihazlar'!Q16,IFERROR(DATE(VALUE(RIGHT('Cihazlar'!Q16,4)),VALUE(MID('Cihazlar'!Q16,4,2)),VALUE(LEFT('Cihazlar'!Q16,2))),"")))),12))))</f>
        <v/>
      </c>
      <c r="J16" s="17" t="str">
        <f>IF(I16="","",I16-TODAY())</f>
        <v/>
      </c>
      <c r="K16" s="16" t="str">
        <f>IF('Cihazlar'!F16&lt;&gt;"",IF('Cihazlar'!F16="","",IF(ISNUMBER('Cihazlar'!F16),'Cihazlar'!F16,IFERROR(DATE(VALUE(RIGHT('Cihazlar'!F16,4)),VALUE(MID('Cihazlar'!F16,4,2)),VALUE(LEFT('Cihazlar'!F16,2))),""))),IF('Cihazlar'!E16="","",IF(ISNUMBER('Cihazlar'!E16),'Cihazlar'!E16,IFERROR(DATE(VALUE(RIGHT('Cihazlar'!E16,4)),VALUE(MID('Cihazlar'!E16,4,2)),VALUE(LEFT('Cihazlar'!E16,2))),""))))</f>
        <v/>
      </c>
      <c r="L16" t="str">
        <f>IF('Cihazlar'!C16="","",IFERROR(MATCH('Cihazlar'!C16,'Ürünler'!$A:$A,0),IFERROR(MATCH('Cihazlar'!C16,'Ürünler'!$B:$B,0),"")))</f>
        <v/>
      </c>
      <c r="M16">
        <f>IF(N16&gt;0,0,IF('Cihazlar'!J16&lt;&gt;"",N(VALUE('Cihazlar'!J16)),IF(L16="",0,N(INDEX('Ürünler'!$C:$C,L16)))))</f>
        <v>0</v>
      </c>
      <c r="N16">
        <f>IF('Cihazlar'!K16&lt;&gt;"",N(VALUE('Cihazlar'!K16)),IF('Cihazlar'!J16&lt;&gt;"",0,IF(L16="",0,N(INDEX('Ürünler'!$D:$D,L16)))))</f>
        <v>0</v>
      </c>
    </row>
    <row r="17" spans="1:14">
      <c r="A17" t="str">
        <f>IF(AND('Cihazlar'!A17="",'Cihazlar'!B17=""),"",IFERROR(INDEX('Müşteriler'!$A:$A,MATCH(IF('Cihazlar'!A17="","§",'Cihazlar'!A17),'Müşteriler'!$K:$K,0)),IFERROR(INDEX('Müşteriler'!$A:$A,MATCH(IF('Cihazlar'!B17="","§",'Cihazlar'!B17),'Müşteriler'!$C:$C,0)),'Cihazlar'!A17&amp;'Cihazlar'!B17)))</f>
        <v/>
      </c>
      <c r="B17" t="str">
        <f>IF('Cihazlar'!C17="","",IF(L17="",'Cihazlar'!C17,INDEX('Ürünler'!$B:$B,L17)))</f>
        <v/>
      </c>
      <c r="C17" t="str">
        <f>IF('Cihazlar'!D17="","",'Cihazlar'!D17)</f>
        <v/>
      </c>
      <c r="D17" s="16" t="str">
        <f>K17</f>
        <v/>
      </c>
      <c r="E17" t="str">
        <f>IF(N17&gt;0,N17&amp;" gün",IF(M17&gt;0,M17&amp;" ay",""))</f>
        <v/>
      </c>
      <c r="F17" s="16" t="str">
        <f>IF(OR('Cihazlar'!C17="",K17=""),"",IF(N17&gt;0,K17+N17,IF(M17&gt;0,EDATE(K17,M17),"")))</f>
        <v/>
      </c>
      <c r="G17" s="17" t="str">
        <f>IF(F17="","",F17-TODAY())</f>
        <v/>
      </c>
      <c r="H17" t="str">
        <f>IF(G17="","",IF(G17&lt;0,"Gecikmiş",IF(G17&lt;=30,"30 gün içinde","Planlı")))</f>
        <v/>
      </c>
      <c r="I17" s="16" t="str">
        <f>IF('Cihazlar'!Q17="","",IF('Cihazlar'!R17="Sarı etiket",(IF('Cihazlar'!Q17="","",IF(ISNUMBER('Cihazlar'!Q17),'Cihazlar'!Q17,IFERROR(DATE(VALUE(RIGHT('Cihazlar'!Q17,4)),VALUE(MID('Cihazlar'!Q17,4,2)),VALUE(LEFT('Cihazlar'!Q17,2))),""))))+120,IF('Cihazlar'!R17="Kırmızı etiket",(IF('Cihazlar'!Q17="","",IF(ISNUMBER('Cihazlar'!Q17),'Cihazlar'!Q17,IFERROR(DATE(VALUE(RIGHT('Cihazlar'!Q17,4)),VALUE(MID('Cihazlar'!Q17,4,2)),VALUE(LEFT('Cihazlar'!Q17,2))),""))))+60,EDATE((IF('Cihazlar'!Q17="","",IF(ISNUMBER('Cihazlar'!Q17),'Cihazlar'!Q17,IFERROR(DATE(VALUE(RIGHT('Cihazlar'!Q17,4)),VALUE(MID('Cihazlar'!Q17,4,2)),VALUE(LEFT('Cihazlar'!Q17,2))),"")))),12))))</f>
        <v/>
      </c>
      <c r="J17" s="17" t="str">
        <f>IF(I17="","",I17-TODAY())</f>
        <v/>
      </c>
      <c r="K17" s="16" t="str">
        <f>IF('Cihazlar'!F17&lt;&gt;"",IF('Cihazlar'!F17="","",IF(ISNUMBER('Cihazlar'!F17),'Cihazlar'!F17,IFERROR(DATE(VALUE(RIGHT('Cihazlar'!F17,4)),VALUE(MID('Cihazlar'!F17,4,2)),VALUE(LEFT('Cihazlar'!F17,2))),""))),IF('Cihazlar'!E17="","",IF(ISNUMBER('Cihazlar'!E17),'Cihazlar'!E17,IFERROR(DATE(VALUE(RIGHT('Cihazlar'!E17,4)),VALUE(MID('Cihazlar'!E17,4,2)),VALUE(LEFT('Cihazlar'!E17,2))),""))))</f>
        <v/>
      </c>
      <c r="L17" t="str">
        <f>IF('Cihazlar'!C17="","",IFERROR(MATCH('Cihazlar'!C17,'Ürünler'!$A:$A,0),IFERROR(MATCH('Cihazlar'!C17,'Ürünler'!$B:$B,0),"")))</f>
        <v/>
      </c>
      <c r="M17">
        <f>IF(N17&gt;0,0,IF('Cihazlar'!J17&lt;&gt;"",N(VALUE('Cihazlar'!J17)),IF(L17="",0,N(INDEX('Ürünler'!$C:$C,L17)))))</f>
        <v>0</v>
      </c>
      <c r="N17">
        <f>IF('Cihazlar'!K17&lt;&gt;"",N(VALUE('Cihazlar'!K17)),IF('Cihazlar'!J17&lt;&gt;"",0,IF(L17="",0,N(INDEX('Ürünler'!$D:$D,L17)))))</f>
        <v>0</v>
      </c>
    </row>
    <row r="18" spans="1:14">
      <c r="A18" t="str">
        <f>IF(AND('Cihazlar'!A18="",'Cihazlar'!B18=""),"",IFERROR(INDEX('Müşteriler'!$A:$A,MATCH(IF('Cihazlar'!A18="","§",'Cihazlar'!A18),'Müşteriler'!$K:$K,0)),IFERROR(INDEX('Müşteriler'!$A:$A,MATCH(IF('Cihazlar'!B18="","§",'Cihazlar'!B18),'Müşteriler'!$C:$C,0)),'Cihazlar'!A18&amp;'Cihazlar'!B18)))</f>
        <v/>
      </c>
      <c r="B18" t="str">
        <f>IF('Cihazlar'!C18="","",IF(L18="",'Cihazlar'!C18,INDEX('Ürünler'!$B:$B,L18)))</f>
        <v/>
      </c>
      <c r="C18" t="str">
        <f>IF('Cihazlar'!D18="","",'Cihazlar'!D18)</f>
        <v/>
      </c>
      <c r="D18" s="16" t="str">
        <f>K18</f>
        <v/>
      </c>
      <c r="E18" t="str">
        <f>IF(N18&gt;0,N18&amp;" gün",IF(M18&gt;0,M18&amp;" ay",""))</f>
        <v/>
      </c>
      <c r="F18" s="16" t="str">
        <f>IF(OR('Cihazlar'!C18="",K18=""),"",IF(N18&gt;0,K18+N18,IF(M18&gt;0,EDATE(K18,M18),"")))</f>
        <v/>
      </c>
      <c r="G18" s="17" t="str">
        <f>IF(F18="","",F18-TODAY())</f>
        <v/>
      </c>
      <c r="H18" t="str">
        <f>IF(G18="","",IF(G18&lt;0,"Gecikmiş",IF(G18&lt;=30,"30 gün içinde","Planlı")))</f>
        <v/>
      </c>
      <c r="I18" s="16" t="str">
        <f>IF('Cihazlar'!Q18="","",IF('Cihazlar'!R18="Sarı etiket",(IF('Cihazlar'!Q18="","",IF(ISNUMBER('Cihazlar'!Q18),'Cihazlar'!Q18,IFERROR(DATE(VALUE(RIGHT('Cihazlar'!Q18,4)),VALUE(MID('Cihazlar'!Q18,4,2)),VALUE(LEFT('Cihazlar'!Q18,2))),""))))+120,IF('Cihazlar'!R18="Kırmızı etiket",(IF('Cihazlar'!Q18="","",IF(ISNUMBER('Cihazlar'!Q18),'Cihazlar'!Q18,IFERROR(DATE(VALUE(RIGHT('Cihazlar'!Q18,4)),VALUE(MID('Cihazlar'!Q18,4,2)),VALUE(LEFT('Cihazlar'!Q18,2))),""))))+60,EDATE((IF('Cihazlar'!Q18="","",IF(ISNUMBER('Cihazlar'!Q18),'Cihazlar'!Q18,IFERROR(DATE(VALUE(RIGHT('Cihazlar'!Q18,4)),VALUE(MID('Cihazlar'!Q18,4,2)),VALUE(LEFT('Cihazlar'!Q18,2))),"")))),12))))</f>
        <v/>
      </c>
      <c r="J18" s="17" t="str">
        <f>IF(I18="","",I18-TODAY())</f>
        <v/>
      </c>
      <c r="K18" s="16" t="str">
        <f>IF('Cihazlar'!F18&lt;&gt;"",IF('Cihazlar'!F18="","",IF(ISNUMBER('Cihazlar'!F18),'Cihazlar'!F18,IFERROR(DATE(VALUE(RIGHT('Cihazlar'!F18,4)),VALUE(MID('Cihazlar'!F18,4,2)),VALUE(LEFT('Cihazlar'!F18,2))),""))),IF('Cihazlar'!E18="","",IF(ISNUMBER('Cihazlar'!E18),'Cihazlar'!E18,IFERROR(DATE(VALUE(RIGHT('Cihazlar'!E18,4)),VALUE(MID('Cihazlar'!E18,4,2)),VALUE(LEFT('Cihazlar'!E18,2))),""))))</f>
        <v/>
      </c>
      <c r="L18" t="str">
        <f>IF('Cihazlar'!C18="","",IFERROR(MATCH('Cihazlar'!C18,'Ürünler'!$A:$A,0),IFERROR(MATCH('Cihazlar'!C18,'Ürünler'!$B:$B,0),"")))</f>
        <v/>
      </c>
      <c r="M18">
        <f>IF(N18&gt;0,0,IF('Cihazlar'!J18&lt;&gt;"",N(VALUE('Cihazlar'!J18)),IF(L18="",0,N(INDEX('Ürünler'!$C:$C,L18)))))</f>
        <v>0</v>
      </c>
      <c r="N18">
        <f>IF('Cihazlar'!K18&lt;&gt;"",N(VALUE('Cihazlar'!K18)),IF('Cihazlar'!J18&lt;&gt;"",0,IF(L18="",0,N(INDEX('Ürünler'!$D:$D,L18)))))</f>
        <v>0</v>
      </c>
    </row>
    <row r="19" spans="1:14">
      <c r="A19" t="str">
        <f>IF(AND('Cihazlar'!A19="",'Cihazlar'!B19=""),"",IFERROR(INDEX('Müşteriler'!$A:$A,MATCH(IF('Cihazlar'!A19="","§",'Cihazlar'!A19),'Müşteriler'!$K:$K,0)),IFERROR(INDEX('Müşteriler'!$A:$A,MATCH(IF('Cihazlar'!B19="","§",'Cihazlar'!B19),'Müşteriler'!$C:$C,0)),'Cihazlar'!A19&amp;'Cihazlar'!B19)))</f>
        <v/>
      </c>
      <c r="B19" t="str">
        <f>IF('Cihazlar'!C19="","",IF(L19="",'Cihazlar'!C19,INDEX('Ürünler'!$B:$B,L19)))</f>
        <v/>
      </c>
      <c r="C19" t="str">
        <f>IF('Cihazlar'!D19="","",'Cihazlar'!D19)</f>
        <v/>
      </c>
      <c r="D19" s="16" t="str">
        <f>K19</f>
        <v/>
      </c>
      <c r="E19" t="str">
        <f>IF(N19&gt;0,N19&amp;" gün",IF(M19&gt;0,M19&amp;" ay",""))</f>
        <v/>
      </c>
      <c r="F19" s="16" t="str">
        <f>IF(OR('Cihazlar'!C19="",K19=""),"",IF(N19&gt;0,K19+N19,IF(M19&gt;0,EDATE(K19,M19),"")))</f>
        <v/>
      </c>
      <c r="G19" s="17" t="str">
        <f>IF(F19="","",F19-TODAY())</f>
        <v/>
      </c>
      <c r="H19" t="str">
        <f>IF(G19="","",IF(G19&lt;0,"Gecikmiş",IF(G19&lt;=30,"30 gün içinde","Planlı")))</f>
        <v/>
      </c>
      <c r="I19" s="16" t="str">
        <f>IF('Cihazlar'!Q19="","",IF('Cihazlar'!R19="Sarı etiket",(IF('Cihazlar'!Q19="","",IF(ISNUMBER('Cihazlar'!Q19),'Cihazlar'!Q19,IFERROR(DATE(VALUE(RIGHT('Cihazlar'!Q19,4)),VALUE(MID('Cihazlar'!Q19,4,2)),VALUE(LEFT('Cihazlar'!Q19,2))),""))))+120,IF('Cihazlar'!R19="Kırmızı etiket",(IF('Cihazlar'!Q19="","",IF(ISNUMBER('Cihazlar'!Q19),'Cihazlar'!Q19,IFERROR(DATE(VALUE(RIGHT('Cihazlar'!Q19,4)),VALUE(MID('Cihazlar'!Q19,4,2)),VALUE(LEFT('Cihazlar'!Q19,2))),""))))+60,EDATE((IF('Cihazlar'!Q19="","",IF(ISNUMBER('Cihazlar'!Q19),'Cihazlar'!Q19,IFERROR(DATE(VALUE(RIGHT('Cihazlar'!Q19,4)),VALUE(MID('Cihazlar'!Q19,4,2)),VALUE(LEFT('Cihazlar'!Q19,2))),"")))),12))))</f>
        <v/>
      </c>
      <c r="J19" s="17" t="str">
        <f>IF(I19="","",I19-TODAY())</f>
        <v/>
      </c>
      <c r="K19" s="16" t="str">
        <f>IF('Cihazlar'!F19&lt;&gt;"",IF('Cihazlar'!F19="","",IF(ISNUMBER('Cihazlar'!F19),'Cihazlar'!F19,IFERROR(DATE(VALUE(RIGHT('Cihazlar'!F19,4)),VALUE(MID('Cihazlar'!F19,4,2)),VALUE(LEFT('Cihazlar'!F19,2))),""))),IF('Cihazlar'!E19="","",IF(ISNUMBER('Cihazlar'!E19),'Cihazlar'!E19,IFERROR(DATE(VALUE(RIGHT('Cihazlar'!E19,4)),VALUE(MID('Cihazlar'!E19,4,2)),VALUE(LEFT('Cihazlar'!E19,2))),""))))</f>
        <v/>
      </c>
      <c r="L19" t="str">
        <f>IF('Cihazlar'!C19="","",IFERROR(MATCH('Cihazlar'!C19,'Ürünler'!$A:$A,0),IFERROR(MATCH('Cihazlar'!C19,'Ürünler'!$B:$B,0),"")))</f>
        <v/>
      </c>
      <c r="M19">
        <f>IF(N19&gt;0,0,IF('Cihazlar'!J19&lt;&gt;"",N(VALUE('Cihazlar'!J19)),IF(L19="",0,N(INDEX('Ürünler'!$C:$C,L19)))))</f>
        <v>0</v>
      </c>
      <c r="N19">
        <f>IF('Cihazlar'!K19&lt;&gt;"",N(VALUE('Cihazlar'!K19)),IF('Cihazlar'!J19&lt;&gt;"",0,IF(L19="",0,N(INDEX('Ürünler'!$D:$D,L19)))))</f>
        <v>0</v>
      </c>
    </row>
    <row r="20" spans="1:14">
      <c r="A20" t="str">
        <f>IF(AND('Cihazlar'!A20="",'Cihazlar'!B20=""),"",IFERROR(INDEX('Müşteriler'!$A:$A,MATCH(IF('Cihazlar'!A20="","§",'Cihazlar'!A20),'Müşteriler'!$K:$K,0)),IFERROR(INDEX('Müşteriler'!$A:$A,MATCH(IF('Cihazlar'!B20="","§",'Cihazlar'!B20),'Müşteriler'!$C:$C,0)),'Cihazlar'!A20&amp;'Cihazlar'!B20)))</f>
        <v/>
      </c>
      <c r="B20" t="str">
        <f>IF('Cihazlar'!C20="","",IF(L20="",'Cihazlar'!C20,INDEX('Ürünler'!$B:$B,L20)))</f>
        <v/>
      </c>
      <c r="C20" t="str">
        <f>IF('Cihazlar'!D20="","",'Cihazlar'!D20)</f>
        <v/>
      </c>
      <c r="D20" s="16" t="str">
        <f>K20</f>
        <v/>
      </c>
      <c r="E20" t="str">
        <f>IF(N20&gt;0,N20&amp;" gün",IF(M20&gt;0,M20&amp;" ay",""))</f>
        <v/>
      </c>
      <c r="F20" s="16" t="str">
        <f>IF(OR('Cihazlar'!C20="",K20=""),"",IF(N20&gt;0,K20+N20,IF(M20&gt;0,EDATE(K20,M20),"")))</f>
        <v/>
      </c>
      <c r="G20" s="17" t="str">
        <f>IF(F20="","",F20-TODAY())</f>
        <v/>
      </c>
      <c r="H20" t="str">
        <f>IF(G20="","",IF(G20&lt;0,"Gecikmiş",IF(G20&lt;=30,"30 gün içinde","Planlı")))</f>
        <v/>
      </c>
      <c r="I20" s="16" t="str">
        <f>IF('Cihazlar'!Q20="","",IF('Cihazlar'!R20="Sarı etiket",(IF('Cihazlar'!Q20="","",IF(ISNUMBER('Cihazlar'!Q20),'Cihazlar'!Q20,IFERROR(DATE(VALUE(RIGHT('Cihazlar'!Q20,4)),VALUE(MID('Cihazlar'!Q20,4,2)),VALUE(LEFT('Cihazlar'!Q20,2))),""))))+120,IF('Cihazlar'!R20="Kırmızı etiket",(IF('Cihazlar'!Q20="","",IF(ISNUMBER('Cihazlar'!Q20),'Cihazlar'!Q20,IFERROR(DATE(VALUE(RIGHT('Cihazlar'!Q20,4)),VALUE(MID('Cihazlar'!Q20,4,2)),VALUE(LEFT('Cihazlar'!Q20,2))),""))))+60,EDATE((IF('Cihazlar'!Q20="","",IF(ISNUMBER('Cihazlar'!Q20),'Cihazlar'!Q20,IFERROR(DATE(VALUE(RIGHT('Cihazlar'!Q20,4)),VALUE(MID('Cihazlar'!Q20,4,2)),VALUE(LEFT('Cihazlar'!Q20,2))),"")))),12))))</f>
        <v/>
      </c>
      <c r="J20" s="17" t="str">
        <f>IF(I20="","",I20-TODAY())</f>
        <v/>
      </c>
      <c r="K20" s="16" t="str">
        <f>IF('Cihazlar'!F20&lt;&gt;"",IF('Cihazlar'!F20="","",IF(ISNUMBER('Cihazlar'!F20),'Cihazlar'!F20,IFERROR(DATE(VALUE(RIGHT('Cihazlar'!F20,4)),VALUE(MID('Cihazlar'!F20,4,2)),VALUE(LEFT('Cihazlar'!F20,2))),""))),IF('Cihazlar'!E20="","",IF(ISNUMBER('Cihazlar'!E20),'Cihazlar'!E20,IFERROR(DATE(VALUE(RIGHT('Cihazlar'!E20,4)),VALUE(MID('Cihazlar'!E20,4,2)),VALUE(LEFT('Cihazlar'!E20,2))),""))))</f>
        <v/>
      </c>
      <c r="L20" t="str">
        <f>IF('Cihazlar'!C20="","",IFERROR(MATCH('Cihazlar'!C20,'Ürünler'!$A:$A,0),IFERROR(MATCH('Cihazlar'!C20,'Ürünler'!$B:$B,0),"")))</f>
        <v/>
      </c>
      <c r="M20">
        <f>IF(N20&gt;0,0,IF('Cihazlar'!J20&lt;&gt;"",N(VALUE('Cihazlar'!J20)),IF(L20="",0,N(INDEX('Ürünler'!$C:$C,L20)))))</f>
        <v>0</v>
      </c>
      <c r="N20">
        <f>IF('Cihazlar'!K20&lt;&gt;"",N(VALUE('Cihazlar'!K20)),IF('Cihazlar'!J20&lt;&gt;"",0,IF(L20="",0,N(INDEX('Ürünler'!$D:$D,L20)))))</f>
        <v>0</v>
      </c>
    </row>
    <row r="21" spans="1:14">
      <c r="A21" t="str">
        <f>IF(AND('Cihazlar'!A21="",'Cihazlar'!B21=""),"",IFERROR(INDEX('Müşteriler'!$A:$A,MATCH(IF('Cihazlar'!A21="","§",'Cihazlar'!A21),'Müşteriler'!$K:$K,0)),IFERROR(INDEX('Müşteriler'!$A:$A,MATCH(IF('Cihazlar'!B21="","§",'Cihazlar'!B21),'Müşteriler'!$C:$C,0)),'Cihazlar'!A21&amp;'Cihazlar'!B21)))</f>
        <v/>
      </c>
      <c r="B21" t="str">
        <f>IF('Cihazlar'!C21="","",IF(L21="",'Cihazlar'!C21,INDEX('Ürünler'!$B:$B,L21)))</f>
        <v/>
      </c>
      <c r="C21" t="str">
        <f>IF('Cihazlar'!D21="","",'Cihazlar'!D21)</f>
        <v/>
      </c>
      <c r="D21" s="16" t="str">
        <f>K21</f>
        <v/>
      </c>
      <c r="E21" t="str">
        <f>IF(N21&gt;0,N21&amp;" gün",IF(M21&gt;0,M21&amp;" ay",""))</f>
        <v/>
      </c>
      <c r="F21" s="16" t="str">
        <f>IF(OR('Cihazlar'!C21="",K21=""),"",IF(N21&gt;0,K21+N21,IF(M21&gt;0,EDATE(K21,M21),"")))</f>
        <v/>
      </c>
      <c r="G21" s="17" t="str">
        <f>IF(F21="","",F21-TODAY())</f>
        <v/>
      </c>
      <c r="H21" t="str">
        <f>IF(G21="","",IF(G21&lt;0,"Gecikmiş",IF(G21&lt;=30,"30 gün içinde","Planlı")))</f>
        <v/>
      </c>
      <c r="I21" s="16" t="str">
        <f>IF('Cihazlar'!Q21="","",IF('Cihazlar'!R21="Sarı etiket",(IF('Cihazlar'!Q21="","",IF(ISNUMBER('Cihazlar'!Q21),'Cihazlar'!Q21,IFERROR(DATE(VALUE(RIGHT('Cihazlar'!Q21,4)),VALUE(MID('Cihazlar'!Q21,4,2)),VALUE(LEFT('Cihazlar'!Q21,2))),""))))+120,IF('Cihazlar'!R21="Kırmızı etiket",(IF('Cihazlar'!Q21="","",IF(ISNUMBER('Cihazlar'!Q21),'Cihazlar'!Q21,IFERROR(DATE(VALUE(RIGHT('Cihazlar'!Q21,4)),VALUE(MID('Cihazlar'!Q21,4,2)),VALUE(LEFT('Cihazlar'!Q21,2))),""))))+60,EDATE((IF('Cihazlar'!Q21="","",IF(ISNUMBER('Cihazlar'!Q21),'Cihazlar'!Q21,IFERROR(DATE(VALUE(RIGHT('Cihazlar'!Q21,4)),VALUE(MID('Cihazlar'!Q21,4,2)),VALUE(LEFT('Cihazlar'!Q21,2))),"")))),12))))</f>
        <v/>
      </c>
      <c r="J21" s="17" t="str">
        <f>IF(I21="","",I21-TODAY())</f>
        <v/>
      </c>
      <c r="K21" s="16" t="str">
        <f>IF('Cihazlar'!F21&lt;&gt;"",IF('Cihazlar'!F21="","",IF(ISNUMBER('Cihazlar'!F21),'Cihazlar'!F21,IFERROR(DATE(VALUE(RIGHT('Cihazlar'!F21,4)),VALUE(MID('Cihazlar'!F21,4,2)),VALUE(LEFT('Cihazlar'!F21,2))),""))),IF('Cihazlar'!E21="","",IF(ISNUMBER('Cihazlar'!E21),'Cihazlar'!E21,IFERROR(DATE(VALUE(RIGHT('Cihazlar'!E21,4)),VALUE(MID('Cihazlar'!E21,4,2)),VALUE(LEFT('Cihazlar'!E21,2))),""))))</f>
        <v/>
      </c>
      <c r="L21" t="str">
        <f>IF('Cihazlar'!C21="","",IFERROR(MATCH('Cihazlar'!C21,'Ürünler'!$A:$A,0),IFERROR(MATCH('Cihazlar'!C21,'Ürünler'!$B:$B,0),"")))</f>
        <v/>
      </c>
      <c r="M21">
        <f>IF(N21&gt;0,0,IF('Cihazlar'!J21&lt;&gt;"",N(VALUE('Cihazlar'!J21)),IF(L21="",0,N(INDEX('Ürünler'!$C:$C,L21)))))</f>
        <v>0</v>
      </c>
      <c r="N21">
        <f>IF('Cihazlar'!K21&lt;&gt;"",N(VALUE('Cihazlar'!K21)),IF('Cihazlar'!J21&lt;&gt;"",0,IF(L21="",0,N(INDEX('Ürünler'!$D:$D,L21)))))</f>
        <v>0</v>
      </c>
    </row>
    <row r="22" spans="1:14">
      <c r="A22" t="str">
        <f>IF(AND('Cihazlar'!A22="",'Cihazlar'!B22=""),"",IFERROR(INDEX('Müşteriler'!$A:$A,MATCH(IF('Cihazlar'!A22="","§",'Cihazlar'!A22),'Müşteriler'!$K:$K,0)),IFERROR(INDEX('Müşteriler'!$A:$A,MATCH(IF('Cihazlar'!B22="","§",'Cihazlar'!B22),'Müşteriler'!$C:$C,0)),'Cihazlar'!A22&amp;'Cihazlar'!B22)))</f>
        <v/>
      </c>
      <c r="B22" t="str">
        <f>IF('Cihazlar'!C22="","",IF(L22="",'Cihazlar'!C22,INDEX('Ürünler'!$B:$B,L22)))</f>
        <v/>
      </c>
      <c r="C22" t="str">
        <f>IF('Cihazlar'!D22="","",'Cihazlar'!D22)</f>
        <v/>
      </c>
      <c r="D22" s="16" t="str">
        <f>K22</f>
        <v/>
      </c>
      <c r="E22" t="str">
        <f>IF(N22&gt;0,N22&amp;" gün",IF(M22&gt;0,M22&amp;" ay",""))</f>
        <v/>
      </c>
      <c r="F22" s="16" t="str">
        <f>IF(OR('Cihazlar'!C22="",K22=""),"",IF(N22&gt;0,K22+N22,IF(M22&gt;0,EDATE(K22,M22),"")))</f>
        <v/>
      </c>
      <c r="G22" s="17" t="str">
        <f>IF(F22="","",F22-TODAY())</f>
        <v/>
      </c>
      <c r="H22" t="str">
        <f>IF(G22="","",IF(G22&lt;0,"Gecikmiş",IF(G22&lt;=30,"30 gün içinde","Planlı")))</f>
        <v/>
      </c>
      <c r="I22" s="16" t="str">
        <f>IF('Cihazlar'!Q22="","",IF('Cihazlar'!R22="Sarı etiket",(IF('Cihazlar'!Q22="","",IF(ISNUMBER('Cihazlar'!Q22),'Cihazlar'!Q22,IFERROR(DATE(VALUE(RIGHT('Cihazlar'!Q22,4)),VALUE(MID('Cihazlar'!Q22,4,2)),VALUE(LEFT('Cihazlar'!Q22,2))),""))))+120,IF('Cihazlar'!R22="Kırmızı etiket",(IF('Cihazlar'!Q22="","",IF(ISNUMBER('Cihazlar'!Q22),'Cihazlar'!Q22,IFERROR(DATE(VALUE(RIGHT('Cihazlar'!Q22,4)),VALUE(MID('Cihazlar'!Q22,4,2)),VALUE(LEFT('Cihazlar'!Q22,2))),""))))+60,EDATE((IF('Cihazlar'!Q22="","",IF(ISNUMBER('Cihazlar'!Q22),'Cihazlar'!Q22,IFERROR(DATE(VALUE(RIGHT('Cihazlar'!Q22,4)),VALUE(MID('Cihazlar'!Q22,4,2)),VALUE(LEFT('Cihazlar'!Q22,2))),"")))),12))))</f>
        <v/>
      </c>
      <c r="J22" s="17" t="str">
        <f>IF(I22="","",I22-TODAY())</f>
        <v/>
      </c>
      <c r="K22" s="16" t="str">
        <f>IF('Cihazlar'!F22&lt;&gt;"",IF('Cihazlar'!F22="","",IF(ISNUMBER('Cihazlar'!F22),'Cihazlar'!F22,IFERROR(DATE(VALUE(RIGHT('Cihazlar'!F22,4)),VALUE(MID('Cihazlar'!F22,4,2)),VALUE(LEFT('Cihazlar'!F22,2))),""))),IF('Cihazlar'!E22="","",IF(ISNUMBER('Cihazlar'!E22),'Cihazlar'!E22,IFERROR(DATE(VALUE(RIGHT('Cihazlar'!E22,4)),VALUE(MID('Cihazlar'!E22,4,2)),VALUE(LEFT('Cihazlar'!E22,2))),""))))</f>
        <v/>
      </c>
      <c r="L22" t="str">
        <f>IF('Cihazlar'!C22="","",IFERROR(MATCH('Cihazlar'!C22,'Ürünler'!$A:$A,0),IFERROR(MATCH('Cihazlar'!C22,'Ürünler'!$B:$B,0),"")))</f>
        <v/>
      </c>
      <c r="M22">
        <f>IF(N22&gt;0,0,IF('Cihazlar'!J22&lt;&gt;"",N(VALUE('Cihazlar'!J22)),IF(L22="",0,N(INDEX('Ürünler'!$C:$C,L22)))))</f>
        <v>0</v>
      </c>
      <c r="N22">
        <f>IF('Cihazlar'!K22&lt;&gt;"",N(VALUE('Cihazlar'!K22)),IF('Cihazlar'!J22&lt;&gt;"",0,IF(L22="",0,N(INDEX('Ürünler'!$D:$D,L22)))))</f>
        <v>0</v>
      </c>
    </row>
    <row r="23" spans="1:14">
      <c r="A23" t="str">
        <f>IF(AND('Cihazlar'!A23="",'Cihazlar'!B23=""),"",IFERROR(INDEX('Müşteriler'!$A:$A,MATCH(IF('Cihazlar'!A23="","§",'Cihazlar'!A23),'Müşteriler'!$K:$K,0)),IFERROR(INDEX('Müşteriler'!$A:$A,MATCH(IF('Cihazlar'!B23="","§",'Cihazlar'!B23),'Müşteriler'!$C:$C,0)),'Cihazlar'!A23&amp;'Cihazlar'!B23)))</f>
        <v/>
      </c>
      <c r="B23" t="str">
        <f>IF('Cihazlar'!C23="","",IF(L23="",'Cihazlar'!C23,INDEX('Ürünler'!$B:$B,L23)))</f>
        <v/>
      </c>
      <c r="C23" t="str">
        <f>IF('Cihazlar'!D23="","",'Cihazlar'!D23)</f>
        <v/>
      </c>
      <c r="D23" s="16" t="str">
        <f>K23</f>
        <v/>
      </c>
      <c r="E23" t="str">
        <f>IF(N23&gt;0,N23&amp;" gün",IF(M23&gt;0,M23&amp;" ay",""))</f>
        <v/>
      </c>
      <c r="F23" s="16" t="str">
        <f>IF(OR('Cihazlar'!C23="",K23=""),"",IF(N23&gt;0,K23+N23,IF(M23&gt;0,EDATE(K23,M23),"")))</f>
        <v/>
      </c>
      <c r="G23" s="17" t="str">
        <f>IF(F23="","",F23-TODAY())</f>
        <v/>
      </c>
      <c r="H23" t="str">
        <f>IF(G23="","",IF(G23&lt;0,"Gecikmiş",IF(G23&lt;=30,"30 gün içinde","Planlı")))</f>
        <v/>
      </c>
      <c r="I23" s="16" t="str">
        <f>IF('Cihazlar'!Q23="","",IF('Cihazlar'!R23="Sarı etiket",(IF('Cihazlar'!Q23="","",IF(ISNUMBER('Cihazlar'!Q23),'Cihazlar'!Q23,IFERROR(DATE(VALUE(RIGHT('Cihazlar'!Q23,4)),VALUE(MID('Cihazlar'!Q23,4,2)),VALUE(LEFT('Cihazlar'!Q23,2))),""))))+120,IF('Cihazlar'!R23="Kırmızı etiket",(IF('Cihazlar'!Q23="","",IF(ISNUMBER('Cihazlar'!Q23),'Cihazlar'!Q23,IFERROR(DATE(VALUE(RIGHT('Cihazlar'!Q23,4)),VALUE(MID('Cihazlar'!Q23,4,2)),VALUE(LEFT('Cihazlar'!Q23,2))),""))))+60,EDATE((IF('Cihazlar'!Q23="","",IF(ISNUMBER('Cihazlar'!Q23),'Cihazlar'!Q23,IFERROR(DATE(VALUE(RIGHT('Cihazlar'!Q23,4)),VALUE(MID('Cihazlar'!Q23,4,2)),VALUE(LEFT('Cihazlar'!Q23,2))),"")))),12))))</f>
        <v/>
      </c>
      <c r="J23" s="17" t="str">
        <f>IF(I23="","",I23-TODAY())</f>
        <v/>
      </c>
      <c r="K23" s="16" t="str">
        <f>IF('Cihazlar'!F23&lt;&gt;"",IF('Cihazlar'!F23="","",IF(ISNUMBER('Cihazlar'!F23),'Cihazlar'!F23,IFERROR(DATE(VALUE(RIGHT('Cihazlar'!F23,4)),VALUE(MID('Cihazlar'!F23,4,2)),VALUE(LEFT('Cihazlar'!F23,2))),""))),IF('Cihazlar'!E23="","",IF(ISNUMBER('Cihazlar'!E23),'Cihazlar'!E23,IFERROR(DATE(VALUE(RIGHT('Cihazlar'!E23,4)),VALUE(MID('Cihazlar'!E23,4,2)),VALUE(LEFT('Cihazlar'!E23,2))),""))))</f>
        <v/>
      </c>
      <c r="L23" t="str">
        <f>IF('Cihazlar'!C23="","",IFERROR(MATCH('Cihazlar'!C23,'Ürünler'!$A:$A,0),IFERROR(MATCH('Cihazlar'!C23,'Ürünler'!$B:$B,0),"")))</f>
        <v/>
      </c>
      <c r="M23">
        <f>IF(N23&gt;0,0,IF('Cihazlar'!J23&lt;&gt;"",N(VALUE('Cihazlar'!J23)),IF(L23="",0,N(INDEX('Ürünler'!$C:$C,L23)))))</f>
        <v>0</v>
      </c>
      <c r="N23">
        <f>IF('Cihazlar'!K23&lt;&gt;"",N(VALUE('Cihazlar'!K23)),IF('Cihazlar'!J23&lt;&gt;"",0,IF(L23="",0,N(INDEX('Ürünler'!$D:$D,L23)))))</f>
        <v>0</v>
      </c>
    </row>
    <row r="24" spans="1:14">
      <c r="A24" t="str">
        <f>IF(AND('Cihazlar'!A24="",'Cihazlar'!B24=""),"",IFERROR(INDEX('Müşteriler'!$A:$A,MATCH(IF('Cihazlar'!A24="","§",'Cihazlar'!A24),'Müşteriler'!$K:$K,0)),IFERROR(INDEX('Müşteriler'!$A:$A,MATCH(IF('Cihazlar'!B24="","§",'Cihazlar'!B24),'Müşteriler'!$C:$C,0)),'Cihazlar'!A24&amp;'Cihazlar'!B24)))</f>
        <v/>
      </c>
      <c r="B24" t="str">
        <f>IF('Cihazlar'!C24="","",IF(L24="",'Cihazlar'!C24,INDEX('Ürünler'!$B:$B,L24)))</f>
        <v/>
      </c>
      <c r="C24" t="str">
        <f>IF('Cihazlar'!D24="","",'Cihazlar'!D24)</f>
        <v/>
      </c>
      <c r="D24" s="16" t="str">
        <f>K24</f>
        <v/>
      </c>
      <c r="E24" t="str">
        <f>IF(N24&gt;0,N24&amp;" gün",IF(M24&gt;0,M24&amp;" ay",""))</f>
        <v/>
      </c>
      <c r="F24" s="16" t="str">
        <f>IF(OR('Cihazlar'!C24="",K24=""),"",IF(N24&gt;0,K24+N24,IF(M24&gt;0,EDATE(K24,M24),"")))</f>
        <v/>
      </c>
      <c r="G24" s="17" t="str">
        <f>IF(F24="","",F24-TODAY())</f>
        <v/>
      </c>
      <c r="H24" t="str">
        <f>IF(G24="","",IF(G24&lt;0,"Gecikmiş",IF(G24&lt;=30,"30 gün içinde","Planlı")))</f>
        <v/>
      </c>
      <c r="I24" s="16" t="str">
        <f>IF('Cihazlar'!Q24="","",IF('Cihazlar'!R24="Sarı etiket",(IF('Cihazlar'!Q24="","",IF(ISNUMBER('Cihazlar'!Q24),'Cihazlar'!Q24,IFERROR(DATE(VALUE(RIGHT('Cihazlar'!Q24,4)),VALUE(MID('Cihazlar'!Q24,4,2)),VALUE(LEFT('Cihazlar'!Q24,2))),""))))+120,IF('Cihazlar'!R24="Kırmızı etiket",(IF('Cihazlar'!Q24="","",IF(ISNUMBER('Cihazlar'!Q24),'Cihazlar'!Q24,IFERROR(DATE(VALUE(RIGHT('Cihazlar'!Q24,4)),VALUE(MID('Cihazlar'!Q24,4,2)),VALUE(LEFT('Cihazlar'!Q24,2))),""))))+60,EDATE((IF('Cihazlar'!Q24="","",IF(ISNUMBER('Cihazlar'!Q24),'Cihazlar'!Q24,IFERROR(DATE(VALUE(RIGHT('Cihazlar'!Q24,4)),VALUE(MID('Cihazlar'!Q24,4,2)),VALUE(LEFT('Cihazlar'!Q24,2))),"")))),12))))</f>
        <v/>
      </c>
      <c r="J24" s="17" t="str">
        <f>IF(I24="","",I24-TODAY())</f>
        <v/>
      </c>
      <c r="K24" s="16" t="str">
        <f>IF('Cihazlar'!F24&lt;&gt;"",IF('Cihazlar'!F24="","",IF(ISNUMBER('Cihazlar'!F24),'Cihazlar'!F24,IFERROR(DATE(VALUE(RIGHT('Cihazlar'!F24,4)),VALUE(MID('Cihazlar'!F24,4,2)),VALUE(LEFT('Cihazlar'!F24,2))),""))),IF('Cihazlar'!E24="","",IF(ISNUMBER('Cihazlar'!E24),'Cihazlar'!E24,IFERROR(DATE(VALUE(RIGHT('Cihazlar'!E24,4)),VALUE(MID('Cihazlar'!E24,4,2)),VALUE(LEFT('Cihazlar'!E24,2))),""))))</f>
        <v/>
      </c>
      <c r="L24" t="str">
        <f>IF('Cihazlar'!C24="","",IFERROR(MATCH('Cihazlar'!C24,'Ürünler'!$A:$A,0),IFERROR(MATCH('Cihazlar'!C24,'Ürünler'!$B:$B,0),"")))</f>
        <v/>
      </c>
      <c r="M24">
        <f>IF(N24&gt;0,0,IF('Cihazlar'!J24&lt;&gt;"",N(VALUE('Cihazlar'!J24)),IF(L24="",0,N(INDEX('Ürünler'!$C:$C,L24)))))</f>
        <v>0</v>
      </c>
      <c r="N24">
        <f>IF('Cihazlar'!K24&lt;&gt;"",N(VALUE('Cihazlar'!K24)),IF('Cihazlar'!J24&lt;&gt;"",0,IF(L24="",0,N(INDEX('Ürünler'!$D:$D,L24)))))</f>
        <v>0</v>
      </c>
    </row>
    <row r="25" spans="1:14">
      <c r="A25" t="str">
        <f>IF(AND('Cihazlar'!A25="",'Cihazlar'!B25=""),"",IFERROR(INDEX('Müşteriler'!$A:$A,MATCH(IF('Cihazlar'!A25="","§",'Cihazlar'!A25),'Müşteriler'!$K:$K,0)),IFERROR(INDEX('Müşteriler'!$A:$A,MATCH(IF('Cihazlar'!B25="","§",'Cihazlar'!B25),'Müşteriler'!$C:$C,0)),'Cihazlar'!A25&amp;'Cihazlar'!B25)))</f>
        <v/>
      </c>
      <c r="B25" t="str">
        <f>IF('Cihazlar'!C25="","",IF(L25="",'Cihazlar'!C25,INDEX('Ürünler'!$B:$B,L25)))</f>
        <v/>
      </c>
      <c r="C25" t="str">
        <f>IF('Cihazlar'!D25="","",'Cihazlar'!D25)</f>
        <v/>
      </c>
      <c r="D25" s="16" t="str">
        <f>K25</f>
        <v/>
      </c>
      <c r="E25" t="str">
        <f>IF(N25&gt;0,N25&amp;" gün",IF(M25&gt;0,M25&amp;" ay",""))</f>
        <v/>
      </c>
      <c r="F25" s="16" t="str">
        <f>IF(OR('Cihazlar'!C25="",K25=""),"",IF(N25&gt;0,K25+N25,IF(M25&gt;0,EDATE(K25,M25),"")))</f>
        <v/>
      </c>
      <c r="G25" s="17" t="str">
        <f>IF(F25="","",F25-TODAY())</f>
        <v/>
      </c>
      <c r="H25" t="str">
        <f>IF(G25="","",IF(G25&lt;0,"Gecikmiş",IF(G25&lt;=30,"30 gün içinde","Planlı")))</f>
        <v/>
      </c>
      <c r="I25" s="16" t="str">
        <f>IF('Cihazlar'!Q25="","",IF('Cihazlar'!R25="Sarı etiket",(IF('Cihazlar'!Q25="","",IF(ISNUMBER('Cihazlar'!Q25),'Cihazlar'!Q25,IFERROR(DATE(VALUE(RIGHT('Cihazlar'!Q25,4)),VALUE(MID('Cihazlar'!Q25,4,2)),VALUE(LEFT('Cihazlar'!Q25,2))),""))))+120,IF('Cihazlar'!R25="Kırmızı etiket",(IF('Cihazlar'!Q25="","",IF(ISNUMBER('Cihazlar'!Q25),'Cihazlar'!Q25,IFERROR(DATE(VALUE(RIGHT('Cihazlar'!Q25,4)),VALUE(MID('Cihazlar'!Q25,4,2)),VALUE(LEFT('Cihazlar'!Q25,2))),""))))+60,EDATE((IF('Cihazlar'!Q25="","",IF(ISNUMBER('Cihazlar'!Q25),'Cihazlar'!Q25,IFERROR(DATE(VALUE(RIGHT('Cihazlar'!Q25,4)),VALUE(MID('Cihazlar'!Q25,4,2)),VALUE(LEFT('Cihazlar'!Q25,2))),"")))),12))))</f>
        <v/>
      </c>
      <c r="J25" s="17" t="str">
        <f>IF(I25="","",I25-TODAY())</f>
        <v/>
      </c>
      <c r="K25" s="16" t="str">
        <f>IF('Cihazlar'!F25&lt;&gt;"",IF('Cihazlar'!F25="","",IF(ISNUMBER('Cihazlar'!F25),'Cihazlar'!F25,IFERROR(DATE(VALUE(RIGHT('Cihazlar'!F25,4)),VALUE(MID('Cihazlar'!F25,4,2)),VALUE(LEFT('Cihazlar'!F25,2))),""))),IF('Cihazlar'!E25="","",IF(ISNUMBER('Cihazlar'!E25),'Cihazlar'!E25,IFERROR(DATE(VALUE(RIGHT('Cihazlar'!E25,4)),VALUE(MID('Cihazlar'!E25,4,2)),VALUE(LEFT('Cihazlar'!E25,2))),""))))</f>
        <v/>
      </c>
      <c r="L25" t="str">
        <f>IF('Cihazlar'!C25="","",IFERROR(MATCH('Cihazlar'!C25,'Ürünler'!$A:$A,0),IFERROR(MATCH('Cihazlar'!C25,'Ürünler'!$B:$B,0),"")))</f>
        <v/>
      </c>
      <c r="M25">
        <f>IF(N25&gt;0,0,IF('Cihazlar'!J25&lt;&gt;"",N(VALUE('Cihazlar'!J25)),IF(L25="",0,N(INDEX('Ürünler'!$C:$C,L25)))))</f>
        <v>0</v>
      </c>
      <c r="N25">
        <f>IF('Cihazlar'!K25&lt;&gt;"",N(VALUE('Cihazlar'!K25)),IF('Cihazlar'!J25&lt;&gt;"",0,IF(L25="",0,N(INDEX('Ürünler'!$D:$D,L25)))))</f>
        <v>0</v>
      </c>
    </row>
    <row r="26" spans="1:14">
      <c r="A26" t="str">
        <f>IF(AND('Cihazlar'!A26="",'Cihazlar'!B26=""),"",IFERROR(INDEX('Müşteriler'!$A:$A,MATCH(IF('Cihazlar'!A26="","§",'Cihazlar'!A26),'Müşteriler'!$K:$K,0)),IFERROR(INDEX('Müşteriler'!$A:$A,MATCH(IF('Cihazlar'!B26="","§",'Cihazlar'!B26),'Müşteriler'!$C:$C,0)),'Cihazlar'!A26&amp;'Cihazlar'!B26)))</f>
        <v/>
      </c>
      <c r="B26" t="str">
        <f>IF('Cihazlar'!C26="","",IF(L26="",'Cihazlar'!C26,INDEX('Ürünler'!$B:$B,L26)))</f>
        <v/>
      </c>
      <c r="C26" t="str">
        <f>IF('Cihazlar'!D26="","",'Cihazlar'!D26)</f>
        <v/>
      </c>
      <c r="D26" s="16" t="str">
        <f>K26</f>
        <v/>
      </c>
      <c r="E26" t="str">
        <f>IF(N26&gt;0,N26&amp;" gün",IF(M26&gt;0,M26&amp;" ay",""))</f>
        <v/>
      </c>
      <c r="F26" s="16" t="str">
        <f>IF(OR('Cihazlar'!C26="",K26=""),"",IF(N26&gt;0,K26+N26,IF(M26&gt;0,EDATE(K26,M26),"")))</f>
        <v/>
      </c>
      <c r="G26" s="17" t="str">
        <f>IF(F26="","",F26-TODAY())</f>
        <v/>
      </c>
      <c r="H26" t="str">
        <f>IF(G26="","",IF(G26&lt;0,"Gecikmiş",IF(G26&lt;=30,"30 gün içinde","Planlı")))</f>
        <v/>
      </c>
      <c r="I26" s="16" t="str">
        <f>IF('Cihazlar'!Q26="","",IF('Cihazlar'!R26="Sarı etiket",(IF('Cihazlar'!Q26="","",IF(ISNUMBER('Cihazlar'!Q26),'Cihazlar'!Q26,IFERROR(DATE(VALUE(RIGHT('Cihazlar'!Q26,4)),VALUE(MID('Cihazlar'!Q26,4,2)),VALUE(LEFT('Cihazlar'!Q26,2))),""))))+120,IF('Cihazlar'!R26="Kırmızı etiket",(IF('Cihazlar'!Q26="","",IF(ISNUMBER('Cihazlar'!Q26),'Cihazlar'!Q26,IFERROR(DATE(VALUE(RIGHT('Cihazlar'!Q26,4)),VALUE(MID('Cihazlar'!Q26,4,2)),VALUE(LEFT('Cihazlar'!Q26,2))),""))))+60,EDATE((IF('Cihazlar'!Q26="","",IF(ISNUMBER('Cihazlar'!Q26),'Cihazlar'!Q26,IFERROR(DATE(VALUE(RIGHT('Cihazlar'!Q26,4)),VALUE(MID('Cihazlar'!Q26,4,2)),VALUE(LEFT('Cihazlar'!Q26,2))),"")))),12))))</f>
        <v/>
      </c>
      <c r="J26" s="17" t="str">
        <f>IF(I26="","",I26-TODAY())</f>
        <v/>
      </c>
      <c r="K26" s="16" t="str">
        <f>IF('Cihazlar'!F26&lt;&gt;"",IF('Cihazlar'!F26="","",IF(ISNUMBER('Cihazlar'!F26),'Cihazlar'!F26,IFERROR(DATE(VALUE(RIGHT('Cihazlar'!F26,4)),VALUE(MID('Cihazlar'!F26,4,2)),VALUE(LEFT('Cihazlar'!F26,2))),""))),IF('Cihazlar'!E26="","",IF(ISNUMBER('Cihazlar'!E26),'Cihazlar'!E26,IFERROR(DATE(VALUE(RIGHT('Cihazlar'!E26,4)),VALUE(MID('Cihazlar'!E26,4,2)),VALUE(LEFT('Cihazlar'!E26,2))),""))))</f>
        <v/>
      </c>
      <c r="L26" t="str">
        <f>IF('Cihazlar'!C26="","",IFERROR(MATCH('Cihazlar'!C26,'Ürünler'!$A:$A,0),IFERROR(MATCH('Cihazlar'!C26,'Ürünler'!$B:$B,0),"")))</f>
        <v/>
      </c>
      <c r="M26">
        <f>IF(N26&gt;0,0,IF('Cihazlar'!J26&lt;&gt;"",N(VALUE('Cihazlar'!J26)),IF(L26="",0,N(INDEX('Ürünler'!$C:$C,L26)))))</f>
        <v>0</v>
      </c>
      <c r="N26">
        <f>IF('Cihazlar'!K26&lt;&gt;"",N(VALUE('Cihazlar'!K26)),IF('Cihazlar'!J26&lt;&gt;"",0,IF(L26="",0,N(INDEX('Ürünler'!$D:$D,L26)))))</f>
        <v>0</v>
      </c>
    </row>
    <row r="27" spans="1:14">
      <c r="A27" t="str">
        <f>IF(AND('Cihazlar'!A27="",'Cihazlar'!B27=""),"",IFERROR(INDEX('Müşteriler'!$A:$A,MATCH(IF('Cihazlar'!A27="","§",'Cihazlar'!A27),'Müşteriler'!$K:$K,0)),IFERROR(INDEX('Müşteriler'!$A:$A,MATCH(IF('Cihazlar'!B27="","§",'Cihazlar'!B27),'Müşteriler'!$C:$C,0)),'Cihazlar'!A27&amp;'Cihazlar'!B27)))</f>
        <v/>
      </c>
      <c r="B27" t="str">
        <f>IF('Cihazlar'!C27="","",IF(L27="",'Cihazlar'!C27,INDEX('Ürünler'!$B:$B,L27)))</f>
        <v/>
      </c>
      <c r="C27" t="str">
        <f>IF('Cihazlar'!D27="","",'Cihazlar'!D27)</f>
        <v/>
      </c>
      <c r="D27" s="16" t="str">
        <f>K27</f>
        <v/>
      </c>
      <c r="E27" t="str">
        <f>IF(N27&gt;0,N27&amp;" gün",IF(M27&gt;0,M27&amp;" ay",""))</f>
        <v/>
      </c>
      <c r="F27" s="16" t="str">
        <f>IF(OR('Cihazlar'!C27="",K27=""),"",IF(N27&gt;0,K27+N27,IF(M27&gt;0,EDATE(K27,M27),"")))</f>
        <v/>
      </c>
      <c r="G27" s="17" t="str">
        <f>IF(F27="","",F27-TODAY())</f>
        <v/>
      </c>
      <c r="H27" t="str">
        <f>IF(G27="","",IF(G27&lt;0,"Gecikmiş",IF(G27&lt;=30,"30 gün içinde","Planlı")))</f>
        <v/>
      </c>
      <c r="I27" s="16" t="str">
        <f>IF('Cihazlar'!Q27="","",IF('Cihazlar'!R27="Sarı etiket",(IF('Cihazlar'!Q27="","",IF(ISNUMBER('Cihazlar'!Q27),'Cihazlar'!Q27,IFERROR(DATE(VALUE(RIGHT('Cihazlar'!Q27,4)),VALUE(MID('Cihazlar'!Q27,4,2)),VALUE(LEFT('Cihazlar'!Q27,2))),""))))+120,IF('Cihazlar'!R27="Kırmızı etiket",(IF('Cihazlar'!Q27="","",IF(ISNUMBER('Cihazlar'!Q27),'Cihazlar'!Q27,IFERROR(DATE(VALUE(RIGHT('Cihazlar'!Q27,4)),VALUE(MID('Cihazlar'!Q27,4,2)),VALUE(LEFT('Cihazlar'!Q27,2))),""))))+60,EDATE((IF('Cihazlar'!Q27="","",IF(ISNUMBER('Cihazlar'!Q27),'Cihazlar'!Q27,IFERROR(DATE(VALUE(RIGHT('Cihazlar'!Q27,4)),VALUE(MID('Cihazlar'!Q27,4,2)),VALUE(LEFT('Cihazlar'!Q27,2))),"")))),12))))</f>
        <v/>
      </c>
      <c r="J27" s="17" t="str">
        <f>IF(I27="","",I27-TODAY())</f>
        <v/>
      </c>
      <c r="K27" s="16" t="str">
        <f>IF('Cihazlar'!F27&lt;&gt;"",IF('Cihazlar'!F27="","",IF(ISNUMBER('Cihazlar'!F27),'Cihazlar'!F27,IFERROR(DATE(VALUE(RIGHT('Cihazlar'!F27,4)),VALUE(MID('Cihazlar'!F27,4,2)),VALUE(LEFT('Cihazlar'!F27,2))),""))),IF('Cihazlar'!E27="","",IF(ISNUMBER('Cihazlar'!E27),'Cihazlar'!E27,IFERROR(DATE(VALUE(RIGHT('Cihazlar'!E27,4)),VALUE(MID('Cihazlar'!E27,4,2)),VALUE(LEFT('Cihazlar'!E27,2))),""))))</f>
        <v/>
      </c>
      <c r="L27" t="str">
        <f>IF('Cihazlar'!C27="","",IFERROR(MATCH('Cihazlar'!C27,'Ürünler'!$A:$A,0),IFERROR(MATCH('Cihazlar'!C27,'Ürünler'!$B:$B,0),"")))</f>
        <v/>
      </c>
      <c r="M27">
        <f>IF(N27&gt;0,0,IF('Cihazlar'!J27&lt;&gt;"",N(VALUE('Cihazlar'!J27)),IF(L27="",0,N(INDEX('Ürünler'!$C:$C,L27)))))</f>
        <v>0</v>
      </c>
      <c r="N27">
        <f>IF('Cihazlar'!K27&lt;&gt;"",N(VALUE('Cihazlar'!K27)),IF('Cihazlar'!J27&lt;&gt;"",0,IF(L27="",0,N(INDEX('Ürünler'!$D:$D,L27)))))</f>
        <v>0</v>
      </c>
    </row>
    <row r="28" spans="1:14">
      <c r="A28" t="str">
        <f>IF(AND('Cihazlar'!A28="",'Cihazlar'!B28=""),"",IFERROR(INDEX('Müşteriler'!$A:$A,MATCH(IF('Cihazlar'!A28="","§",'Cihazlar'!A28),'Müşteriler'!$K:$K,0)),IFERROR(INDEX('Müşteriler'!$A:$A,MATCH(IF('Cihazlar'!B28="","§",'Cihazlar'!B28),'Müşteriler'!$C:$C,0)),'Cihazlar'!A28&amp;'Cihazlar'!B28)))</f>
        <v/>
      </c>
      <c r="B28" t="str">
        <f>IF('Cihazlar'!C28="","",IF(L28="",'Cihazlar'!C28,INDEX('Ürünler'!$B:$B,L28)))</f>
        <v/>
      </c>
      <c r="C28" t="str">
        <f>IF('Cihazlar'!D28="","",'Cihazlar'!D28)</f>
        <v/>
      </c>
      <c r="D28" s="16" t="str">
        <f>K28</f>
        <v/>
      </c>
      <c r="E28" t="str">
        <f>IF(N28&gt;0,N28&amp;" gün",IF(M28&gt;0,M28&amp;" ay",""))</f>
        <v/>
      </c>
      <c r="F28" s="16" t="str">
        <f>IF(OR('Cihazlar'!C28="",K28=""),"",IF(N28&gt;0,K28+N28,IF(M28&gt;0,EDATE(K28,M28),"")))</f>
        <v/>
      </c>
      <c r="G28" s="17" t="str">
        <f>IF(F28="","",F28-TODAY())</f>
        <v/>
      </c>
      <c r="H28" t="str">
        <f>IF(G28="","",IF(G28&lt;0,"Gecikmiş",IF(G28&lt;=30,"30 gün içinde","Planlı")))</f>
        <v/>
      </c>
      <c r="I28" s="16" t="str">
        <f>IF('Cihazlar'!Q28="","",IF('Cihazlar'!R28="Sarı etiket",(IF('Cihazlar'!Q28="","",IF(ISNUMBER('Cihazlar'!Q28),'Cihazlar'!Q28,IFERROR(DATE(VALUE(RIGHT('Cihazlar'!Q28,4)),VALUE(MID('Cihazlar'!Q28,4,2)),VALUE(LEFT('Cihazlar'!Q28,2))),""))))+120,IF('Cihazlar'!R28="Kırmızı etiket",(IF('Cihazlar'!Q28="","",IF(ISNUMBER('Cihazlar'!Q28),'Cihazlar'!Q28,IFERROR(DATE(VALUE(RIGHT('Cihazlar'!Q28,4)),VALUE(MID('Cihazlar'!Q28,4,2)),VALUE(LEFT('Cihazlar'!Q28,2))),""))))+60,EDATE((IF('Cihazlar'!Q28="","",IF(ISNUMBER('Cihazlar'!Q28),'Cihazlar'!Q28,IFERROR(DATE(VALUE(RIGHT('Cihazlar'!Q28,4)),VALUE(MID('Cihazlar'!Q28,4,2)),VALUE(LEFT('Cihazlar'!Q28,2))),"")))),12))))</f>
        <v/>
      </c>
      <c r="J28" s="17" t="str">
        <f>IF(I28="","",I28-TODAY())</f>
        <v/>
      </c>
      <c r="K28" s="16" t="str">
        <f>IF('Cihazlar'!F28&lt;&gt;"",IF('Cihazlar'!F28="","",IF(ISNUMBER('Cihazlar'!F28),'Cihazlar'!F28,IFERROR(DATE(VALUE(RIGHT('Cihazlar'!F28,4)),VALUE(MID('Cihazlar'!F28,4,2)),VALUE(LEFT('Cihazlar'!F28,2))),""))),IF('Cihazlar'!E28="","",IF(ISNUMBER('Cihazlar'!E28),'Cihazlar'!E28,IFERROR(DATE(VALUE(RIGHT('Cihazlar'!E28,4)),VALUE(MID('Cihazlar'!E28,4,2)),VALUE(LEFT('Cihazlar'!E28,2))),""))))</f>
        <v/>
      </c>
      <c r="L28" t="str">
        <f>IF('Cihazlar'!C28="","",IFERROR(MATCH('Cihazlar'!C28,'Ürünler'!$A:$A,0),IFERROR(MATCH('Cihazlar'!C28,'Ürünler'!$B:$B,0),"")))</f>
        <v/>
      </c>
      <c r="M28">
        <f>IF(N28&gt;0,0,IF('Cihazlar'!J28&lt;&gt;"",N(VALUE('Cihazlar'!J28)),IF(L28="",0,N(INDEX('Ürünler'!$C:$C,L28)))))</f>
        <v>0</v>
      </c>
      <c r="N28">
        <f>IF('Cihazlar'!K28&lt;&gt;"",N(VALUE('Cihazlar'!K28)),IF('Cihazlar'!J28&lt;&gt;"",0,IF(L28="",0,N(INDEX('Ürünler'!$D:$D,L28)))))</f>
        <v>0</v>
      </c>
    </row>
    <row r="29" spans="1:14">
      <c r="A29" t="str">
        <f>IF(AND('Cihazlar'!A29="",'Cihazlar'!B29=""),"",IFERROR(INDEX('Müşteriler'!$A:$A,MATCH(IF('Cihazlar'!A29="","§",'Cihazlar'!A29),'Müşteriler'!$K:$K,0)),IFERROR(INDEX('Müşteriler'!$A:$A,MATCH(IF('Cihazlar'!B29="","§",'Cihazlar'!B29),'Müşteriler'!$C:$C,0)),'Cihazlar'!A29&amp;'Cihazlar'!B29)))</f>
        <v/>
      </c>
      <c r="B29" t="str">
        <f>IF('Cihazlar'!C29="","",IF(L29="",'Cihazlar'!C29,INDEX('Ürünler'!$B:$B,L29)))</f>
        <v/>
      </c>
      <c r="C29" t="str">
        <f>IF('Cihazlar'!D29="","",'Cihazlar'!D29)</f>
        <v/>
      </c>
      <c r="D29" s="16" t="str">
        <f>K29</f>
        <v/>
      </c>
      <c r="E29" t="str">
        <f>IF(N29&gt;0,N29&amp;" gün",IF(M29&gt;0,M29&amp;" ay",""))</f>
        <v/>
      </c>
      <c r="F29" s="16" t="str">
        <f>IF(OR('Cihazlar'!C29="",K29=""),"",IF(N29&gt;0,K29+N29,IF(M29&gt;0,EDATE(K29,M29),"")))</f>
        <v/>
      </c>
      <c r="G29" s="17" t="str">
        <f>IF(F29="","",F29-TODAY())</f>
        <v/>
      </c>
      <c r="H29" t="str">
        <f>IF(G29="","",IF(G29&lt;0,"Gecikmiş",IF(G29&lt;=30,"30 gün içinde","Planlı")))</f>
        <v/>
      </c>
      <c r="I29" s="16" t="str">
        <f>IF('Cihazlar'!Q29="","",IF('Cihazlar'!R29="Sarı etiket",(IF('Cihazlar'!Q29="","",IF(ISNUMBER('Cihazlar'!Q29),'Cihazlar'!Q29,IFERROR(DATE(VALUE(RIGHT('Cihazlar'!Q29,4)),VALUE(MID('Cihazlar'!Q29,4,2)),VALUE(LEFT('Cihazlar'!Q29,2))),""))))+120,IF('Cihazlar'!R29="Kırmızı etiket",(IF('Cihazlar'!Q29="","",IF(ISNUMBER('Cihazlar'!Q29),'Cihazlar'!Q29,IFERROR(DATE(VALUE(RIGHT('Cihazlar'!Q29,4)),VALUE(MID('Cihazlar'!Q29,4,2)),VALUE(LEFT('Cihazlar'!Q29,2))),""))))+60,EDATE((IF('Cihazlar'!Q29="","",IF(ISNUMBER('Cihazlar'!Q29),'Cihazlar'!Q29,IFERROR(DATE(VALUE(RIGHT('Cihazlar'!Q29,4)),VALUE(MID('Cihazlar'!Q29,4,2)),VALUE(LEFT('Cihazlar'!Q29,2))),"")))),12))))</f>
        <v/>
      </c>
      <c r="J29" s="17" t="str">
        <f>IF(I29="","",I29-TODAY())</f>
        <v/>
      </c>
      <c r="K29" s="16" t="str">
        <f>IF('Cihazlar'!F29&lt;&gt;"",IF('Cihazlar'!F29="","",IF(ISNUMBER('Cihazlar'!F29),'Cihazlar'!F29,IFERROR(DATE(VALUE(RIGHT('Cihazlar'!F29,4)),VALUE(MID('Cihazlar'!F29,4,2)),VALUE(LEFT('Cihazlar'!F29,2))),""))),IF('Cihazlar'!E29="","",IF(ISNUMBER('Cihazlar'!E29),'Cihazlar'!E29,IFERROR(DATE(VALUE(RIGHT('Cihazlar'!E29,4)),VALUE(MID('Cihazlar'!E29,4,2)),VALUE(LEFT('Cihazlar'!E29,2))),""))))</f>
        <v/>
      </c>
      <c r="L29" t="str">
        <f>IF('Cihazlar'!C29="","",IFERROR(MATCH('Cihazlar'!C29,'Ürünler'!$A:$A,0),IFERROR(MATCH('Cihazlar'!C29,'Ürünler'!$B:$B,0),"")))</f>
        <v/>
      </c>
      <c r="M29">
        <f>IF(N29&gt;0,0,IF('Cihazlar'!J29&lt;&gt;"",N(VALUE('Cihazlar'!J29)),IF(L29="",0,N(INDEX('Ürünler'!$C:$C,L29)))))</f>
        <v>0</v>
      </c>
      <c r="N29">
        <f>IF('Cihazlar'!K29&lt;&gt;"",N(VALUE('Cihazlar'!K29)),IF('Cihazlar'!J29&lt;&gt;"",0,IF(L29="",0,N(INDEX('Ürünler'!$D:$D,L29)))))</f>
        <v>0</v>
      </c>
    </row>
    <row r="30" spans="1:14">
      <c r="A30" t="str">
        <f>IF(AND('Cihazlar'!A30="",'Cihazlar'!B30=""),"",IFERROR(INDEX('Müşteriler'!$A:$A,MATCH(IF('Cihazlar'!A30="","§",'Cihazlar'!A30),'Müşteriler'!$K:$K,0)),IFERROR(INDEX('Müşteriler'!$A:$A,MATCH(IF('Cihazlar'!B30="","§",'Cihazlar'!B30),'Müşteriler'!$C:$C,0)),'Cihazlar'!A30&amp;'Cihazlar'!B30)))</f>
        <v/>
      </c>
      <c r="B30" t="str">
        <f>IF('Cihazlar'!C30="","",IF(L30="",'Cihazlar'!C30,INDEX('Ürünler'!$B:$B,L30)))</f>
        <v/>
      </c>
      <c r="C30" t="str">
        <f>IF('Cihazlar'!D30="","",'Cihazlar'!D30)</f>
        <v/>
      </c>
      <c r="D30" s="16" t="str">
        <f>K30</f>
        <v/>
      </c>
      <c r="E30" t="str">
        <f>IF(N30&gt;0,N30&amp;" gün",IF(M30&gt;0,M30&amp;" ay",""))</f>
        <v/>
      </c>
      <c r="F30" s="16" t="str">
        <f>IF(OR('Cihazlar'!C30="",K30=""),"",IF(N30&gt;0,K30+N30,IF(M30&gt;0,EDATE(K30,M30),"")))</f>
        <v/>
      </c>
      <c r="G30" s="17" t="str">
        <f>IF(F30="","",F30-TODAY())</f>
        <v/>
      </c>
      <c r="H30" t="str">
        <f>IF(G30="","",IF(G30&lt;0,"Gecikmiş",IF(G30&lt;=30,"30 gün içinde","Planlı")))</f>
        <v/>
      </c>
      <c r="I30" s="16" t="str">
        <f>IF('Cihazlar'!Q30="","",IF('Cihazlar'!R30="Sarı etiket",(IF('Cihazlar'!Q30="","",IF(ISNUMBER('Cihazlar'!Q30),'Cihazlar'!Q30,IFERROR(DATE(VALUE(RIGHT('Cihazlar'!Q30,4)),VALUE(MID('Cihazlar'!Q30,4,2)),VALUE(LEFT('Cihazlar'!Q30,2))),""))))+120,IF('Cihazlar'!R30="Kırmızı etiket",(IF('Cihazlar'!Q30="","",IF(ISNUMBER('Cihazlar'!Q30),'Cihazlar'!Q30,IFERROR(DATE(VALUE(RIGHT('Cihazlar'!Q30,4)),VALUE(MID('Cihazlar'!Q30,4,2)),VALUE(LEFT('Cihazlar'!Q30,2))),""))))+60,EDATE((IF('Cihazlar'!Q30="","",IF(ISNUMBER('Cihazlar'!Q30),'Cihazlar'!Q30,IFERROR(DATE(VALUE(RIGHT('Cihazlar'!Q30,4)),VALUE(MID('Cihazlar'!Q30,4,2)),VALUE(LEFT('Cihazlar'!Q30,2))),"")))),12))))</f>
        <v/>
      </c>
      <c r="J30" s="17" t="str">
        <f>IF(I30="","",I30-TODAY())</f>
        <v/>
      </c>
      <c r="K30" s="16" t="str">
        <f>IF('Cihazlar'!F30&lt;&gt;"",IF('Cihazlar'!F30="","",IF(ISNUMBER('Cihazlar'!F30),'Cihazlar'!F30,IFERROR(DATE(VALUE(RIGHT('Cihazlar'!F30,4)),VALUE(MID('Cihazlar'!F30,4,2)),VALUE(LEFT('Cihazlar'!F30,2))),""))),IF('Cihazlar'!E30="","",IF(ISNUMBER('Cihazlar'!E30),'Cihazlar'!E30,IFERROR(DATE(VALUE(RIGHT('Cihazlar'!E30,4)),VALUE(MID('Cihazlar'!E30,4,2)),VALUE(LEFT('Cihazlar'!E30,2))),""))))</f>
        <v/>
      </c>
      <c r="L30" t="str">
        <f>IF('Cihazlar'!C30="","",IFERROR(MATCH('Cihazlar'!C30,'Ürünler'!$A:$A,0),IFERROR(MATCH('Cihazlar'!C30,'Ürünler'!$B:$B,0),"")))</f>
        <v/>
      </c>
      <c r="M30">
        <f>IF(N30&gt;0,0,IF('Cihazlar'!J30&lt;&gt;"",N(VALUE('Cihazlar'!J30)),IF(L30="",0,N(INDEX('Ürünler'!$C:$C,L30)))))</f>
        <v>0</v>
      </c>
      <c r="N30">
        <f>IF('Cihazlar'!K30&lt;&gt;"",N(VALUE('Cihazlar'!K30)),IF('Cihazlar'!J30&lt;&gt;"",0,IF(L30="",0,N(INDEX('Ürünler'!$D:$D,L30)))))</f>
        <v>0</v>
      </c>
    </row>
    <row r="31" spans="1:14">
      <c r="A31" t="str">
        <f>IF(AND('Cihazlar'!A31="",'Cihazlar'!B31=""),"",IFERROR(INDEX('Müşteriler'!$A:$A,MATCH(IF('Cihazlar'!A31="","§",'Cihazlar'!A31),'Müşteriler'!$K:$K,0)),IFERROR(INDEX('Müşteriler'!$A:$A,MATCH(IF('Cihazlar'!B31="","§",'Cihazlar'!B31),'Müşteriler'!$C:$C,0)),'Cihazlar'!A31&amp;'Cihazlar'!B31)))</f>
        <v/>
      </c>
      <c r="B31" t="str">
        <f>IF('Cihazlar'!C31="","",IF(L31="",'Cihazlar'!C31,INDEX('Ürünler'!$B:$B,L31)))</f>
        <v/>
      </c>
      <c r="C31" t="str">
        <f>IF('Cihazlar'!D31="","",'Cihazlar'!D31)</f>
        <v/>
      </c>
      <c r="D31" s="16" t="str">
        <f>K31</f>
        <v/>
      </c>
      <c r="E31" t="str">
        <f>IF(N31&gt;0,N31&amp;" gün",IF(M31&gt;0,M31&amp;" ay",""))</f>
        <v/>
      </c>
      <c r="F31" s="16" t="str">
        <f>IF(OR('Cihazlar'!C31="",K31=""),"",IF(N31&gt;0,K31+N31,IF(M31&gt;0,EDATE(K31,M31),"")))</f>
        <v/>
      </c>
      <c r="G31" s="17" t="str">
        <f>IF(F31="","",F31-TODAY())</f>
        <v/>
      </c>
      <c r="H31" t="str">
        <f>IF(G31="","",IF(G31&lt;0,"Gecikmiş",IF(G31&lt;=30,"30 gün içinde","Planlı")))</f>
        <v/>
      </c>
      <c r="I31" s="16" t="str">
        <f>IF('Cihazlar'!Q31="","",IF('Cihazlar'!R31="Sarı etiket",(IF('Cihazlar'!Q31="","",IF(ISNUMBER('Cihazlar'!Q31),'Cihazlar'!Q31,IFERROR(DATE(VALUE(RIGHT('Cihazlar'!Q31,4)),VALUE(MID('Cihazlar'!Q31,4,2)),VALUE(LEFT('Cihazlar'!Q31,2))),""))))+120,IF('Cihazlar'!R31="Kırmızı etiket",(IF('Cihazlar'!Q31="","",IF(ISNUMBER('Cihazlar'!Q31),'Cihazlar'!Q31,IFERROR(DATE(VALUE(RIGHT('Cihazlar'!Q31,4)),VALUE(MID('Cihazlar'!Q31,4,2)),VALUE(LEFT('Cihazlar'!Q31,2))),""))))+60,EDATE((IF('Cihazlar'!Q31="","",IF(ISNUMBER('Cihazlar'!Q31),'Cihazlar'!Q31,IFERROR(DATE(VALUE(RIGHT('Cihazlar'!Q31,4)),VALUE(MID('Cihazlar'!Q31,4,2)),VALUE(LEFT('Cihazlar'!Q31,2))),"")))),12))))</f>
        <v/>
      </c>
      <c r="J31" s="17" t="str">
        <f>IF(I31="","",I31-TODAY())</f>
        <v/>
      </c>
      <c r="K31" s="16" t="str">
        <f>IF('Cihazlar'!F31&lt;&gt;"",IF('Cihazlar'!F31="","",IF(ISNUMBER('Cihazlar'!F31),'Cihazlar'!F31,IFERROR(DATE(VALUE(RIGHT('Cihazlar'!F31,4)),VALUE(MID('Cihazlar'!F31,4,2)),VALUE(LEFT('Cihazlar'!F31,2))),""))),IF('Cihazlar'!E31="","",IF(ISNUMBER('Cihazlar'!E31),'Cihazlar'!E31,IFERROR(DATE(VALUE(RIGHT('Cihazlar'!E31,4)),VALUE(MID('Cihazlar'!E31,4,2)),VALUE(LEFT('Cihazlar'!E31,2))),""))))</f>
        <v/>
      </c>
      <c r="L31" t="str">
        <f>IF('Cihazlar'!C31="","",IFERROR(MATCH('Cihazlar'!C31,'Ürünler'!$A:$A,0),IFERROR(MATCH('Cihazlar'!C31,'Ürünler'!$B:$B,0),"")))</f>
        <v/>
      </c>
      <c r="M31">
        <f>IF(N31&gt;0,0,IF('Cihazlar'!J31&lt;&gt;"",N(VALUE('Cihazlar'!J31)),IF(L31="",0,N(INDEX('Ürünler'!$C:$C,L31)))))</f>
        <v>0</v>
      </c>
      <c r="N31">
        <f>IF('Cihazlar'!K31&lt;&gt;"",N(VALUE('Cihazlar'!K31)),IF('Cihazlar'!J31&lt;&gt;"",0,IF(L31="",0,N(INDEX('Ürünler'!$D:$D,L31)))))</f>
        <v>0</v>
      </c>
    </row>
    <row r="32" spans="1:14">
      <c r="A32" t="str">
        <f>IF(AND('Cihazlar'!A32="",'Cihazlar'!B32=""),"",IFERROR(INDEX('Müşteriler'!$A:$A,MATCH(IF('Cihazlar'!A32="","§",'Cihazlar'!A32),'Müşteriler'!$K:$K,0)),IFERROR(INDEX('Müşteriler'!$A:$A,MATCH(IF('Cihazlar'!B32="","§",'Cihazlar'!B32),'Müşteriler'!$C:$C,0)),'Cihazlar'!A32&amp;'Cihazlar'!B32)))</f>
        <v/>
      </c>
      <c r="B32" t="str">
        <f>IF('Cihazlar'!C32="","",IF(L32="",'Cihazlar'!C32,INDEX('Ürünler'!$B:$B,L32)))</f>
        <v/>
      </c>
      <c r="C32" t="str">
        <f>IF('Cihazlar'!D32="","",'Cihazlar'!D32)</f>
        <v/>
      </c>
      <c r="D32" s="16" t="str">
        <f>K32</f>
        <v/>
      </c>
      <c r="E32" t="str">
        <f>IF(N32&gt;0,N32&amp;" gün",IF(M32&gt;0,M32&amp;" ay",""))</f>
        <v/>
      </c>
      <c r="F32" s="16" t="str">
        <f>IF(OR('Cihazlar'!C32="",K32=""),"",IF(N32&gt;0,K32+N32,IF(M32&gt;0,EDATE(K32,M32),"")))</f>
        <v/>
      </c>
      <c r="G32" s="17" t="str">
        <f>IF(F32="","",F32-TODAY())</f>
        <v/>
      </c>
      <c r="H32" t="str">
        <f>IF(G32="","",IF(G32&lt;0,"Gecikmiş",IF(G32&lt;=30,"30 gün içinde","Planlı")))</f>
        <v/>
      </c>
      <c r="I32" s="16" t="str">
        <f>IF('Cihazlar'!Q32="","",IF('Cihazlar'!R32="Sarı etiket",(IF('Cihazlar'!Q32="","",IF(ISNUMBER('Cihazlar'!Q32),'Cihazlar'!Q32,IFERROR(DATE(VALUE(RIGHT('Cihazlar'!Q32,4)),VALUE(MID('Cihazlar'!Q32,4,2)),VALUE(LEFT('Cihazlar'!Q32,2))),""))))+120,IF('Cihazlar'!R32="Kırmızı etiket",(IF('Cihazlar'!Q32="","",IF(ISNUMBER('Cihazlar'!Q32),'Cihazlar'!Q32,IFERROR(DATE(VALUE(RIGHT('Cihazlar'!Q32,4)),VALUE(MID('Cihazlar'!Q32,4,2)),VALUE(LEFT('Cihazlar'!Q32,2))),""))))+60,EDATE((IF('Cihazlar'!Q32="","",IF(ISNUMBER('Cihazlar'!Q32),'Cihazlar'!Q32,IFERROR(DATE(VALUE(RIGHT('Cihazlar'!Q32,4)),VALUE(MID('Cihazlar'!Q32,4,2)),VALUE(LEFT('Cihazlar'!Q32,2))),"")))),12))))</f>
        <v/>
      </c>
      <c r="J32" s="17" t="str">
        <f>IF(I32="","",I32-TODAY())</f>
        <v/>
      </c>
      <c r="K32" s="16" t="str">
        <f>IF('Cihazlar'!F32&lt;&gt;"",IF('Cihazlar'!F32="","",IF(ISNUMBER('Cihazlar'!F32),'Cihazlar'!F32,IFERROR(DATE(VALUE(RIGHT('Cihazlar'!F32,4)),VALUE(MID('Cihazlar'!F32,4,2)),VALUE(LEFT('Cihazlar'!F32,2))),""))),IF('Cihazlar'!E32="","",IF(ISNUMBER('Cihazlar'!E32),'Cihazlar'!E32,IFERROR(DATE(VALUE(RIGHT('Cihazlar'!E32,4)),VALUE(MID('Cihazlar'!E32,4,2)),VALUE(LEFT('Cihazlar'!E32,2))),""))))</f>
        <v/>
      </c>
      <c r="L32" t="str">
        <f>IF('Cihazlar'!C32="","",IFERROR(MATCH('Cihazlar'!C32,'Ürünler'!$A:$A,0),IFERROR(MATCH('Cihazlar'!C32,'Ürünler'!$B:$B,0),"")))</f>
        <v/>
      </c>
      <c r="M32">
        <f>IF(N32&gt;0,0,IF('Cihazlar'!J32&lt;&gt;"",N(VALUE('Cihazlar'!J32)),IF(L32="",0,N(INDEX('Ürünler'!$C:$C,L32)))))</f>
        <v>0</v>
      </c>
      <c r="N32">
        <f>IF('Cihazlar'!K32&lt;&gt;"",N(VALUE('Cihazlar'!K32)),IF('Cihazlar'!J32&lt;&gt;"",0,IF(L32="",0,N(INDEX('Ürünler'!$D:$D,L32)))))</f>
        <v>0</v>
      </c>
    </row>
    <row r="33" spans="1:14">
      <c r="A33" t="str">
        <f>IF(AND('Cihazlar'!A33="",'Cihazlar'!B33=""),"",IFERROR(INDEX('Müşteriler'!$A:$A,MATCH(IF('Cihazlar'!A33="","§",'Cihazlar'!A33),'Müşteriler'!$K:$K,0)),IFERROR(INDEX('Müşteriler'!$A:$A,MATCH(IF('Cihazlar'!B33="","§",'Cihazlar'!B33),'Müşteriler'!$C:$C,0)),'Cihazlar'!A33&amp;'Cihazlar'!B33)))</f>
        <v/>
      </c>
      <c r="B33" t="str">
        <f>IF('Cihazlar'!C33="","",IF(L33="",'Cihazlar'!C33,INDEX('Ürünler'!$B:$B,L33)))</f>
        <v/>
      </c>
      <c r="C33" t="str">
        <f>IF('Cihazlar'!D33="","",'Cihazlar'!D33)</f>
        <v/>
      </c>
      <c r="D33" s="16" t="str">
        <f>K33</f>
        <v/>
      </c>
      <c r="E33" t="str">
        <f>IF(N33&gt;0,N33&amp;" gün",IF(M33&gt;0,M33&amp;" ay",""))</f>
        <v/>
      </c>
      <c r="F33" s="16" t="str">
        <f>IF(OR('Cihazlar'!C33="",K33=""),"",IF(N33&gt;0,K33+N33,IF(M33&gt;0,EDATE(K33,M33),"")))</f>
        <v/>
      </c>
      <c r="G33" s="17" t="str">
        <f>IF(F33="","",F33-TODAY())</f>
        <v/>
      </c>
      <c r="H33" t="str">
        <f>IF(G33="","",IF(G33&lt;0,"Gecikmiş",IF(G33&lt;=30,"30 gün içinde","Planlı")))</f>
        <v/>
      </c>
      <c r="I33" s="16" t="str">
        <f>IF('Cihazlar'!Q33="","",IF('Cihazlar'!R33="Sarı etiket",(IF('Cihazlar'!Q33="","",IF(ISNUMBER('Cihazlar'!Q33),'Cihazlar'!Q33,IFERROR(DATE(VALUE(RIGHT('Cihazlar'!Q33,4)),VALUE(MID('Cihazlar'!Q33,4,2)),VALUE(LEFT('Cihazlar'!Q33,2))),""))))+120,IF('Cihazlar'!R33="Kırmızı etiket",(IF('Cihazlar'!Q33="","",IF(ISNUMBER('Cihazlar'!Q33),'Cihazlar'!Q33,IFERROR(DATE(VALUE(RIGHT('Cihazlar'!Q33,4)),VALUE(MID('Cihazlar'!Q33,4,2)),VALUE(LEFT('Cihazlar'!Q33,2))),""))))+60,EDATE((IF('Cihazlar'!Q33="","",IF(ISNUMBER('Cihazlar'!Q33),'Cihazlar'!Q33,IFERROR(DATE(VALUE(RIGHT('Cihazlar'!Q33,4)),VALUE(MID('Cihazlar'!Q33,4,2)),VALUE(LEFT('Cihazlar'!Q33,2))),"")))),12))))</f>
        <v/>
      </c>
      <c r="J33" s="17" t="str">
        <f>IF(I33="","",I33-TODAY())</f>
        <v/>
      </c>
      <c r="K33" s="16" t="str">
        <f>IF('Cihazlar'!F33&lt;&gt;"",IF('Cihazlar'!F33="","",IF(ISNUMBER('Cihazlar'!F33),'Cihazlar'!F33,IFERROR(DATE(VALUE(RIGHT('Cihazlar'!F33,4)),VALUE(MID('Cihazlar'!F33,4,2)),VALUE(LEFT('Cihazlar'!F33,2))),""))),IF('Cihazlar'!E33="","",IF(ISNUMBER('Cihazlar'!E33),'Cihazlar'!E33,IFERROR(DATE(VALUE(RIGHT('Cihazlar'!E33,4)),VALUE(MID('Cihazlar'!E33,4,2)),VALUE(LEFT('Cihazlar'!E33,2))),""))))</f>
        <v/>
      </c>
      <c r="L33" t="str">
        <f>IF('Cihazlar'!C33="","",IFERROR(MATCH('Cihazlar'!C33,'Ürünler'!$A:$A,0),IFERROR(MATCH('Cihazlar'!C33,'Ürünler'!$B:$B,0),"")))</f>
        <v/>
      </c>
      <c r="M33">
        <f>IF(N33&gt;0,0,IF('Cihazlar'!J33&lt;&gt;"",N(VALUE('Cihazlar'!J33)),IF(L33="",0,N(INDEX('Ürünler'!$C:$C,L33)))))</f>
        <v>0</v>
      </c>
      <c r="N33">
        <f>IF('Cihazlar'!K33&lt;&gt;"",N(VALUE('Cihazlar'!K33)),IF('Cihazlar'!J33&lt;&gt;"",0,IF(L33="",0,N(INDEX('Ürünler'!$D:$D,L33)))))</f>
        <v>0</v>
      </c>
    </row>
    <row r="34" spans="1:14">
      <c r="A34" t="str">
        <f>IF(AND('Cihazlar'!A34="",'Cihazlar'!B34=""),"",IFERROR(INDEX('Müşteriler'!$A:$A,MATCH(IF('Cihazlar'!A34="","§",'Cihazlar'!A34),'Müşteriler'!$K:$K,0)),IFERROR(INDEX('Müşteriler'!$A:$A,MATCH(IF('Cihazlar'!B34="","§",'Cihazlar'!B34),'Müşteriler'!$C:$C,0)),'Cihazlar'!A34&amp;'Cihazlar'!B34)))</f>
        <v/>
      </c>
      <c r="B34" t="str">
        <f>IF('Cihazlar'!C34="","",IF(L34="",'Cihazlar'!C34,INDEX('Ürünler'!$B:$B,L34)))</f>
        <v/>
      </c>
      <c r="C34" t="str">
        <f>IF('Cihazlar'!D34="","",'Cihazlar'!D34)</f>
        <v/>
      </c>
      <c r="D34" s="16" t="str">
        <f>K34</f>
        <v/>
      </c>
      <c r="E34" t="str">
        <f>IF(N34&gt;0,N34&amp;" gün",IF(M34&gt;0,M34&amp;" ay",""))</f>
        <v/>
      </c>
      <c r="F34" s="16" t="str">
        <f>IF(OR('Cihazlar'!C34="",K34=""),"",IF(N34&gt;0,K34+N34,IF(M34&gt;0,EDATE(K34,M34),"")))</f>
        <v/>
      </c>
      <c r="G34" s="17" t="str">
        <f>IF(F34="","",F34-TODAY())</f>
        <v/>
      </c>
      <c r="H34" t="str">
        <f>IF(G34="","",IF(G34&lt;0,"Gecikmiş",IF(G34&lt;=30,"30 gün içinde","Planlı")))</f>
        <v/>
      </c>
      <c r="I34" s="16" t="str">
        <f>IF('Cihazlar'!Q34="","",IF('Cihazlar'!R34="Sarı etiket",(IF('Cihazlar'!Q34="","",IF(ISNUMBER('Cihazlar'!Q34),'Cihazlar'!Q34,IFERROR(DATE(VALUE(RIGHT('Cihazlar'!Q34,4)),VALUE(MID('Cihazlar'!Q34,4,2)),VALUE(LEFT('Cihazlar'!Q34,2))),""))))+120,IF('Cihazlar'!R34="Kırmızı etiket",(IF('Cihazlar'!Q34="","",IF(ISNUMBER('Cihazlar'!Q34),'Cihazlar'!Q34,IFERROR(DATE(VALUE(RIGHT('Cihazlar'!Q34,4)),VALUE(MID('Cihazlar'!Q34,4,2)),VALUE(LEFT('Cihazlar'!Q34,2))),""))))+60,EDATE((IF('Cihazlar'!Q34="","",IF(ISNUMBER('Cihazlar'!Q34),'Cihazlar'!Q34,IFERROR(DATE(VALUE(RIGHT('Cihazlar'!Q34,4)),VALUE(MID('Cihazlar'!Q34,4,2)),VALUE(LEFT('Cihazlar'!Q34,2))),"")))),12))))</f>
        <v/>
      </c>
      <c r="J34" s="17" t="str">
        <f>IF(I34="","",I34-TODAY())</f>
        <v/>
      </c>
      <c r="K34" s="16" t="str">
        <f>IF('Cihazlar'!F34&lt;&gt;"",IF('Cihazlar'!F34="","",IF(ISNUMBER('Cihazlar'!F34),'Cihazlar'!F34,IFERROR(DATE(VALUE(RIGHT('Cihazlar'!F34,4)),VALUE(MID('Cihazlar'!F34,4,2)),VALUE(LEFT('Cihazlar'!F34,2))),""))),IF('Cihazlar'!E34="","",IF(ISNUMBER('Cihazlar'!E34),'Cihazlar'!E34,IFERROR(DATE(VALUE(RIGHT('Cihazlar'!E34,4)),VALUE(MID('Cihazlar'!E34,4,2)),VALUE(LEFT('Cihazlar'!E34,2))),""))))</f>
        <v/>
      </c>
      <c r="L34" t="str">
        <f>IF('Cihazlar'!C34="","",IFERROR(MATCH('Cihazlar'!C34,'Ürünler'!$A:$A,0),IFERROR(MATCH('Cihazlar'!C34,'Ürünler'!$B:$B,0),"")))</f>
        <v/>
      </c>
      <c r="M34">
        <f>IF(N34&gt;0,0,IF('Cihazlar'!J34&lt;&gt;"",N(VALUE('Cihazlar'!J34)),IF(L34="",0,N(INDEX('Ürünler'!$C:$C,L34)))))</f>
        <v>0</v>
      </c>
      <c r="N34">
        <f>IF('Cihazlar'!K34&lt;&gt;"",N(VALUE('Cihazlar'!K34)),IF('Cihazlar'!J34&lt;&gt;"",0,IF(L34="",0,N(INDEX('Ürünler'!$D:$D,L34)))))</f>
        <v>0</v>
      </c>
    </row>
    <row r="35" spans="1:14">
      <c r="A35" t="str">
        <f>IF(AND('Cihazlar'!A35="",'Cihazlar'!B35=""),"",IFERROR(INDEX('Müşteriler'!$A:$A,MATCH(IF('Cihazlar'!A35="","§",'Cihazlar'!A35),'Müşteriler'!$K:$K,0)),IFERROR(INDEX('Müşteriler'!$A:$A,MATCH(IF('Cihazlar'!B35="","§",'Cihazlar'!B35),'Müşteriler'!$C:$C,0)),'Cihazlar'!A35&amp;'Cihazlar'!B35)))</f>
        <v/>
      </c>
      <c r="B35" t="str">
        <f>IF('Cihazlar'!C35="","",IF(L35="",'Cihazlar'!C35,INDEX('Ürünler'!$B:$B,L35)))</f>
        <v/>
      </c>
      <c r="C35" t="str">
        <f>IF('Cihazlar'!D35="","",'Cihazlar'!D35)</f>
        <v/>
      </c>
      <c r="D35" s="16" t="str">
        <f>K35</f>
        <v/>
      </c>
      <c r="E35" t="str">
        <f>IF(N35&gt;0,N35&amp;" gün",IF(M35&gt;0,M35&amp;" ay",""))</f>
        <v/>
      </c>
      <c r="F35" s="16" t="str">
        <f>IF(OR('Cihazlar'!C35="",K35=""),"",IF(N35&gt;0,K35+N35,IF(M35&gt;0,EDATE(K35,M35),"")))</f>
        <v/>
      </c>
      <c r="G35" s="17" t="str">
        <f>IF(F35="","",F35-TODAY())</f>
        <v/>
      </c>
      <c r="H35" t="str">
        <f>IF(G35="","",IF(G35&lt;0,"Gecikmiş",IF(G35&lt;=30,"30 gün içinde","Planlı")))</f>
        <v/>
      </c>
      <c r="I35" s="16" t="str">
        <f>IF('Cihazlar'!Q35="","",IF('Cihazlar'!R35="Sarı etiket",(IF('Cihazlar'!Q35="","",IF(ISNUMBER('Cihazlar'!Q35),'Cihazlar'!Q35,IFERROR(DATE(VALUE(RIGHT('Cihazlar'!Q35,4)),VALUE(MID('Cihazlar'!Q35,4,2)),VALUE(LEFT('Cihazlar'!Q35,2))),""))))+120,IF('Cihazlar'!R35="Kırmızı etiket",(IF('Cihazlar'!Q35="","",IF(ISNUMBER('Cihazlar'!Q35),'Cihazlar'!Q35,IFERROR(DATE(VALUE(RIGHT('Cihazlar'!Q35,4)),VALUE(MID('Cihazlar'!Q35,4,2)),VALUE(LEFT('Cihazlar'!Q35,2))),""))))+60,EDATE((IF('Cihazlar'!Q35="","",IF(ISNUMBER('Cihazlar'!Q35),'Cihazlar'!Q35,IFERROR(DATE(VALUE(RIGHT('Cihazlar'!Q35,4)),VALUE(MID('Cihazlar'!Q35,4,2)),VALUE(LEFT('Cihazlar'!Q35,2))),"")))),12))))</f>
        <v/>
      </c>
      <c r="J35" s="17" t="str">
        <f>IF(I35="","",I35-TODAY())</f>
        <v/>
      </c>
      <c r="K35" s="16" t="str">
        <f>IF('Cihazlar'!F35&lt;&gt;"",IF('Cihazlar'!F35="","",IF(ISNUMBER('Cihazlar'!F35),'Cihazlar'!F35,IFERROR(DATE(VALUE(RIGHT('Cihazlar'!F35,4)),VALUE(MID('Cihazlar'!F35,4,2)),VALUE(LEFT('Cihazlar'!F35,2))),""))),IF('Cihazlar'!E35="","",IF(ISNUMBER('Cihazlar'!E35),'Cihazlar'!E35,IFERROR(DATE(VALUE(RIGHT('Cihazlar'!E35,4)),VALUE(MID('Cihazlar'!E35,4,2)),VALUE(LEFT('Cihazlar'!E35,2))),""))))</f>
        <v/>
      </c>
      <c r="L35" t="str">
        <f>IF('Cihazlar'!C35="","",IFERROR(MATCH('Cihazlar'!C35,'Ürünler'!$A:$A,0),IFERROR(MATCH('Cihazlar'!C35,'Ürünler'!$B:$B,0),"")))</f>
        <v/>
      </c>
      <c r="M35">
        <f>IF(N35&gt;0,0,IF('Cihazlar'!J35&lt;&gt;"",N(VALUE('Cihazlar'!J35)),IF(L35="",0,N(INDEX('Ürünler'!$C:$C,L35)))))</f>
        <v>0</v>
      </c>
      <c r="N35">
        <f>IF('Cihazlar'!K35&lt;&gt;"",N(VALUE('Cihazlar'!K35)),IF('Cihazlar'!J35&lt;&gt;"",0,IF(L35="",0,N(INDEX('Ürünler'!$D:$D,L35)))))</f>
        <v>0</v>
      </c>
    </row>
    <row r="36" spans="1:14">
      <c r="A36" t="str">
        <f>IF(AND('Cihazlar'!A36="",'Cihazlar'!B36=""),"",IFERROR(INDEX('Müşteriler'!$A:$A,MATCH(IF('Cihazlar'!A36="","§",'Cihazlar'!A36),'Müşteriler'!$K:$K,0)),IFERROR(INDEX('Müşteriler'!$A:$A,MATCH(IF('Cihazlar'!B36="","§",'Cihazlar'!B36),'Müşteriler'!$C:$C,0)),'Cihazlar'!A36&amp;'Cihazlar'!B36)))</f>
        <v/>
      </c>
      <c r="B36" t="str">
        <f>IF('Cihazlar'!C36="","",IF(L36="",'Cihazlar'!C36,INDEX('Ürünler'!$B:$B,L36)))</f>
        <v/>
      </c>
      <c r="C36" t="str">
        <f>IF('Cihazlar'!D36="","",'Cihazlar'!D36)</f>
        <v/>
      </c>
      <c r="D36" s="16" t="str">
        <f>K36</f>
        <v/>
      </c>
      <c r="E36" t="str">
        <f>IF(N36&gt;0,N36&amp;" gün",IF(M36&gt;0,M36&amp;" ay",""))</f>
        <v/>
      </c>
      <c r="F36" s="16" t="str">
        <f>IF(OR('Cihazlar'!C36="",K36=""),"",IF(N36&gt;0,K36+N36,IF(M36&gt;0,EDATE(K36,M36),"")))</f>
        <v/>
      </c>
      <c r="G36" s="17" t="str">
        <f>IF(F36="","",F36-TODAY())</f>
        <v/>
      </c>
      <c r="H36" t="str">
        <f>IF(G36="","",IF(G36&lt;0,"Gecikmiş",IF(G36&lt;=30,"30 gün içinde","Planlı")))</f>
        <v/>
      </c>
      <c r="I36" s="16" t="str">
        <f>IF('Cihazlar'!Q36="","",IF('Cihazlar'!R36="Sarı etiket",(IF('Cihazlar'!Q36="","",IF(ISNUMBER('Cihazlar'!Q36),'Cihazlar'!Q36,IFERROR(DATE(VALUE(RIGHT('Cihazlar'!Q36,4)),VALUE(MID('Cihazlar'!Q36,4,2)),VALUE(LEFT('Cihazlar'!Q36,2))),""))))+120,IF('Cihazlar'!R36="Kırmızı etiket",(IF('Cihazlar'!Q36="","",IF(ISNUMBER('Cihazlar'!Q36),'Cihazlar'!Q36,IFERROR(DATE(VALUE(RIGHT('Cihazlar'!Q36,4)),VALUE(MID('Cihazlar'!Q36,4,2)),VALUE(LEFT('Cihazlar'!Q36,2))),""))))+60,EDATE((IF('Cihazlar'!Q36="","",IF(ISNUMBER('Cihazlar'!Q36),'Cihazlar'!Q36,IFERROR(DATE(VALUE(RIGHT('Cihazlar'!Q36,4)),VALUE(MID('Cihazlar'!Q36,4,2)),VALUE(LEFT('Cihazlar'!Q36,2))),"")))),12))))</f>
        <v/>
      </c>
      <c r="J36" s="17" t="str">
        <f>IF(I36="","",I36-TODAY())</f>
        <v/>
      </c>
      <c r="K36" s="16" t="str">
        <f>IF('Cihazlar'!F36&lt;&gt;"",IF('Cihazlar'!F36="","",IF(ISNUMBER('Cihazlar'!F36),'Cihazlar'!F36,IFERROR(DATE(VALUE(RIGHT('Cihazlar'!F36,4)),VALUE(MID('Cihazlar'!F36,4,2)),VALUE(LEFT('Cihazlar'!F36,2))),""))),IF('Cihazlar'!E36="","",IF(ISNUMBER('Cihazlar'!E36),'Cihazlar'!E36,IFERROR(DATE(VALUE(RIGHT('Cihazlar'!E36,4)),VALUE(MID('Cihazlar'!E36,4,2)),VALUE(LEFT('Cihazlar'!E36,2))),""))))</f>
        <v/>
      </c>
      <c r="L36" t="str">
        <f>IF('Cihazlar'!C36="","",IFERROR(MATCH('Cihazlar'!C36,'Ürünler'!$A:$A,0),IFERROR(MATCH('Cihazlar'!C36,'Ürünler'!$B:$B,0),"")))</f>
        <v/>
      </c>
      <c r="M36">
        <f>IF(N36&gt;0,0,IF('Cihazlar'!J36&lt;&gt;"",N(VALUE('Cihazlar'!J36)),IF(L36="",0,N(INDEX('Ürünler'!$C:$C,L36)))))</f>
        <v>0</v>
      </c>
      <c r="N36">
        <f>IF('Cihazlar'!K36&lt;&gt;"",N(VALUE('Cihazlar'!K36)),IF('Cihazlar'!J36&lt;&gt;"",0,IF(L36="",0,N(INDEX('Ürünler'!$D:$D,L36)))))</f>
        <v>0</v>
      </c>
    </row>
    <row r="37" spans="1:14">
      <c r="A37" t="str">
        <f>IF(AND('Cihazlar'!A37="",'Cihazlar'!B37=""),"",IFERROR(INDEX('Müşteriler'!$A:$A,MATCH(IF('Cihazlar'!A37="","§",'Cihazlar'!A37),'Müşteriler'!$K:$K,0)),IFERROR(INDEX('Müşteriler'!$A:$A,MATCH(IF('Cihazlar'!B37="","§",'Cihazlar'!B37),'Müşteriler'!$C:$C,0)),'Cihazlar'!A37&amp;'Cihazlar'!B37)))</f>
        <v/>
      </c>
      <c r="B37" t="str">
        <f>IF('Cihazlar'!C37="","",IF(L37="",'Cihazlar'!C37,INDEX('Ürünler'!$B:$B,L37)))</f>
        <v/>
      </c>
      <c r="C37" t="str">
        <f>IF('Cihazlar'!D37="","",'Cihazlar'!D37)</f>
        <v/>
      </c>
      <c r="D37" s="16" t="str">
        <f>K37</f>
        <v/>
      </c>
      <c r="E37" t="str">
        <f>IF(N37&gt;0,N37&amp;" gün",IF(M37&gt;0,M37&amp;" ay",""))</f>
        <v/>
      </c>
      <c r="F37" s="16" t="str">
        <f>IF(OR('Cihazlar'!C37="",K37=""),"",IF(N37&gt;0,K37+N37,IF(M37&gt;0,EDATE(K37,M37),"")))</f>
        <v/>
      </c>
      <c r="G37" s="17" t="str">
        <f>IF(F37="","",F37-TODAY())</f>
        <v/>
      </c>
      <c r="H37" t="str">
        <f>IF(G37="","",IF(G37&lt;0,"Gecikmiş",IF(G37&lt;=30,"30 gün içinde","Planlı")))</f>
        <v/>
      </c>
      <c r="I37" s="16" t="str">
        <f>IF('Cihazlar'!Q37="","",IF('Cihazlar'!R37="Sarı etiket",(IF('Cihazlar'!Q37="","",IF(ISNUMBER('Cihazlar'!Q37),'Cihazlar'!Q37,IFERROR(DATE(VALUE(RIGHT('Cihazlar'!Q37,4)),VALUE(MID('Cihazlar'!Q37,4,2)),VALUE(LEFT('Cihazlar'!Q37,2))),""))))+120,IF('Cihazlar'!R37="Kırmızı etiket",(IF('Cihazlar'!Q37="","",IF(ISNUMBER('Cihazlar'!Q37),'Cihazlar'!Q37,IFERROR(DATE(VALUE(RIGHT('Cihazlar'!Q37,4)),VALUE(MID('Cihazlar'!Q37,4,2)),VALUE(LEFT('Cihazlar'!Q37,2))),""))))+60,EDATE((IF('Cihazlar'!Q37="","",IF(ISNUMBER('Cihazlar'!Q37),'Cihazlar'!Q37,IFERROR(DATE(VALUE(RIGHT('Cihazlar'!Q37,4)),VALUE(MID('Cihazlar'!Q37,4,2)),VALUE(LEFT('Cihazlar'!Q37,2))),"")))),12))))</f>
        <v/>
      </c>
      <c r="J37" s="17" t="str">
        <f>IF(I37="","",I37-TODAY())</f>
        <v/>
      </c>
      <c r="K37" s="16" t="str">
        <f>IF('Cihazlar'!F37&lt;&gt;"",IF('Cihazlar'!F37="","",IF(ISNUMBER('Cihazlar'!F37),'Cihazlar'!F37,IFERROR(DATE(VALUE(RIGHT('Cihazlar'!F37,4)),VALUE(MID('Cihazlar'!F37,4,2)),VALUE(LEFT('Cihazlar'!F37,2))),""))),IF('Cihazlar'!E37="","",IF(ISNUMBER('Cihazlar'!E37),'Cihazlar'!E37,IFERROR(DATE(VALUE(RIGHT('Cihazlar'!E37,4)),VALUE(MID('Cihazlar'!E37,4,2)),VALUE(LEFT('Cihazlar'!E37,2))),""))))</f>
        <v/>
      </c>
      <c r="L37" t="str">
        <f>IF('Cihazlar'!C37="","",IFERROR(MATCH('Cihazlar'!C37,'Ürünler'!$A:$A,0),IFERROR(MATCH('Cihazlar'!C37,'Ürünler'!$B:$B,0),"")))</f>
        <v/>
      </c>
      <c r="M37">
        <f>IF(N37&gt;0,0,IF('Cihazlar'!J37&lt;&gt;"",N(VALUE('Cihazlar'!J37)),IF(L37="",0,N(INDEX('Ürünler'!$C:$C,L37)))))</f>
        <v>0</v>
      </c>
      <c r="N37">
        <f>IF('Cihazlar'!K37&lt;&gt;"",N(VALUE('Cihazlar'!K37)),IF('Cihazlar'!J37&lt;&gt;"",0,IF(L37="",0,N(INDEX('Ürünler'!$D:$D,L37)))))</f>
        <v>0</v>
      </c>
    </row>
    <row r="38" spans="1:14">
      <c r="A38" t="str">
        <f>IF(AND('Cihazlar'!A38="",'Cihazlar'!B38=""),"",IFERROR(INDEX('Müşteriler'!$A:$A,MATCH(IF('Cihazlar'!A38="","§",'Cihazlar'!A38),'Müşteriler'!$K:$K,0)),IFERROR(INDEX('Müşteriler'!$A:$A,MATCH(IF('Cihazlar'!B38="","§",'Cihazlar'!B38),'Müşteriler'!$C:$C,0)),'Cihazlar'!A38&amp;'Cihazlar'!B38)))</f>
        <v/>
      </c>
      <c r="B38" t="str">
        <f>IF('Cihazlar'!C38="","",IF(L38="",'Cihazlar'!C38,INDEX('Ürünler'!$B:$B,L38)))</f>
        <v/>
      </c>
      <c r="C38" t="str">
        <f>IF('Cihazlar'!D38="","",'Cihazlar'!D38)</f>
        <v/>
      </c>
      <c r="D38" s="16" t="str">
        <f>K38</f>
        <v/>
      </c>
      <c r="E38" t="str">
        <f>IF(N38&gt;0,N38&amp;" gün",IF(M38&gt;0,M38&amp;" ay",""))</f>
        <v/>
      </c>
      <c r="F38" s="16" t="str">
        <f>IF(OR('Cihazlar'!C38="",K38=""),"",IF(N38&gt;0,K38+N38,IF(M38&gt;0,EDATE(K38,M38),"")))</f>
        <v/>
      </c>
      <c r="G38" s="17" t="str">
        <f>IF(F38="","",F38-TODAY())</f>
        <v/>
      </c>
      <c r="H38" t="str">
        <f>IF(G38="","",IF(G38&lt;0,"Gecikmiş",IF(G38&lt;=30,"30 gün içinde","Planlı")))</f>
        <v/>
      </c>
      <c r="I38" s="16" t="str">
        <f>IF('Cihazlar'!Q38="","",IF('Cihazlar'!R38="Sarı etiket",(IF('Cihazlar'!Q38="","",IF(ISNUMBER('Cihazlar'!Q38),'Cihazlar'!Q38,IFERROR(DATE(VALUE(RIGHT('Cihazlar'!Q38,4)),VALUE(MID('Cihazlar'!Q38,4,2)),VALUE(LEFT('Cihazlar'!Q38,2))),""))))+120,IF('Cihazlar'!R38="Kırmızı etiket",(IF('Cihazlar'!Q38="","",IF(ISNUMBER('Cihazlar'!Q38),'Cihazlar'!Q38,IFERROR(DATE(VALUE(RIGHT('Cihazlar'!Q38,4)),VALUE(MID('Cihazlar'!Q38,4,2)),VALUE(LEFT('Cihazlar'!Q38,2))),""))))+60,EDATE((IF('Cihazlar'!Q38="","",IF(ISNUMBER('Cihazlar'!Q38),'Cihazlar'!Q38,IFERROR(DATE(VALUE(RIGHT('Cihazlar'!Q38,4)),VALUE(MID('Cihazlar'!Q38,4,2)),VALUE(LEFT('Cihazlar'!Q38,2))),"")))),12))))</f>
        <v/>
      </c>
      <c r="J38" s="17" t="str">
        <f>IF(I38="","",I38-TODAY())</f>
        <v/>
      </c>
      <c r="K38" s="16" t="str">
        <f>IF('Cihazlar'!F38&lt;&gt;"",IF('Cihazlar'!F38="","",IF(ISNUMBER('Cihazlar'!F38),'Cihazlar'!F38,IFERROR(DATE(VALUE(RIGHT('Cihazlar'!F38,4)),VALUE(MID('Cihazlar'!F38,4,2)),VALUE(LEFT('Cihazlar'!F38,2))),""))),IF('Cihazlar'!E38="","",IF(ISNUMBER('Cihazlar'!E38),'Cihazlar'!E38,IFERROR(DATE(VALUE(RIGHT('Cihazlar'!E38,4)),VALUE(MID('Cihazlar'!E38,4,2)),VALUE(LEFT('Cihazlar'!E38,2))),""))))</f>
        <v/>
      </c>
      <c r="L38" t="str">
        <f>IF('Cihazlar'!C38="","",IFERROR(MATCH('Cihazlar'!C38,'Ürünler'!$A:$A,0),IFERROR(MATCH('Cihazlar'!C38,'Ürünler'!$B:$B,0),"")))</f>
        <v/>
      </c>
      <c r="M38">
        <f>IF(N38&gt;0,0,IF('Cihazlar'!J38&lt;&gt;"",N(VALUE('Cihazlar'!J38)),IF(L38="",0,N(INDEX('Ürünler'!$C:$C,L38)))))</f>
        <v>0</v>
      </c>
      <c r="N38">
        <f>IF('Cihazlar'!K38&lt;&gt;"",N(VALUE('Cihazlar'!K38)),IF('Cihazlar'!J38&lt;&gt;"",0,IF(L38="",0,N(INDEX('Ürünler'!$D:$D,L38)))))</f>
        <v>0</v>
      </c>
    </row>
    <row r="39" spans="1:14">
      <c r="A39" t="str">
        <f>IF(AND('Cihazlar'!A39="",'Cihazlar'!B39=""),"",IFERROR(INDEX('Müşteriler'!$A:$A,MATCH(IF('Cihazlar'!A39="","§",'Cihazlar'!A39),'Müşteriler'!$K:$K,0)),IFERROR(INDEX('Müşteriler'!$A:$A,MATCH(IF('Cihazlar'!B39="","§",'Cihazlar'!B39),'Müşteriler'!$C:$C,0)),'Cihazlar'!A39&amp;'Cihazlar'!B39)))</f>
        <v/>
      </c>
      <c r="B39" t="str">
        <f>IF('Cihazlar'!C39="","",IF(L39="",'Cihazlar'!C39,INDEX('Ürünler'!$B:$B,L39)))</f>
        <v/>
      </c>
      <c r="C39" t="str">
        <f>IF('Cihazlar'!D39="","",'Cihazlar'!D39)</f>
        <v/>
      </c>
      <c r="D39" s="16" t="str">
        <f>K39</f>
        <v/>
      </c>
      <c r="E39" t="str">
        <f>IF(N39&gt;0,N39&amp;" gün",IF(M39&gt;0,M39&amp;" ay",""))</f>
        <v/>
      </c>
      <c r="F39" s="16" t="str">
        <f>IF(OR('Cihazlar'!C39="",K39=""),"",IF(N39&gt;0,K39+N39,IF(M39&gt;0,EDATE(K39,M39),"")))</f>
        <v/>
      </c>
      <c r="G39" s="17" t="str">
        <f>IF(F39="","",F39-TODAY())</f>
        <v/>
      </c>
      <c r="H39" t="str">
        <f>IF(G39="","",IF(G39&lt;0,"Gecikmiş",IF(G39&lt;=30,"30 gün içinde","Planlı")))</f>
        <v/>
      </c>
      <c r="I39" s="16" t="str">
        <f>IF('Cihazlar'!Q39="","",IF('Cihazlar'!R39="Sarı etiket",(IF('Cihazlar'!Q39="","",IF(ISNUMBER('Cihazlar'!Q39),'Cihazlar'!Q39,IFERROR(DATE(VALUE(RIGHT('Cihazlar'!Q39,4)),VALUE(MID('Cihazlar'!Q39,4,2)),VALUE(LEFT('Cihazlar'!Q39,2))),""))))+120,IF('Cihazlar'!R39="Kırmızı etiket",(IF('Cihazlar'!Q39="","",IF(ISNUMBER('Cihazlar'!Q39),'Cihazlar'!Q39,IFERROR(DATE(VALUE(RIGHT('Cihazlar'!Q39,4)),VALUE(MID('Cihazlar'!Q39,4,2)),VALUE(LEFT('Cihazlar'!Q39,2))),""))))+60,EDATE((IF('Cihazlar'!Q39="","",IF(ISNUMBER('Cihazlar'!Q39),'Cihazlar'!Q39,IFERROR(DATE(VALUE(RIGHT('Cihazlar'!Q39,4)),VALUE(MID('Cihazlar'!Q39,4,2)),VALUE(LEFT('Cihazlar'!Q39,2))),"")))),12))))</f>
        <v/>
      </c>
      <c r="J39" s="17" t="str">
        <f>IF(I39="","",I39-TODAY())</f>
        <v/>
      </c>
      <c r="K39" s="16" t="str">
        <f>IF('Cihazlar'!F39&lt;&gt;"",IF('Cihazlar'!F39="","",IF(ISNUMBER('Cihazlar'!F39),'Cihazlar'!F39,IFERROR(DATE(VALUE(RIGHT('Cihazlar'!F39,4)),VALUE(MID('Cihazlar'!F39,4,2)),VALUE(LEFT('Cihazlar'!F39,2))),""))),IF('Cihazlar'!E39="","",IF(ISNUMBER('Cihazlar'!E39),'Cihazlar'!E39,IFERROR(DATE(VALUE(RIGHT('Cihazlar'!E39,4)),VALUE(MID('Cihazlar'!E39,4,2)),VALUE(LEFT('Cihazlar'!E39,2))),""))))</f>
        <v/>
      </c>
      <c r="L39" t="str">
        <f>IF('Cihazlar'!C39="","",IFERROR(MATCH('Cihazlar'!C39,'Ürünler'!$A:$A,0),IFERROR(MATCH('Cihazlar'!C39,'Ürünler'!$B:$B,0),"")))</f>
        <v/>
      </c>
      <c r="M39">
        <f>IF(N39&gt;0,0,IF('Cihazlar'!J39&lt;&gt;"",N(VALUE('Cihazlar'!J39)),IF(L39="",0,N(INDEX('Ürünler'!$C:$C,L39)))))</f>
        <v>0</v>
      </c>
      <c r="N39">
        <f>IF('Cihazlar'!K39&lt;&gt;"",N(VALUE('Cihazlar'!K39)),IF('Cihazlar'!J39&lt;&gt;"",0,IF(L39="",0,N(INDEX('Ürünler'!$D:$D,L39)))))</f>
        <v>0</v>
      </c>
    </row>
    <row r="40" spans="1:14">
      <c r="A40" t="str">
        <f>IF(AND('Cihazlar'!A40="",'Cihazlar'!B40=""),"",IFERROR(INDEX('Müşteriler'!$A:$A,MATCH(IF('Cihazlar'!A40="","§",'Cihazlar'!A40),'Müşteriler'!$K:$K,0)),IFERROR(INDEX('Müşteriler'!$A:$A,MATCH(IF('Cihazlar'!B40="","§",'Cihazlar'!B40),'Müşteriler'!$C:$C,0)),'Cihazlar'!A40&amp;'Cihazlar'!B40)))</f>
        <v/>
      </c>
      <c r="B40" t="str">
        <f>IF('Cihazlar'!C40="","",IF(L40="",'Cihazlar'!C40,INDEX('Ürünler'!$B:$B,L40)))</f>
        <v/>
      </c>
      <c r="C40" t="str">
        <f>IF('Cihazlar'!D40="","",'Cihazlar'!D40)</f>
        <v/>
      </c>
      <c r="D40" s="16" t="str">
        <f>K40</f>
        <v/>
      </c>
      <c r="E40" t="str">
        <f>IF(N40&gt;0,N40&amp;" gün",IF(M40&gt;0,M40&amp;" ay",""))</f>
        <v/>
      </c>
      <c r="F40" s="16" t="str">
        <f>IF(OR('Cihazlar'!C40="",K40=""),"",IF(N40&gt;0,K40+N40,IF(M40&gt;0,EDATE(K40,M40),"")))</f>
        <v/>
      </c>
      <c r="G40" s="17" t="str">
        <f>IF(F40="","",F40-TODAY())</f>
        <v/>
      </c>
      <c r="H40" t="str">
        <f>IF(G40="","",IF(G40&lt;0,"Gecikmiş",IF(G40&lt;=30,"30 gün içinde","Planlı")))</f>
        <v/>
      </c>
      <c r="I40" s="16" t="str">
        <f>IF('Cihazlar'!Q40="","",IF('Cihazlar'!R40="Sarı etiket",(IF('Cihazlar'!Q40="","",IF(ISNUMBER('Cihazlar'!Q40),'Cihazlar'!Q40,IFERROR(DATE(VALUE(RIGHT('Cihazlar'!Q40,4)),VALUE(MID('Cihazlar'!Q40,4,2)),VALUE(LEFT('Cihazlar'!Q40,2))),""))))+120,IF('Cihazlar'!R40="Kırmızı etiket",(IF('Cihazlar'!Q40="","",IF(ISNUMBER('Cihazlar'!Q40),'Cihazlar'!Q40,IFERROR(DATE(VALUE(RIGHT('Cihazlar'!Q40,4)),VALUE(MID('Cihazlar'!Q40,4,2)),VALUE(LEFT('Cihazlar'!Q40,2))),""))))+60,EDATE((IF('Cihazlar'!Q40="","",IF(ISNUMBER('Cihazlar'!Q40),'Cihazlar'!Q40,IFERROR(DATE(VALUE(RIGHT('Cihazlar'!Q40,4)),VALUE(MID('Cihazlar'!Q40,4,2)),VALUE(LEFT('Cihazlar'!Q40,2))),"")))),12))))</f>
        <v/>
      </c>
      <c r="J40" s="17" t="str">
        <f>IF(I40="","",I40-TODAY())</f>
        <v/>
      </c>
      <c r="K40" s="16" t="str">
        <f>IF('Cihazlar'!F40&lt;&gt;"",IF('Cihazlar'!F40="","",IF(ISNUMBER('Cihazlar'!F40),'Cihazlar'!F40,IFERROR(DATE(VALUE(RIGHT('Cihazlar'!F40,4)),VALUE(MID('Cihazlar'!F40,4,2)),VALUE(LEFT('Cihazlar'!F40,2))),""))),IF('Cihazlar'!E40="","",IF(ISNUMBER('Cihazlar'!E40),'Cihazlar'!E40,IFERROR(DATE(VALUE(RIGHT('Cihazlar'!E40,4)),VALUE(MID('Cihazlar'!E40,4,2)),VALUE(LEFT('Cihazlar'!E40,2))),""))))</f>
        <v/>
      </c>
      <c r="L40" t="str">
        <f>IF('Cihazlar'!C40="","",IFERROR(MATCH('Cihazlar'!C40,'Ürünler'!$A:$A,0),IFERROR(MATCH('Cihazlar'!C40,'Ürünler'!$B:$B,0),"")))</f>
        <v/>
      </c>
      <c r="M40">
        <f>IF(N40&gt;0,0,IF('Cihazlar'!J40&lt;&gt;"",N(VALUE('Cihazlar'!J40)),IF(L40="",0,N(INDEX('Ürünler'!$C:$C,L40)))))</f>
        <v>0</v>
      </c>
      <c r="N40">
        <f>IF('Cihazlar'!K40&lt;&gt;"",N(VALUE('Cihazlar'!K40)),IF('Cihazlar'!J40&lt;&gt;"",0,IF(L40="",0,N(INDEX('Ürünler'!$D:$D,L40)))))</f>
        <v>0</v>
      </c>
    </row>
    <row r="41" spans="1:14">
      <c r="A41" t="str">
        <f>IF(AND('Cihazlar'!A41="",'Cihazlar'!B41=""),"",IFERROR(INDEX('Müşteriler'!$A:$A,MATCH(IF('Cihazlar'!A41="","§",'Cihazlar'!A41),'Müşteriler'!$K:$K,0)),IFERROR(INDEX('Müşteriler'!$A:$A,MATCH(IF('Cihazlar'!B41="","§",'Cihazlar'!B41),'Müşteriler'!$C:$C,0)),'Cihazlar'!A41&amp;'Cihazlar'!B41)))</f>
        <v/>
      </c>
      <c r="B41" t="str">
        <f>IF('Cihazlar'!C41="","",IF(L41="",'Cihazlar'!C41,INDEX('Ürünler'!$B:$B,L41)))</f>
        <v/>
      </c>
      <c r="C41" t="str">
        <f>IF('Cihazlar'!D41="","",'Cihazlar'!D41)</f>
        <v/>
      </c>
      <c r="D41" s="16" t="str">
        <f>K41</f>
        <v/>
      </c>
      <c r="E41" t="str">
        <f>IF(N41&gt;0,N41&amp;" gün",IF(M41&gt;0,M41&amp;" ay",""))</f>
        <v/>
      </c>
      <c r="F41" s="16" t="str">
        <f>IF(OR('Cihazlar'!C41="",K41=""),"",IF(N41&gt;0,K41+N41,IF(M41&gt;0,EDATE(K41,M41),"")))</f>
        <v/>
      </c>
      <c r="G41" s="17" t="str">
        <f>IF(F41="","",F41-TODAY())</f>
        <v/>
      </c>
      <c r="H41" t="str">
        <f>IF(G41="","",IF(G41&lt;0,"Gecikmiş",IF(G41&lt;=30,"30 gün içinde","Planlı")))</f>
        <v/>
      </c>
      <c r="I41" s="16" t="str">
        <f>IF('Cihazlar'!Q41="","",IF('Cihazlar'!R41="Sarı etiket",(IF('Cihazlar'!Q41="","",IF(ISNUMBER('Cihazlar'!Q41),'Cihazlar'!Q41,IFERROR(DATE(VALUE(RIGHT('Cihazlar'!Q41,4)),VALUE(MID('Cihazlar'!Q41,4,2)),VALUE(LEFT('Cihazlar'!Q41,2))),""))))+120,IF('Cihazlar'!R41="Kırmızı etiket",(IF('Cihazlar'!Q41="","",IF(ISNUMBER('Cihazlar'!Q41),'Cihazlar'!Q41,IFERROR(DATE(VALUE(RIGHT('Cihazlar'!Q41,4)),VALUE(MID('Cihazlar'!Q41,4,2)),VALUE(LEFT('Cihazlar'!Q41,2))),""))))+60,EDATE((IF('Cihazlar'!Q41="","",IF(ISNUMBER('Cihazlar'!Q41),'Cihazlar'!Q41,IFERROR(DATE(VALUE(RIGHT('Cihazlar'!Q41,4)),VALUE(MID('Cihazlar'!Q41,4,2)),VALUE(LEFT('Cihazlar'!Q41,2))),"")))),12))))</f>
        <v/>
      </c>
      <c r="J41" s="17" t="str">
        <f>IF(I41="","",I41-TODAY())</f>
        <v/>
      </c>
      <c r="K41" s="16" t="str">
        <f>IF('Cihazlar'!F41&lt;&gt;"",IF('Cihazlar'!F41="","",IF(ISNUMBER('Cihazlar'!F41),'Cihazlar'!F41,IFERROR(DATE(VALUE(RIGHT('Cihazlar'!F41,4)),VALUE(MID('Cihazlar'!F41,4,2)),VALUE(LEFT('Cihazlar'!F41,2))),""))),IF('Cihazlar'!E41="","",IF(ISNUMBER('Cihazlar'!E41),'Cihazlar'!E41,IFERROR(DATE(VALUE(RIGHT('Cihazlar'!E41,4)),VALUE(MID('Cihazlar'!E41,4,2)),VALUE(LEFT('Cihazlar'!E41,2))),""))))</f>
        <v/>
      </c>
      <c r="L41" t="str">
        <f>IF('Cihazlar'!C41="","",IFERROR(MATCH('Cihazlar'!C41,'Ürünler'!$A:$A,0),IFERROR(MATCH('Cihazlar'!C41,'Ürünler'!$B:$B,0),"")))</f>
        <v/>
      </c>
      <c r="M41">
        <f>IF(N41&gt;0,0,IF('Cihazlar'!J41&lt;&gt;"",N(VALUE('Cihazlar'!J41)),IF(L41="",0,N(INDEX('Ürünler'!$C:$C,L41)))))</f>
        <v>0</v>
      </c>
      <c r="N41">
        <f>IF('Cihazlar'!K41&lt;&gt;"",N(VALUE('Cihazlar'!K41)),IF('Cihazlar'!J41&lt;&gt;"",0,IF(L41="",0,N(INDEX('Ürünler'!$D:$D,L41)))))</f>
        <v>0</v>
      </c>
    </row>
    <row r="42" spans="1:14">
      <c r="A42" t="str">
        <f>IF(AND('Cihazlar'!A42="",'Cihazlar'!B42=""),"",IFERROR(INDEX('Müşteriler'!$A:$A,MATCH(IF('Cihazlar'!A42="","§",'Cihazlar'!A42),'Müşteriler'!$K:$K,0)),IFERROR(INDEX('Müşteriler'!$A:$A,MATCH(IF('Cihazlar'!B42="","§",'Cihazlar'!B42),'Müşteriler'!$C:$C,0)),'Cihazlar'!A42&amp;'Cihazlar'!B42)))</f>
        <v/>
      </c>
      <c r="B42" t="str">
        <f>IF('Cihazlar'!C42="","",IF(L42="",'Cihazlar'!C42,INDEX('Ürünler'!$B:$B,L42)))</f>
        <v/>
      </c>
      <c r="C42" t="str">
        <f>IF('Cihazlar'!D42="","",'Cihazlar'!D42)</f>
        <v/>
      </c>
      <c r="D42" s="16" t="str">
        <f>K42</f>
        <v/>
      </c>
      <c r="E42" t="str">
        <f>IF(N42&gt;0,N42&amp;" gün",IF(M42&gt;0,M42&amp;" ay",""))</f>
        <v/>
      </c>
      <c r="F42" s="16" t="str">
        <f>IF(OR('Cihazlar'!C42="",K42=""),"",IF(N42&gt;0,K42+N42,IF(M42&gt;0,EDATE(K42,M42),"")))</f>
        <v/>
      </c>
      <c r="G42" s="17" t="str">
        <f>IF(F42="","",F42-TODAY())</f>
        <v/>
      </c>
      <c r="H42" t="str">
        <f>IF(G42="","",IF(G42&lt;0,"Gecikmiş",IF(G42&lt;=30,"30 gün içinde","Planlı")))</f>
        <v/>
      </c>
      <c r="I42" s="16" t="str">
        <f>IF('Cihazlar'!Q42="","",IF('Cihazlar'!R42="Sarı etiket",(IF('Cihazlar'!Q42="","",IF(ISNUMBER('Cihazlar'!Q42),'Cihazlar'!Q42,IFERROR(DATE(VALUE(RIGHT('Cihazlar'!Q42,4)),VALUE(MID('Cihazlar'!Q42,4,2)),VALUE(LEFT('Cihazlar'!Q42,2))),""))))+120,IF('Cihazlar'!R42="Kırmızı etiket",(IF('Cihazlar'!Q42="","",IF(ISNUMBER('Cihazlar'!Q42),'Cihazlar'!Q42,IFERROR(DATE(VALUE(RIGHT('Cihazlar'!Q42,4)),VALUE(MID('Cihazlar'!Q42,4,2)),VALUE(LEFT('Cihazlar'!Q42,2))),""))))+60,EDATE((IF('Cihazlar'!Q42="","",IF(ISNUMBER('Cihazlar'!Q42),'Cihazlar'!Q42,IFERROR(DATE(VALUE(RIGHT('Cihazlar'!Q42,4)),VALUE(MID('Cihazlar'!Q42,4,2)),VALUE(LEFT('Cihazlar'!Q42,2))),"")))),12))))</f>
        <v/>
      </c>
      <c r="J42" s="17" t="str">
        <f>IF(I42="","",I42-TODAY())</f>
        <v/>
      </c>
      <c r="K42" s="16" t="str">
        <f>IF('Cihazlar'!F42&lt;&gt;"",IF('Cihazlar'!F42="","",IF(ISNUMBER('Cihazlar'!F42),'Cihazlar'!F42,IFERROR(DATE(VALUE(RIGHT('Cihazlar'!F42,4)),VALUE(MID('Cihazlar'!F42,4,2)),VALUE(LEFT('Cihazlar'!F42,2))),""))),IF('Cihazlar'!E42="","",IF(ISNUMBER('Cihazlar'!E42),'Cihazlar'!E42,IFERROR(DATE(VALUE(RIGHT('Cihazlar'!E42,4)),VALUE(MID('Cihazlar'!E42,4,2)),VALUE(LEFT('Cihazlar'!E42,2))),""))))</f>
        <v/>
      </c>
      <c r="L42" t="str">
        <f>IF('Cihazlar'!C42="","",IFERROR(MATCH('Cihazlar'!C42,'Ürünler'!$A:$A,0),IFERROR(MATCH('Cihazlar'!C42,'Ürünler'!$B:$B,0),"")))</f>
        <v/>
      </c>
      <c r="M42">
        <f>IF(N42&gt;0,0,IF('Cihazlar'!J42&lt;&gt;"",N(VALUE('Cihazlar'!J42)),IF(L42="",0,N(INDEX('Ürünler'!$C:$C,L42)))))</f>
        <v>0</v>
      </c>
      <c r="N42">
        <f>IF('Cihazlar'!K42&lt;&gt;"",N(VALUE('Cihazlar'!K42)),IF('Cihazlar'!J42&lt;&gt;"",0,IF(L42="",0,N(INDEX('Ürünler'!$D:$D,L42)))))</f>
        <v>0</v>
      </c>
    </row>
    <row r="43" spans="1:14">
      <c r="A43" t="str">
        <f>IF(AND('Cihazlar'!A43="",'Cihazlar'!B43=""),"",IFERROR(INDEX('Müşteriler'!$A:$A,MATCH(IF('Cihazlar'!A43="","§",'Cihazlar'!A43),'Müşteriler'!$K:$K,0)),IFERROR(INDEX('Müşteriler'!$A:$A,MATCH(IF('Cihazlar'!B43="","§",'Cihazlar'!B43),'Müşteriler'!$C:$C,0)),'Cihazlar'!A43&amp;'Cihazlar'!B43)))</f>
        <v/>
      </c>
      <c r="B43" t="str">
        <f>IF('Cihazlar'!C43="","",IF(L43="",'Cihazlar'!C43,INDEX('Ürünler'!$B:$B,L43)))</f>
        <v/>
      </c>
      <c r="C43" t="str">
        <f>IF('Cihazlar'!D43="","",'Cihazlar'!D43)</f>
        <v/>
      </c>
      <c r="D43" s="16" t="str">
        <f>K43</f>
        <v/>
      </c>
      <c r="E43" t="str">
        <f>IF(N43&gt;0,N43&amp;" gün",IF(M43&gt;0,M43&amp;" ay",""))</f>
        <v/>
      </c>
      <c r="F43" s="16" t="str">
        <f>IF(OR('Cihazlar'!C43="",K43=""),"",IF(N43&gt;0,K43+N43,IF(M43&gt;0,EDATE(K43,M43),"")))</f>
        <v/>
      </c>
      <c r="G43" s="17" t="str">
        <f>IF(F43="","",F43-TODAY())</f>
        <v/>
      </c>
      <c r="H43" t="str">
        <f>IF(G43="","",IF(G43&lt;0,"Gecikmiş",IF(G43&lt;=30,"30 gün içinde","Planlı")))</f>
        <v/>
      </c>
      <c r="I43" s="16" t="str">
        <f>IF('Cihazlar'!Q43="","",IF('Cihazlar'!R43="Sarı etiket",(IF('Cihazlar'!Q43="","",IF(ISNUMBER('Cihazlar'!Q43),'Cihazlar'!Q43,IFERROR(DATE(VALUE(RIGHT('Cihazlar'!Q43,4)),VALUE(MID('Cihazlar'!Q43,4,2)),VALUE(LEFT('Cihazlar'!Q43,2))),""))))+120,IF('Cihazlar'!R43="Kırmızı etiket",(IF('Cihazlar'!Q43="","",IF(ISNUMBER('Cihazlar'!Q43),'Cihazlar'!Q43,IFERROR(DATE(VALUE(RIGHT('Cihazlar'!Q43,4)),VALUE(MID('Cihazlar'!Q43,4,2)),VALUE(LEFT('Cihazlar'!Q43,2))),""))))+60,EDATE((IF('Cihazlar'!Q43="","",IF(ISNUMBER('Cihazlar'!Q43),'Cihazlar'!Q43,IFERROR(DATE(VALUE(RIGHT('Cihazlar'!Q43,4)),VALUE(MID('Cihazlar'!Q43,4,2)),VALUE(LEFT('Cihazlar'!Q43,2))),"")))),12))))</f>
        <v/>
      </c>
      <c r="J43" s="17" t="str">
        <f>IF(I43="","",I43-TODAY())</f>
        <v/>
      </c>
      <c r="K43" s="16" t="str">
        <f>IF('Cihazlar'!F43&lt;&gt;"",IF('Cihazlar'!F43="","",IF(ISNUMBER('Cihazlar'!F43),'Cihazlar'!F43,IFERROR(DATE(VALUE(RIGHT('Cihazlar'!F43,4)),VALUE(MID('Cihazlar'!F43,4,2)),VALUE(LEFT('Cihazlar'!F43,2))),""))),IF('Cihazlar'!E43="","",IF(ISNUMBER('Cihazlar'!E43),'Cihazlar'!E43,IFERROR(DATE(VALUE(RIGHT('Cihazlar'!E43,4)),VALUE(MID('Cihazlar'!E43,4,2)),VALUE(LEFT('Cihazlar'!E43,2))),""))))</f>
        <v/>
      </c>
      <c r="L43" t="str">
        <f>IF('Cihazlar'!C43="","",IFERROR(MATCH('Cihazlar'!C43,'Ürünler'!$A:$A,0),IFERROR(MATCH('Cihazlar'!C43,'Ürünler'!$B:$B,0),"")))</f>
        <v/>
      </c>
      <c r="M43">
        <f>IF(N43&gt;0,0,IF('Cihazlar'!J43&lt;&gt;"",N(VALUE('Cihazlar'!J43)),IF(L43="",0,N(INDEX('Ürünler'!$C:$C,L43)))))</f>
        <v>0</v>
      </c>
      <c r="N43">
        <f>IF('Cihazlar'!K43&lt;&gt;"",N(VALUE('Cihazlar'!K43)),IF('Cihazlar'!J43&lt;&gt;"",0,IF(L43="",0,N(INDEX('Ürünler'!$D:$D,L43)))))</f>
        <v>0</v>
      </c>
    </row>
    <row r="44" spans="1:14">
      <c r="A44" t="str">
        <f>IF(AND('Cihazlar'!A44="",'Cihazlar'!B44=""),"",IFERROR(INDEX('Müşteriler'!$A:$A,MATCH(IF('Cihazlar'!A44="","§",'Cihazlar'!A44),'Müşteriler'!$K:$K,0)),IFERROR(INDEX('Müşteriler'!$A:$A,MATCH(IF('Cihazlar'!B44="","§",'Cihazlar'!B44),'Müşteriler'!$C:$C,0)),'Cihazlar'!A44&amp;'Cihazlar'!B44)))</f>
        <v/>
      </c>
      <c r="B44" t="str">
        <f>IF('Cihazlar'!C44="","",IF(L44="",'Cihazlar'!C44,INDEX('Ürünler'!$B:$B,L44)))</f>
        <v/>
      </c>
      <c r="C44" t="str">
        <f>IF('Cihazlar'!D44="","",'Cihazlar'!D44)</f>
        <v/>
      </c>
      <c r="D44" s="16" t="str">
        <f>K44</f>
        <v/>
      </c>
      <c r="E44" t="str">
        <f>IF(N44&gt;0,N44&amp;" gün",IF(M44&gt;0,M44&amp;" ay",""))</f>
        <v/>
      </c>
      <c r="F44" s="16" t="str">
        <f>IF(OR('Cihazlar'!C44="",K44=""),"",IF(N44&gt;0,K44+N44,IF(M44&gt;0,EDATE(K44,M44),"")))</f>
        <v/>
      </c>
      <c r="G44" s="17" t="str">
        <f>IF(F44="","",F44-TODAY())</f>
        <v/>
      </c>
      <c r="H44" t="str">
        <f>IF(G44="","",IF(G44&lt;0,"Gecikmiş",IF(G44&lt;=30,"30 gün içinde","Planlı")))</f>
        <v/>
      </c>
      <c r="I44" s="16" t="str">
        <f>IF('Cihazlar'!Q44="","",IF('Cihazlar'!R44="Sarı etiket",(IF('Cihazlar'!Q44="","",IF(ISNUMBER('Cihazlar'!Q44),'Cihazlar'!Q44,IFERROR(DATE(VALUE(RIGHT('Cihazlar'!Q44,4)),VALUE(MID('Cihazlar'!Q44,4,2)),VALUE(LEFT('Cihazlar'!Q44,2))),""))))+120,IF('Cihazlar'!R44="Kırmızı etiket",(IF('Cihazlar'!Q44="","",IF(ISNUMBER('Cihazlar'!Q44),'Cihazlar'!Q44,IFERROR(DATE(VALUE(RIGHT('Cihazlar'!Q44,4)),VALUE(MID('Cihazlar'!Q44,4,2)),VALUE(LEFT('Cihazlar'!Q44,2))),""))))+60,EDATE((IF('Cihazlar'!Q44="","",IF(ISNUMBER('Cihazlar'!Q44),'Cihazlar'!Q44,IFERROR(DATE(VALUE(RIGHT('Cihazlar'!Q44,4)),VALUE(MID('Cihazlar'!Q44,4,2)),VALUE(LEFT('Cihazlar'!Q44,2))),"")))),12))))</f>
        <v/>
      </c>
      <c r="J44" s="17" t="str">
        <f>IF(I44="","",I44-TODAY())</f>
        <v/>
      </c>
      <c r="K44" s="16" t="str">
        <f>IF('Cihazlar'!F44&lt;&gt;"",IF('Cihazlar'!F44="","",IF(ISNUMBER('Cihazlar'!F44),'Cihazlar'!F44,IFERROR(DATE(VALUE(RIGHT('Cihazlar'!F44,4)),VALUE(MID('Cihazlar'!F44,4,2)),VALUE(LEFT('Cihazlar'!F44,2))),""))),IF('Cihazlar'!E44="","",IF(ISNUMBER('Cihazlar'!E44),'Cihazlar'!E44,IFERROR(DATE(VALUE(RIGHT('Cihazlar'!E44,4)),VALUE(MID('Cihazlar'!E44,4,2)),VALUE(LEFT('Cihazlar'!E44,2))),""))))</f>
        <v/>
      </c>
      <c r="L44" t="str">
        <f>IF('Cihazlar'!C44="","",IFERROR(MATCH('Cihazlar'!C44,'Ürünler'!$A:$A,0),IFERROR(MATCH('Cihazlar'!C44,'Ürünler'!$B:$B,0),"")))</f>
        <v/>
      </c>
      <c r="M44">
        <f>IF(N44&gt;0,0,IF('Cihazlar'!J44&lt;&gt;"",N(VALUE('Cihazlar'!J44)),IF(L44="",0,N(INDEX('Ürünler'!$C:$C,L44)))))</f>
        <v>0</v>
      </c>
      <c r="N44">
        <f>IF('Cihazlar'!K44&lt;&gt;"",N(VALUE('Cihazlar'!K44)),IF('Cihazlar'!J44&lt;&gt;"",0,IF(L44="",0,N(INDEX('Ürünler'!$D:$D,L44)))))</f>
        <v>0</v>
      </c>
    </row>
    <row r="45" spans="1:14">
      <c r="A45" t="str">
        <f>IF(AND('Cihazlar'!A45="",'Cihazlar'!B45=""),"",IFERROR(INDEX('Müşteriler'!$A:$A,MATCH(IF('Cihazlar'!A45="","§",'Cihazlar'!A45),'Müşteriler'!$K:$K,0)),IFERROR(INDEX('Müşteriler'!$A:$A,MATCH(IF('Cihazlar'!B45="","§",'Cihazlar'!B45),'Müşteriler'!$C:$C,0)),'Cihazlar'!A45&amp;'Cihazlar'!B45)))</f>
        <v/>
      </c>
      <c r="B45" t="str">
        <f>IF('Cihazlar'!C45="","",IF(L45="",'Cihazlar'!C45,INDEX('Ürünler'!$B:$B,L45)))</f>
        <v/>
      </c>
      <c r="C45" t="str">
        <f>IF('Cihazlar'!D45="","",'Cihazlar'!D45)</f>
        <v/>
      </c>
      <c r="D45" s="16" t="str">
        <f>K45</f>
        <v/>
      </c>
      <c r="E45" t="str">
        <f>IF(N45&gt;0,N45&amp;" gün",IF(M45&gt;0,M45&amp;" ay",""))</f>
        <v/>
      </c>
      <c r="F45" s="16" t="str">
        <f>IF(OR('Cihazlar'!C45="",K45=""),"",IF(N45&gt;0,K45+N45,IF(M45&gt;0,EDATE(K45,M45),"")))</f>
        <v/>
      </c>
      <c r="G45" s="17" t="str">
        <f>IF(F45="","",F45-TODAY())</f>
        <v/>
      </c>
      <c r="H45" t="str">
        <f>IF(G45="","",IF(G45&lt;0,"Gecikmiş",IF(G45&lt;=30,"30 gün içinde","Planlı")))</f>
        <v/>
      </c>
      <c r="I45" s="16" t="str">
        <f>IF('Cihazlar'!Q45="","",IF('Cihazlar'!R45="Sarı etiket",(IF('Cihazlar'!Q45="","",IF(ISNUMBER('Cihazlar'!Q45),'Cihazlar'!Q45,IFERROR(DATE(VALUE(RIGHT('Cihazlar'!Q45,4)),VALUE(MID('Cihazlar'!Q45,4,2)),VALUE(LEFT('Cihazlar'!Q45,2))),""))))+120,IF('Cihazlar'!R45="Kırmızı etiket",(IF('Cihazlar'!Q45="","",IF(ISNUMBER('Cihazlar'!Q45),'Cihazlar'!Q45,IFERROR(DATE(VALUE(RIGHT('Cihazlar'!Q45,4)),VALUE(MID('Cihazlar'!Q45,4,2)),VALUE(LEFT('Cihazlar'!Q45,2))),""))))+60,EDATE((IF('Cihazlar'!Q45="","",IF(ISNUMBER('Cihazlar'!Q45),'Cihazlar'!Q45,IFERROR(DATE(VALUE(RIGHT('Cihazlar'!Q45,4)),VALUE(MID('Cihazlar'!Q45,4,2)),VALUE(LEFT('Cihazlar'!Q45,2))),"")))),12))))</f>
        <v/>
      </c>
      <c r="J45" s="17" t="str">
        <f>IF(I45="","",I45-TODAY())</f>
        <v/>
      </c>
      <c r="K45" s="16" t="str">
        <f>IF('Cihazlar'!F45&lt;&gt;"",IF('Cihazlar'!F45="","",IF(ISNUMBER('Cihazlar'!F45),'Cihazlar'!F45,IFERROR(DATE(VALUE(RIGHT('Cihazlar'!F45,4)),VALUE(MID('Cihazlar'!F45,4,2)),VALUE(LEFT('Cihazlar'!F45,2))),""))),IF('Cihazlar'!E45="","",IF(ISNUMBER('Cihazlar'!E45),'Cihazlar'!E45,IFERROR(DATE(VALUE(RIGHT('Cihazlar'!E45,4)),VALUE(MID('Cihazlar'!E45,4,2)),VALUE(LEFT('Cihazlar'!E45,2))),""))))</f>
        <v/>
      </c>
      <c r="L45" t="str">
        <f>IF('Cihazlar'!C45="","",IFERROR(MATCH('Cihazlar'!C45,'Ürünler'!$A:$A,0),IFERROR(MATCH('Cihazlar'!C45,'Ürünler'!$B:$B,0),"")))</f>
        <v/>
      </c>
      <c r="M45">
        <f>IF(N45&gt;0,0,IF('Cihazlar'!J45&lt;&gt;"",N(VALUE('Cihazlar'!J45)),IF(L45="",0,N(INDEX('Ürünler'!$C:$C,L45)))))</f>
        <v>0</v>
      </c>
      <c r="N45">
        <f>IF('Cihazlar'!K45&lt;&gt;"",N(VALUE('Cihazlar'!K45)),IF('Cihazlar'!J45&lt;&gt;"",0,IF(L45="",0,N(INDEX('Ürünler'!$D:$D,L45)))))</f>
        <v>0</v>
      </c>
    </row>
    <row r="46" spans="1:14">
      <c r="A46" t="str">
        <f>IF(AND('Cihazlar'!A46="",'Cihazlar'!B46=""),"",IFERROR(INDEX('Müşteriler'!$A:$A,MATCH(IF('Cihazlar'!A46="","§",'Cihazlar'!A46),'Müşteriler'!$K:$K,0)),IFERROR(INDEX('Müşteriler'!$A:$A,MATCH(IF('Cihazlar'!B46="","§",'Cihazlar'!B46),'Müşteriler'!$C:$C,0)),'Cihazlar'!A46&amp;'Cihazlar'!B46)))</f>
        <v/>
      </c>
      <c r="B46" t="str">
        <f>IF('Cihazlar'!C46="","",IF(L46="",'Cihazlar'!C46,INDEX('Ürünler'!$B:$B,L46)))</f>
        <v/>
      </c>
      <c r="C46" t="str">
        <f>IF('Cihazlar'!D46="","",'Cihazlar'!D46)</f>
        <v/>
      </c>
      <c r="D46" s="16" t="str">
        <f>K46</f>
        <v/>
      </c>
      <c r="E46" t="str">
        <f>IF(N46&gt;0,N46&amp;" gün",IF(M46&gt;0,M46&amp;" ay",""))</f>
        <v/>
      </c>
      <c r="F46" s="16" t="str">
        <f>IF(OR('Cihazlar'!C46="",K46=""),"",IF(N46&gt;0,K46+N46,IF(M46&gt;0,EDATE(K46,M46),"")))</f>
        <v/>
      </c>
      <c r="G46" s="17" t="str">
        <f>IF(F46="","",F46-TODAY())</f>
        <v/>
      </c>
      <c r="H46" t="str">
        <f>IF(G46="","",IF(G46&lt;0,"Gecikmiş",IF(G46&lt;=30,"30 gün içinde","Planlı")))</f>
        <v/>
      </c>
      <c r="I46" s="16" t="str">
        <f>IF('Cihazlar'!Q46="","",IF('Cihazlar'!R46="Sarı etiket",(IF('Cihazlar'!Q46="","",IF(ISNUMBER('Cihazlar'!Q46),'Cihazlar'!Q46,IFERROR(DATE(VALUE(RIGHT('Cihazlar'!Q46,4)),VALUE(MID('Cihazlar'!Q46,4,2)),VALUE(LEFT('Cihazlar'!Q46,2))),""))))+120,IF('Cihazlar'!R46="Kırmızı etiket",(IF('Cihazlar'!Q46="","",IF(ISNUMBER('Cihazlar'!Q46),'Cihazlar'!Q46,IFERROR(DATE(VALUE(RIGHT('Cihazlar'!Q46,4)),VALUE(MID('Cihazlar'!Q46,4,2)),VALUE(LEFT('Cihazlar'!Q46,2))),""))))+60,EDATE((IF('Cihazlar'!Q46="","",IF(ISNUMBER('Cihazlar'!Q46),'Cihazlar'!Q46,IFERROR(DATE(VALUE(RIGHT('Cihazlar'!Q46,4)),VALUE(MID('Cihazlar'!Q46,4,2)),VALUE(LEFT('Cihazlar'!Q46,2))),"")))),12))))</f>
        <v/>
      </c>
      <c r="J46" s="17" t="str">
        <f>IF(I46="","",I46-TODAY())</f>
        <v/>
      </c>
      <c r="K46" s="16" t="str">
        <f>IF('Cihazlar'!F46&lt;&gt;"",IF('Cihazlar'!F46="","",IF(ISNUMBER('Cihazlar'!F46),'Cihazlar'!F46,IFERROR(DATE(VALUE(RIGHT('Cihazlar'!F46,4)),VALUE(MID('Cihazlar'!F46,4,2)),VALUE(LEFT('Cihazlar'!F46,2))),""))),IF('Cihazlar'!E46="","",IF(ISNUMBER('Cihazlar'!E46),'Cihazlar'!E46,IFERROR(DATE(VALUE(RIGHT('Cihazlar'!E46,4)),VALUE(MID('Cihazlar'!E46,4,2)),VALUE(LEFT('Cihazlar'!E46,2))),""))))</f>
        <v/>
      </c>
      <c r="L46" t="str">
        <f>IF('Cihazlar'!C46="","",IFERROR(MATCH('Cihazlar'!C46,'Ürünler'!$A:$A,0),IFERROR(MATCH('Cihazlar'!C46,'Ürünler'!$B:$B,0),"")))</f>
        <v/>
      </c>
      <c r="M46">
        <f>IF(N46&gt;0,0,IF('Cihazlar'!J46&lt;&gt;"",N(VALUE('Cihazlar'!J46)),IF(L46="",0,N(INDEX('Ürünler'!$C:$C,L46)))))</f>
        <v>0</v>
      </c>
      <c r="N46">
        <f>IF('Cihazlar'!K46&lt;&gt;"",N(VALUE('Cihazlar'!K46)),IF('Cihazlar'!J46&lt;&gt;"",0,IF(L46="",0,N(INDEX('Ürünler'!$D:$D,L46)))))</f>
        <v>0</v>
      </c>
    </row>
    <row r="47" spans="1:14">
      <c r="A47" t="str">
        <f>IF(AND('Cihazlar'!A47="",'Cihazlar'!B47=""),"",IFERROR(INDEX('Müşteriler'!$A:$A,MATCH(IF('Cihazlar'!A47="","§",'Cihazlar'!A47),'Müşteriler'!$K:$K,0)),IFERROR(INDEX('Müşteriler'!$A:$A,MATCH(IF('Cihazlar'!B47="","§",'Cihazlar'!B47),'Müşteriler'!$C:$C,0)),'Cihazlar'!A47&amp;'Cihazlar'!B47)))</f>
        <v/>
      </c>
      <c r="B47" t="str">
        <f>IF('Cihazlar'!C47="","",IF(L47="",'Cihazlar'!C47,INDEX('Ürünler'!$B:$B,L47)))</f>
        <v/>
      </c>
      <c r="C47" t="str">
        <f>IF('Cihazlar'!D47="","",'Cihazlar'!D47)</f>
        <v/>
      </c>
      <c r="D47" s="16" t="str">
        <f>K47</f>
        <v/>
      </c>
      <c r="E47" t="str">
        <f>IF(N47&gt;0,N47&amp;" gün",IF(M47&gt;0,M47&amp;" ay",""))</f>
        <v/>
      </c>
      <c r="F47" s="16" t="str">
        <f>IF(OR('Cihazlar'!C47="",K47=""),"",IF(N47&gt;0,K47+N47,IF(M47&gt;0,EDATE(K47,M47),"")))</f>
        <v/>
      </c>
      <c r="G47" s="17" t="str">
        <f>IF(F47="","",F47-TODAY())</f>
        <v/>
      </c>
      <c r="H47" t="str">
        <f>IF(G47="","",IF(G47&lt;0,"Gecikmiş",IF(G47&lt;=30,"30 gün içinde","Planlı")))</f>
        <v/>
      </c>
      <c r="I47" s="16" t="str">
        <f>IF('Cihazlar'!Q47="","",IF('Cihazlar'!R47="Sarı etiket",(IF('Cihazlar'!Q47="","",IF(ISNUMBER('Cihazlar'!Q47),'Cihazlar'!Q47,IFERROR(DATE(VALUE(RIGHT('Cihazlar'!Q47,4)),VALUE(MID('Cihazlar'!Q47,4,2)),VALUE(LEFT('Cihazlar'!Q47,2))),""))))+120,IF('Cihazlar'!R47="Kırmızı etiket",(IF('Cihazlar'!Q47="","",IF(ISNUMBER('Cihazlar'!Q47),'Cihazlar'!Q47,IFERROR(DATE(VALUE(RIGHT('Cihazlar'!Q47,4)),VALUE(MID('Cihazlar'!Q47,4,2)),VALUE(LEFT('Cihazlar'!Q47,2))),""))))+60,EDATE((IF('Cihazlar'!Q47="","",IF(ISNUMBER('Cihazlar'!Q47),'Cihazlar'!Q47,IFERROR(DATE(VALUE(RIGHT('Cihazlar'!Q47,4)),VALUE(MID('Cihazlar'!Q47,4,2)),VALUE(LEFT('Cihazlar'!Q47,2))),"")))),12))))</f>
        <v/>
      </c>
      <c r="J47" s="17" t="str">
        <f>IF(I47="","",I47-TODAY())</f>
        <v/>
      </c>
      <c r="K47" s="16" t="str">
        <f>IF('Cihazlar'!F47&lt;&gt;"",IF('Cihazlar'!F47="","",IF(ISNUMBER('Cihazlar'!F47),'Cihazlar'!F47,IFERROR(DATE(VALUE(RIGHT('Cihazlar'!F47,4)),VALUE(MID('Cihazlar'!F47,4,2)),VALUE(LEFT('Cihazlar'!F47,2))),""))),IF('Cihazlar'!E47="","",IF(ISNUMBER('Cihazlar'!E47),'Cihazlar'!E47,IFERROR(DATE(VALUE(RIGHT('Cihazlar'!E47,4)),VALUE(MID('Cihazlar'!E47,4,2)),VALUE(LEFT('Cihazlar'!E47,2))),""))))</f>
        <v/>
      </c>
      <c r="L47" t="str">
        <f>IF('Cihazlar'!C47="","",IFERROR(MATCH('Cihazlar'!C47,'Ürünler'!$A:$A,0),IFERROR(MATCH('Cihazlar'!C47,'Ürünler'!$B:$B,0),"")))</f>
        <v/>
      </c>
      <c r="M47">
        <f>IF(N47&gt;0,0,IF('Cihazlar'!J47&lt;&gt;"",N(VALUE('Cihazlar'!J47)),IF(L47="",0,N(INDEX('Ürünler'!$C:$C,L47)))))</f>
        <v>0</v>
      </c>
      <c r="N47">
        <f>IF('Cihazlar'!K47&lt;&gt;"",N(VALUE('Cihazlar'!K47)),IF('Cihazlar'!J47&lt;&gt;"",0,IF(L47="",0,N(INDEX('Ürünler'!$D:$D,L47)))))</f>
        <v>0</v>
      </c>
    </row>
    <row r="48" spans="1:14">
      <c r="A48" t="str">
        <f>IF(AND('Cihazlar'!A48="",'Cihazlar'!B48=""),"",IFERROR(INDEX('Müşteriler'!$A:$A,MATCH(IF('Cihazlar'!A48="","§",'Cihazlar'!A48),'Müşteriler'!$K:$K,0)),IFERROR(INDEX('Müşteriler'!$A:$A,MATCH(IF('Cihazlar'!B48="","§",'Cihazlar'!B48),'Müşteriler'!$C:$C,0)),'Cihazlar'!A48&amp;'Cihazlar'!B48)))</f>
        <v/>
      </c>
      <c r="B48" t="str">
        <f>IF('Cihazlar'!C48="","",IF(L48="",'Cihazlar'!C48,INDEX('Ürünler'!$B:$B,L48)))</f>
        <v/>
      </c>
      <c r="C48" t="str">
        <f>IF('Cihazlar'!D48="","",'Cihazlar'!D48)</f>
        <v/>
      </c>
      <c r="D48" s="16" t="str">
        <f>K48</f>
        <v/>
      </c>
      <c r="E48" t="str">
        <f>IF(N48&gt;0,N48&amp;" gün",IF(M48&gt;0,M48&amp;" ay",""))</f>
        <v/>
      </c>
      <c r="F48" s="16" t="str">
        <f>IF(OR('Cihazlar'!C48="",K48=""),"",IF(N48&gt;0,K48+N48,IF(M48&gt;0,EDATE(K48,M48),"")))</f>
        <v/>
      </c>
      <c r="G48" s="17" t="str">
        <f>IF(F48="","",F48-TODAY())</f>
        <v/>
      </c>
      <c r="H48" t="str">
        <f>IF(G48="","",IF(G48&lt;0,"Gecikmiş",IF(G48&lt;=30,"30 gün içinde","Planlı")))</f>
        <v/>
      </c>
      <c r="I48" s="16" t="str">
        <f>IF('Cihazlar'!Q48="","",IF('Cihazlar'!R48="Sarı etiket",(IF('Cihazlar'!Q48="","",IF(ISNUMBER('Cihazlar'!Q48),'Cihazlar'!Q48,IFERROR(DATE(VALUE(RIGHT('Cihazlar'!Q48,4)),VALUE(MID('Cihazlar'!Q48,4,2)),VALUE(LEFT('Cihazlar'!Q48,2))),""))))+120,IF('Cihazlar'!R48="Kırmızı etiket",(IF('Cihazlar'!Q48="","",IF(ISNUMBER('Cihazlar'!Q48),'Cihazlar'!Q48,IFERROR(DATE(VALUE(RIGHT('Cihazlar'!Q48,4)),VALUE(MID('Cihazlar'!Q48,4,2)),VALUE(LEFT('Cihazlar'!Q48,2))),""))))+60,EDATE((IF('Cihazlar'!Q48="","",IF(ISNUMBER('Cihazlar'!Q48),'Cihazlar'!Q48,IFERROR(DATE(VALUE(RIGHT('Cihazlar'!Q48,4)),VALUE(MID('Cihazlar'!Q48,4,2)),VALUE(LEFT('Cihazlar'!Q48,2))),"")))),12))))</f>
        <v/>
      </c>
      <c r="J48" s="17" t="str">
        <f>IF(I48="","",I48-TODAY())</f>
        <v/>
      </c>
      <c r="K48" s="16" t="str">
        <f>IF('Cihazlar'!F48&lt;&gt;"",IF('Cihazlar'!F48="","",IF(ISNUMBER('Cihazlar'!F48),'Cihazlar'!F48,IFERROR(DATE(VALUE(RIGHT('Cihazlar'!F48,4)),VALUE(MID('Cihazlar'!F48,4,2)),VALUE(LEFT('Cihazlar'!F48,2))),""))),IF('Cihazlar'!E48="","",IF(ISNUMBER('Cihazlar'!E48),'Cihazlar'!E48,IFERROR(DATE(VALUE(RIGHT('Cihazlar'!E48,4)),VALUE(MID('Cihazlar'!E48,4,2)),VALUE(LEFT('Cihazlar'!E48,2))),""))))</f>
        <v/>
      </c>
      <c r="L48" t="str">
        <f>IF('Cihazlar'!C48="","",IFERROR(MATCH('Cihazlar'!C48,'Ürünler'!$A:$A,0),IFERROR(MATCH('Cihazlar'!C48,'Ürünler'!$B:$B,0),"")))</f>
        <v/>
      </c>
      <c r="M48">
        <f>IF(N48&gt;0,0,IF('Cihazlar'!J48&lt;&gt;"",N(VALUE('Cihazlar'!J48)),IF(L48="",0,N(INDEX('Ürünler'!$C:$C,L48)))))</f>
        <v>0</v>
      </c>
      <c r="N48">
        <f>IF('Cihazlar'!K48&lt;&gt;"",N(VALUE('Cihazlar'!K48)),IF('Cihazlar'!J48&lt;&gt;"",0,IF(L48="",0,N(INDEX('Ürünler'!$D:$D,L48)))))</f>
        <v>0</v>
      </c>
    </row>
    <row r="49" spans="1:14">
      <c r="A49" t="str">
        <f>IF(AND('Cihazlar'!A49="",'Cihazlar'!B49=""),"",IFERROR(INDEX('Müşteriler'!$A:$A,MATCH(IF('Cihazlar'!A49="","§",'Cihazlar'!A49),'Müşteriler'!$K:$K,0)),IFERROR(INDEX('Müşteriler'!$A:$A,MATCH(IF('Cihazlar'!B49="","§",'Cihazlar'!B49),'Müşteriler'!$C:$C,0)),'Cihazlar'!A49&amp;'Cihazlar'!B49)))</f>
        <v/>
      </c>
      <c r="B49" t="str">
        <f>IF('Cihazlar'!C49="","",IF(L49="",'Cihazlar'!C49,INDEX('Ürünler'!$B:$B,L49)))</f>
        <v/>
      </c>
      <c r="C49" t="str">
        <f>IF('Cihazlar'!D49="","",'Cihazlar'!D49)</f>
        <v/>
      </c>
      <c r="D49" s="16" t="str">
        <f>K49</f>
        <v/>
      </c>
      <c r="E49" t="str">
        <f>IF(N49&gt;0,N49&amp;" gün",IF(M49&gt;0,M49&amp;" ay",""))</f>
        <v/>
      </c>
      <c r="F49" s="16" t="str">
        <f>IF(OR('Cihazlar'!C49="",K49=""),"",IF(N49&gt;0,K49+N49,IF(M49&gt;0,EDATE(K49,M49),"")))</f>
        <v/>
      </c>
      <c r="G49" s="17" t="str">
        <f>IF(F49="","",F49-TODAY())</f>
        <v/>
      </c>
      <c r="H49" t="str">
        <f>IF(G49="","",IF(G49&lt;0,"Gecikmiş",IF(G49&lt;=30,"30 gün içinde","Planlı")))</f>
        <v/>
      </c>
      <c r="I49" s="16" t="str">
        <f>IF('Cihazlar'!Q49="","",IF('Cihazlar'!R49="Sarı etiket",(IF('Cihazlar'!Q49="","",IF(ISNUMBER('Cihazlar'!Q49),'Cihazlar'!Q49,IFERROR(DATE(VALUE(RIGHT('Cihazlar'!Q49,4)),VALUE(MID('Cihazlar'!Q49,4,2)),VALUE(LEFT('Cihazlar'!Q49,2))),""))))+120,IF('Cihazlar'!R49="Kırmızı etiket",(IF('Cihazlar'!Q49="","",IF(ISNUMBER('Cihazlar'!Q49),'Cihazlar'!Q49,IFERROR(DATE(VALUE(RIGHT('Cihazlar'!Q49,4)),VALUE(MID('Cihazlar'!Q49,4,2)),VALUE(LEFT('Cihazlar'!Q49,2))),""))))+60,EDATE((IF('Cihazlar'!Q49="","",IF(ISNUMBER('Cihazlar'!Q49),'Cihazlar'!Q49,IFERROR(DATE(VALUE(RIGHT('Cihazlar'!Q49,4)),VALUE(MID('Cihazlar'!Q49,4,2)),VALUE(LEFT('Cihazlar'!Q49,2))),"")))),12))))</f>
        <v/>
      </c>
      <c r="J49" s="17" t="str">
        <f>IF(I49="","",I49-TODAY())</f>
        <v/>
      </c>
      <c r="K49" s="16" t="str">
        <f>IF('Cihazlar'!F49&lt;&gt;"",IF('Cihazlar'!F49="","",IF(ISNUMBER('Cihazlar'!F49),'Cihazlar'!F49,IFERROR(DATE(VALUE(RIGHT('Cihazlar'!F49,4)),VALUE(MID('Cihazlar'!F49,4,2)),VALUE(LEFT('Cihazlar'!F49,2))),""))),IF('Cihazlar'!E49="","",IF(ISNUMBER('Cihazlar'!E49),'Cihazlar'!E49,IFERROR(DATE(VALUE(RIGHT('Cihazlar'!E49,4)),VALUE(MID('Cihazlar'!E49,4,2)),VALUE(LEFT('Cihazlar'!E49,2))),""))))</f>
        <v/>
      </c>
      <c r="L49" t="str">
        <f>IF('Cihazlar'!C49="","",IFERROR(MATCH('Cihazlar'!C49,'Ürünler'!$A:$A,0),IFERROR(MATCH('Cihazlar'!C49,'Ürünler'!$B:$B,0),"")))</f>
        <v/>
      </c>
      <c r="M49">
        <f>IF(N49&gt;0,0,IF('Cihazlar'!J49&lt;&gt;"",N(VALUE('Cihazlar'!J49)),IF(L49="",0,N(INDEX('Ürünler'!$C:$C,L49)))))</f>
        <v>0</v>
      </c>
      <c r="N49">
        <f>IF('Cihazlar'!K49&lt;&gt;"",N(VALUE('Cihazlar'!K49)),IF('Cihazlar'!J49&lt;&gt;"",0,IF(L49="",0,N(INDEX('Ürünler'!$D:$D,L49)))))</f>
        <v>0</v>
      </c>
    </row>
    <row r="50" spans="1:14">
      <c r="A50" t="str">
        <f>IF(AND('Cihazlar'!A50="",'Cihazlar'!B50=""),"",IFERROR(INDEX('Müşteriler'!$A:$A,MATCH(IF('Cihazlar'!A50="","§",'Cihazlar'!A50),'Müşteriler'!$K:$K,0)),IFERROR(INDEX('Müşteriler'!$A:$A,MATCH(IF('Cihazlar'!B50="","§",'Cihazlar'!B50),'Müşteriler'!$C:$C,0)),'Cihazlar'!A50&amp;'Cihazlar'!B50)))</f>
        <v/>
      </c>
      <c r="B50" t="str">
        <f>IF('Cihazlar'!C50="","",IF(L50="",'Cihazlar'!C50,INDEX('Ürünler'!$B:$B,L50)))</f>
        <v/>
      </c>
      <c r="C50" t="str">
        <f>IF('Cihazlar'!D50="","",'Cihazlar'!D50)</f>
        <v/>
      </c>
      <c r="D50" s="16" t="str">
        <f>K50</f>
        <v/>
      </c>
      <c r="E50" t="str">
        <f>IF(N50&gt;0,N50&amp;" gün",IF(M50&gt;0,M50&amp;" ay",""))</f>
        <v/>
      </c>
      <c r="F50" s="16" t="str">
        <f>IF(OR('Cihazlar'!C50="",K50=""),"",IF(N50&gt;0,K50+N50,IF(M50&gt;0,EDATE(K50,M50),"")))</f>
        <v/>
      </c>
      <c r="G50" s="17" t="str">
        <f>IF(F50="","",F50-TODAY())</f>
        <v/>
      </c>
      <c r="H50" t="str">
        <f>IF(G50="","",IF(G50&lt;0,"Gecikmiş",IF(G50&lt;=30,"30 gün içinde","Planlı")))</f>
        <v/>
      </c>
      <c r="I50" s="16" t="str">
        <f>IF('Cihazlar'!Q50="","",IF('Cihazlar'!R50="Sarı etiket",(IF('Cihazlar'!Q50="","",IF(ISNUMBER('Cihazlar'!Q50),'Cihazlar'!Q50,IFERROR(DATE(VALUE(RIGHT('Cihazlar'!Q50,4)),VALUE(MID('Cihazlar'!Q50,4,2)),VALUE(LEFT('Cihazlar'!Q50,2))),""))))+120,IF('Cihazlar'!R50="Kırmızı etiket",(IF('Cihazlar'!Q50="","",IF(ISNUMBER('Cihazlar'!Q50),'Cihazlar'!Q50,IFERROR(DATE(VALUE(RIGHT('Cihazlar'!Q50,4)),VALUE(MID('Cihazlar'!Q50,4,2)),VALUE(LEFT('Cihazlar'!Q50,2))),""))))+60,EDATE((IF('Cihazlar'!Q50="","",IF(ISNUMBER('Cihazlar'!Q50),'Cihazlar'!Q50,IFERROR(DATE(VALUE(RIGHT('Cihazlar'!Q50,4)),VALUE(MID('Cihazlar'!Q50,4,2)),VALUE(LEFT('Cihazlar'!Q50,2))),"")))),12))))</f>
        <v/>
      </c>
      <c r="J50" s="17" t="str">
        <f>IF(I50="","",I50-TODAY())</f>
        <v/>
      </c>
      <c r="K50" s="16" t="str">
        <f>IF('Cihazlar'!F50&lt;&gt;"",IF('Cihazlar'!F50="","",IF(ISNUMBER('Cihazlar'!F50),'Cihazlar'!F50,IFERROR(DATE(VALUE(RIGHT('Cihazlar'!F50,4)),VALUE(MID('Cihazlar'!F50,4,2)),VALUE(LEFT('Cihazlar'!F50,2))),""))),IF('Cihazlar'!E50="","",IF(ISNUMBER('Cihazlar'!E50),'Cihazlar'!E50,IFERROR(DATE(VALUE(RIGHT('Cihazlar'!E50,4)),VALUE(MID('Cihazlar'!E50,4,2)),VALUE(LEFT('Cihazlar'!E50,2))),""))))</f>
        <v/>
      </c>
      <c r="L50" t="str">
        <f>IF('Cihazlar'!C50="","",IFERROR(MATCH('Cihazlar'!C50,'Ürünler'!$A:$A,0),IFERROR(MATCH('Cihazlar'!C50,'Ürünler'!$B:$B,0),"")))</f>
        <v/>
      </c>
      <c r="M50">
        <f>IF(N50&gt;0,0,IF('Cihazlar'!J50&lt;&gt;"",N(VALUE('Cihazlar'!J50)),IF(L50="",0,N(INDEX('Ürünler'!$C:$C,L50)))))</f>
        <v>0</v>
      </c>
      <c r="N50">
        <f>IF('Cihazlar'!K50&lt;&gt;"",N(VALUE('Cihazlar'!K50)),IF('Cihazlar'!J50&lt;&gt;"",0,IF(L50="",0,N(INDEX('Ürünler'!$D:$D,L50)))))</f>
        <v>0</v>
      </c>
    </row>
    <row r="51" spans="1:14">
      <c r="A51" t="str">
        <f>IF(AND('Cihazlar'!A51="",'Cihazlar'!B51=""),"",IFERROR(INDEX('Müşteriler'!$A:$A,MATCH(IF('Cihazlar'!A51="","§",'Cihazlar'!A51),'Müşteriler'!$K:$K,0)),IFERROR(INDEX('Müşteriler'!$A:$A,MATCH(IF('Cihazlar'!B51="","§",'Cihazlar'!B51),'Müşteriler'!$C:$C,0)),'Cihazlar'!A51&amp;'Cihazlar'!B51)))</f>
        <v/>
      </c>
      <c r="B51" t="str">
        <f>IF('Cihazlar'!C51="","",IF(L51="",'Cihazlar'!C51,INDEX('Ürünler'!$B:$B,L51)))</f>
        <v/>
      </c>
      <c r="C51" t="str">
        <f>IF('Cihazlar'!D51="","",'Cihazlar'!D51)</f>
        <v/>
      </c>
      <c r="D51" s="16" t="str">
        <f>K51</f>
        <v/>
      </c>
      <c r="E51" t="str">
        <f>IF(N51&gt;0,N51&amp;" gün",IF(M51&gt;0,M51&amp;" ay",""))</f>
        <v/>
      </c>
      <c r="F51" s="16" t="str">
        <f>IF(OR('Cihazlar'!C51="",K51=""),"",IF(N51&gt;0,K51+N51,IF(M51&gt;0,EDATE(K51,M51),"")))</f>
        <v/>
      </c>
      <c r="G51" s="17" t="str">
        <f>IF(F51="","",F51-TODAY())</f>
        <v/>
      </c>
      <c r="H51" t="str">
        <f>IF(G51="","",IF(G51&lt;0,"Gecikmiş",IF(G51&lt;=30,"30 gün içinde","Planlı")))</f>
        <v/>
      </c>
      <c r="I51" s="16" t="str">
        <f>IF('Cihazlar'!Q51="","",IF('Cihazlar'!R51="Sarı etiket",(IF('Cihazlar'!Q51="","",IF(ISNUMBER('Cihazlar'!Q51),'Cihazlar'!Q51,IFERROR(DATE(VALUE(RIGHT('Cihazlar'!Q51,4)),VALUE(MID('Cihazlar'!Q51,4,2)),VALUE(LEFT('Cihazlar'!Q51,2))),""))))+120,IF('Cihazlar'!R51="Kırmızı etiket",(IF('Cihazlar'!Q51="","",IF(ISNUMBER('Cihazlar'!Q51),'Cihazlar'!Q51,IFERROR(DATE(VALUE(RIGHT('Cihazlar'!Q51,4)),VALUE(MID('Cihazlar'!Q51,4,2)),VALUE(LEFT('Cihazlar'!Q51,2))),""))))+60,EDATE((IF('Cihazlar'!Q51="","",IF(ISNUMBER('Cihazlar'!Q51),'Cihazlar'!Q51,IFERROR(DATE(VALUE(RIGHT('Cihazlar'!Q51,4)),VALUE(MID('Cihazlar'!Q51,4,2)),VALUE(LEFT('Cihazlar'!Q51,2))),"")))),12))))</f>
        <v/>
      </c>
      <c r="J51" s="17" t="str">
        <f>IF(I51="","",I51-TODAY())</f>
        <v/>
      </c>
      <c r="K51" s="16" t="str">
        <f>IF('Cihazlar'!F51&lt;&gt;"",IF('Cihazlar'!F51="","",IF(ISNUMBER('Cihazlar'!F51),'Cihazlar'!F51,IFERROR(DATE(VALUE(RIGHT('Cihazlar'!F51,4)),VALUE(MID('Cihazlar'!F51,4,2)),VALUE(LEFT('Cihazlar'!F51,2))),""))),IF('Cihazlar'!E51="","",IF(ISNUMBER('Cihazlar'!E51),'Cihazlar'!E51,IFERROR(DATE(VALUE(RIGHT('Cihazlar'!E51,4)),VALUE(MID('Cihazlar'!E51,4,2)),VALUE(LEFT('Cihazlar'!E51,2))),""))))</f>
        <v/>
      </c>
      <c r="L51" t="str">
        <f>IF('Cihazlar'!C51="","",IFERROR(MATCH('Cihazlar'!C51,'Ürünler'!$A:$A,0),IFERROR(MATCH('Cihazlar'!C51,'Ürünler'!$B:$B,0),"")))</f>
        <v/>
      </c>
      <c r="M51">
        <f>IF(N51&gt;0,0,IF('Cihazlar'!J51&lt;&gt;"",N(VALUE('Cihazlar'!J51)),IF(L51="",0,N(INDEX('Ürünler'!$C:$C,L51)))))</f>
        <v>0</v>
      </c>
      <c r="N51">
        <f>IF('Cihazlar'!K51&lt;&gt;"",N(VALUE('Cihazlar'!K51)),IF('Cihazlar'!J51&lt;&gt;"",0,IF(L51="",0,N(INDEX('Ürünler'!$D:$D,L51)))))</f>
        <v>0</v>
      </c>
    </row>
    <row r="52" spans="1:14">
      <c r="A52" t="str">
        <f>IF(AND('Cihazlar'!A52="",'Cihazlar'!B52=""),"",IFERROR(INDEX('Müşteriler'!$A:$A,MATCH(IF('Cihazlar'!A52="","§",'Cihazlar'!A52),'Müşteriler'!$K:$K,0)),IFERROR(INDEX('Müşteriler'!$A:$A,MATCH(IF('Cihazlar'!B52="","§",'Cihazlar'!B52),'Müşteriler'!$C:$C,0)),'Cihazlar'!A52&amp;'Cihazlar'!B52)))</f>
        <v/>
      </c>
      <c r="B52" t="str">
        <f>IF('Cihazlar'!C52="","",IF(L52="",'Cihazlar'!C52,INDEX('Ürünler'!$B:$B,L52)))</f>
        <v/>
      </c>
      <c r="C52" t="str">
        <f>IF('Cihazlar'!D52="","",'Cihazlar'!D52)</f>
        <v/>
      </c>
      <c r="D52" s="16" t="str">
        <f>K52</f>
        <v/>
      </c>
      <c r="E52" t="str">
        <f>IF(N52&gt;0,N52&amp;" gün",IF(M52&gt;0,M52&amp;" ay",""))</f>
        <v/>
      </c>
      <c r="F52" s="16" t="str">
        <f>IF(OR('Cihazlar'!C52="",K52=""),"",IF(N52&gt;0,K52+N52,IF(M52&gt;0,EDATE(K52,M52),"")))</f>
        <v/>
      </c>
      <c r="G52" s="17" t="str">
        <f>IF(F52="","",F52-TODAY())</f>
        <v/>
      </c>
      <c r="H52" t="str">
        <f>IF(G52="","",IF(G52&lt;0,"Gecikmiş",IF(G52&lt;=30,"30 gün içinde","Planlı")))</f>
        <v/>
      </c>
      <c r="I52" s="16" t="str">
        <f>IF('Cihazlar'!Q52="","",IF('Cihazlar'!R52="Sarı etiket",(IF('Cihazlar'!Q52="","",IF(ISNUMBER('Cihazlar'!Q52),'Cihazlar'!Q52,IFERROR(DATE(VALUE(RIGHT('Cihazlar'!Q52,4)),VALUE(MID('Cihazlar'!Q52,4,2)),VALUE(LEFT('Cihazlar'!Q52,2))),""))))+120,IF('Cihazlar'!R52="Kırmızı etiket",(IF('Cihazlar'!Q52="","",IF(ISNUMBER('Cihazlar'!Q52),'Cihazlar'!Q52,IFERROR(DATE(VALUE(RIGHT('Cihazlar'!Q52,4)),VALUE(MID('Cihazlar'!Q52,4,2)),VALUE(LEFT('Cihazlar'!Q52,2))),""))))+60,EDATE((IF('Cihazlar'!Q52="","",IF(ISNUMBER('Cihazlar'!Q52),'Cihazlar'!Q52,IFERROR(DATE(VALUE(RIGHT('Cihazlar'!Q52,4)),VALUE(MID('Cihazlar'!Q52,4,2)),VALUE(LEFT('Cihazlar'!Q52,2))),"")))),12))))</f>
        <v/>
      </c>
      <c r="J52" s="17" t="str">
        <f>IF(I52="","",I52-TODAY())</f>
        <v/>
      </c>
      <c r="K52" s="16" t="str">
        <f>IF('Cihazlar'!F52&lt;&gt;"",IF('Cihazlar'!F52="","",IF(ISNUMBER('Cihazlar'!F52),'Cihazlar'!F52,IFERROR(DATE(VALUE(RIGHT('Cihazlar'!F52,4)),VALUE(MID('Cihazlar'!F52,4,2)),VALUE(LEFT('Cihazlar'!F52,2))),""))),IF('Cihazlar'!E52="","",IF(ISNUMBER('Cihazlar'!E52),'Cihazlar'!E52,IFERROR(DATE(VALUE(RIGHT('Cihazlar'!E52,4)),VALUE(MID('Cihazlar'!E52,4,2)),VALUE(LEFT('Cihazlar'!E52,2))),""))))</f>
        <v/>
      </c>
      <c r="L52" t="str">
        <f>IF('Cihazlar'!C52="","",IFERROR(MATCH('Cihazlar'!C52,'Ürünler'!$A:$A,0),IFERROR(MATCH('Cihazlar'!C52,'Ürünler'!$B:$B,0),"")))</f>
        <v/>
      </c>
      <c r="M52">
        <f>IF(N52&gt;0,0,IF('Cihazlar'!J52&lt;&gt;"",N(VALUE('Cihazlar'!J52)),IF(L52="",0,N(INDEX('Ürünler'!$C:$C,L52)))))</f>
        <v>0</v>
      </c>
      <c r="N52">
        <f>IF('Cihazlar'!K52&lt;&gt;"",N(VALUE('Cihazlar'!K52)),IF('Cihazlar'!J52&lt;&gt;"",0,IF(L52="",0,N(INDEX('Ürünler'!$D:$D,L52)))))</f>
        <v>0</v>
      </c>
    </row>
    <row r="53" spans="1:14">
      <c r="A53" t="str">
        <f>IF(AND('Cihazlar'!A53="",'Cihazlar'!B53=""),"",IFERROR(INDEX('Müşteriler'!$A:$A,MATCH(IF('Cihazlar'!A53="","§",'Cihazlar'!A53),'Müşteriler'!$K:$K,0)),IFERROR(INDEX('Müşteriler'!$A:$A,MATCH(IF('Cihazlar'!B53="","§",'Cihazlar'!B53),'Müşteriler'!$C:$C,0)),'Cihazlar'!A53&amp;'Cihazlar'!B53)))</f>
        <v/>
      </c>
      <c r="B53" t="str">
        <f>IF('Cihazlar'!C53="","",IF(L53="",'Cihazlar'!C53,INDEX('Ürünler'!$B:$B,L53)))</f>
        <v/>
      </c>
      <c r="C53" t="str">
        <f>IF('Cihazlar'!D53="","",'Cihazlar'!D53)</f>
        <v/>
      </c>
      <c r="D53" s="16" t="str">
        <f>K53</f>
        <v/>
      </c>
      <c r="E53" t="str">
        <f>IF(N53&gt;0,N53&amp;" gün",IF(M53&gt;0,M53&amp;" ay",""))</f>
        <v/>
      </c>
      <c r="F53" s="16" t="str">
        <f>IF(OR('Cihazlar'!C53="",K53=""),"",IF(N53&gt;0,K53+N53,IF(M53&gt;0,EDATE(K53,M53),"")))</f>
        <v/>
      </c>
      <c r="G53" s="17" t="str">
        <f>IF(F53="","",F53-TODAY())</f>
        <v/>
      </c>
      <c r="H53" t="str">
        <f>IF(G53="","",IF(G53&lt;0,"Gecikmiş",IF(G53&lt;=30,"30 gün içinde","Planlı")))</f>
        <v/>
      </c>
      <c r="I53" s="16" t="str">
        <f>IF('Cihazlar'!Q53="","",IF('Cihazlar'!R53="Sarı etiket",(IF('Cihazlar'!Q53="","",IF(ISNUMBER('Cihazlar'!Q53),'Cihazlar'!Q53,IFERROR(DATE(VALUE(RIGHT('Cihazlar'!Q53,4)),VALUE(MID('Cihazlar'!Q53,4,2)),VALUE(LEFT('Cihazlar'!Q53,2))),""))))+120,IF('Cihazlar'!R53="Kırmızı etiket",(IF('Cihazlar'!Q53="","",IF(ISNUMBER('Cihazlar'!Q53),'Cihazlar'!Q53,IFERROR(DATE(VALUE(RIGHT('Cihazlar'!Q53,4)),VALUE(MID('Cihazlar'!Q53,4,2)),VALUE(LEFT('Cihazlar'!Q53,2))),""))))+60,EDATE((IF('Cihazlar'!Q53="","",IF(ISNUMBER('Cihazlar'!Q53),'Cihazlar'!Q53,IFERROR(DATE(VALUE(RIGHT('Cihazlar'!Q53,4)),VALUE(MID('Cihazlar'!Q53,4,2)),VALUE(LEFT('Cihazlar'!Q53,2))),"")))),12))))</f>
        <v/>
      </c>
      <c r="J53" s="17" t="str">
        <f>IF(I53="","",I53-TODAY())</f>
        <v/>
      </c>
      <c r="K53" s="16" t="str">
        <f>IF('Cihazlar'!F53&lt;&gt;"",IF('Cihazlar'!F53="","",IF(ISNUMBER('Cihazlar'!F53),'Cihazlar'!F53,IFERROR(DATE(VALUE(RIGHT('Cihazlar'!F53,4)),VALUE(MID('Cihazlar'!F53,4,2)),VALUE(LEFT('Cihazlar'!F53,2))),""))),IF('Cihazlar'!E53="","",IF(ISNUMBER('Cihazlar'!E53),'Cihazlar'!E53,IFERROR(DATE(VALUE(RIGHT('Cihazlar'!E53,4)),VALUE(MID('Cihazlar'!E53,4,2)),VALUE(LEFT('Cihazlar'!E53,2))),""))))</f>
        <v/>
      </c>
      <c r="L53" t="str">
        <f>IF('Cihazlar'!C53="","",IFERROR(MATCH('Cihazlar'!C53,'Ürünler'!$A:$A,0),IFERROR(MATCH('Cihazlar'!C53,'Ürünler'!$B:$B,0),"")))</f>
        <v/>
      </c>
      <c r="M53">
        <f>IF(N53&gt;0,0,IF('Cihazlar'!J53&lt;&gt;"",N(VALUE('Cihazlar'!J53)),IF(L53="",0,N(INDEX('Ürünler'!$C:$C,L53)))))</f>
        <v>0</v>
      </c>
      <c r="N53">
        <f>IF('Cihazlar'!K53&lt;&gt;"",N(VALUE('Cihazlar'!K53)),IF('Cihazlar'!J53&lt;&gt;"",0,IF(L53="",0,N(INDEX('Ürünler'!$D:$D,L53)))))</f>
        <v>0</v>
      </c>
    </row>
    <row r="54" spans="1:14">
      <c r="A54" t="str">
        <f>IF(AND('Cihazlar'!A54="",'Cihazlar'!B54=""),"",IFERROR(INDEX('Müşteriler'!$A:$A,MATCH(IF('Cihazlar'!A54="","§",'Cihazlar'!A54),'Müşteriler'!$K:$K,0)),IFERROR(INDEX('Müşteriler'!$A:$A,MATCH(IF('Cihazlar'!B54="","§",'Cihazlar'!B54),'Müşteriler'!$C:$C,0)),'Cihazlar'!A54&amp;'Cihazlar'!B54)))</f>
        <v/>
      </c>
      <c r="B54" t="str">
        <f>IF('Cihazlar'!C54="","",IF(L54="",'Cihazlar'!C54,INDEX('Ürünler'!$B:$B,L54)))</f>
        <v/>
      </c>
      <c r="C54" t="str">
        <f>IF('Cihazlar'!D54="","",'Cihazlar'!D54)</f>
        <v/>
      </c>
      <c r="D54" s="16" t="str">
        <f>K54</f>
        <v/>
      </c>
      <c r="E54" t="str">
        <f>IF(N54&gt;0,N54&amp;" gün",IF(M54&gt;0,M54&amp;" ay",""))</f>
        <v/>
      </c>
      <c r="F54" s="16" t="str">
        <f>IF(OR('Cihazlar'!C54="",K54=""),"",IF(N54&gt;0,K54+N54,IF(M54&gt;0,EDATE(K54,M54),"")))</f>
        <v/>
      </c>
      <c r="G54" s="17" t="str">
        <f>IF(F54="","",F54-TODAY())</f>
        <v/>
      </c>
      <c r="H54" t="str">
        <f>IF(G54="","",IF(G54&lt;0,"Gecikmiş",IF(G54&lt;=30,"30 gün içinde","Planlı")))</f>
        <v/>
      </c>
      <c r="I54" s="16" t="str">
        <f>IF('Cihazlar'!Q54="","",IF('Cihazlar'!R54="Sarı etiket",(IF('Cihazlar'!Q54="","",IF(ISNUMBER('Cihazlar'!Q54),'Cihazlar'!Q54,IFERROR(DATE(VALUE(RIGHT('Cihazlar'!Q54,4)),VALUE(MID('Cihazlar'!Q54,4,2)),VALUE(LEFT('Cihazlar'!Q54,2))),""))))+120,IF('Cihazlar'!R54="Kırmızı etiket",(IF('Cihazlar'!Q54="","",IF(ISNUMBER('Cihazlar'!Q54),'Cihazlar'!Q54,IFERROR(DATE(VALUE(RIGHT('Cihazlar'!Q54,4)),VALUE(MID('Cihazlar'!Q54,4,2)),VALUE(LEFT('Cihazlar'!Q54,2))),""))))+60,EDATE((IF('Cihazlar'!Q54="","",IF(ISNUMBER('Cihazlar'!Q54),'Cihazlar'!Q54,IFERROR(DATE(VALUE(RIGHT('Cihazlar'!Q54,4)),VALUE(MID('Cihazlar'!Q54,4,2)),VALUE(LEFT('Cihazlar'!Q54,2))),"")))),12))))</f>
        <v/>
      </c>
      <c r="J54" s="17" t="str">
        <f>IF(I54="","",I54-TODAY())</f>
        <v/>
      </c>
      <c r="K54" s="16" t="str">
        <f>IF('Cihazlar'!F54&lt;&gt;"",IF('Cihazlar'!F54="","",IF(ISNUMBER('Cihazlar'!F54),'Cihazlar'!F54,IFERROR(DATE(VALUE(RIGHT('Cihazlar'!F54,4)),VALUE(MID('Cihazlar'!F54,4,2)),VALUE(LEFT('Cihazlar'!F54,2))),""))),IF('Cihazlar'!E54="","",IF(ISNUMBER('Cihazlar'!E54),'Cihazlar'!E54,IFERROR(DATE(VALUE(RIGHT('Cihazlar'!E54,4)),VALUE(MID('Cihazlar'!E54,4,2)),VALUE(LEFT('Cihazlar'!E54,2))),""))))</f>
        <v/>
      </c>
      <c r="L54" t="str">
        <f>IF('Cihazlar'!C54="","",IFERROR(MATCH('Cihazlar'!C54,'Ürünler'!$A:$A,0),IFERROR(MATCH('Cihazlar'!C54,'Ürünler'!$B:$B,0),"")))</f>
        <v/>
      </c>
      <c r="M54">
        <f>IF(N54&gt;0,0,IF('Cihazlar'!J54&lt;&gt;"",N(VALUE('Cihazlar'!J54)),IF(L54="",0,N(INDEX('Ürünler'!$C:$C,L54)))))</f>
        <v>0</v>
      </c>
      <c r="N54">
        <f>IF('Cihazlar'!K54&lt;&gt;"",N(VALUE('Cihazlar'!K54)),IF('Cihazlar'!J54&lt;&gt;"",0,IF(L54="",0,N(INDEX('Ürünler'!$D:$D,L54)))))</f>
        <v>0</v>
      </c>
    </row>
    <row r="55" spans="1:14">
      <c r="A55" t="str">
        <f>IF(AND('Cihazlar'!A55="",'Cihazlar'!B55=""),"",IFERROR(INDEX('Müşteriler'!$A:$A,MATCH(IF('Cihazlar'!A55="","§",'Cihazlar'!A55),'Müşteriler'!$K:$K,0)),IFERROR(INDEX('Müşteriler'!$A:$A,MATCH(IF('Cihazlar'!B55="","§",'Cihazlar'!B55),'Müşteriler'!$C:$C,0)),'Cihazlar'!A55&amp;'Cihazlar'!B55)))</f>
        <v/>
      </c>
      <c r="B55" t="str">
        <f>IF('Cihazlar'!C55="","",IF(L55="",'Cihazlar'!C55,INDEX('Ürünler'!$B:$B,L55)))</f>
        <v/>
      </c>
      <c r="C55" t="str">
        <f>IF('Cihazlar'!D55="","",'Cihazlar'!D55)</f>
        <v/>
      </c>
      <c r="D55" s="16" t="str">
        <f>K55</f>
        <v/>
      </c>
      <c r="E55" t="str">
        <f>IF(N55&gt;0,N55&amp;" gün",IF(M55&gt;0,M55&amp;" ay",""))</f>
        <v/>
      </c>
      <c r="F55" s="16" t="str">
        <f>IF(OR('Cihazlar'!C55="",K55=""),"",IF(N55&gt;0,K55+N55,IF(M55&gt;0,EDATE(K55,M55),"")))</f>
        <v/>
      </c>
      <c r="G55" s="17" t="str">
        <f>IF(F55="","",F55-TODAY())</f>
        <v/>
      </c>
      <c r="H55" t="str">
        <f>IF(G55="","",IF(G55&lt;0,"Gecikmiş",IF(G55&lt;=30,"30 gün içinde","Planlı")))</f>
        <v/>
      </c>
      <c r="I55" s="16" t="str">
        <f>IF('Cihazlar'!Q55="","",IF('Cihazlar'!R55="Sarı etiket",(IF('Cihazlar'!Q55="","",IF(ISNUMBER('Cihazlar'!Q55),'Cihazlar'!Q55,IFERROR(DATE(VALUE(RIGHT('Cihazlar'!Q55,4)),VALUE(MID('Cihazlar'!Q55,4,2)),VALUE(LEFT('Cihazlar'!Q55,2))),""))))+120,IF('Cihazlar'!R55="Kırmızı etiket",(IF('Cihazlar'!Q55="","",IF(ISNUMBER('Cihazlar'!Q55),'Cihazlar'!Q55,IFERROR(DATE(VALUE(RIGHT('Cihazlar'!Q55,4)),VALUE(MID('Cihazlar'!Q55,4,2)),VALUE(LEFT('Cihazlar'!Q55,2))),""))))+60,EDATE((IF('Cihazlar'!Q55="","",IF(ISNUMBER('Cihazlar'!Q55),'Cihazlar'!Q55,IFERROR(DATE(VALUE(RIGHT('Cihazlar'!Q55,4)),VALUE(MID('Cihazlar'!Q55,4,2)),VALUE(LEFT('Cihazlar'!Q55,2))),"")))),12))))</f>
        <v/>
      </c>
      <c r="J55" s="17" t="str">
        <f>IF(I55="","",I55-TODAY())</f>
        <v/>
      </c>
      <c r="K55" s="16" t="str">
        <f>IF('Cihazlar'!F55&lt;&gt;"",IF('Cihazlar'!F55="","",IF(ISNUMBER('Cihazlar'!F55),'Cihazlar'!F55,IFERROR(DATE(VALUE(RIGHT('Cihazlar'!F55,4)),VALUE(MID('Cihazlar'!F55,4,2)),VALUE(LEFT('Cihazlar'!F55,2))),""))),IF('Cihazlar'!E55="","",IF(ISNUMBER('Cihazlar'!E55),'Cihazlar'!E55,IFERROR(DATE(VALUE(RIGHT('Cihazlar'!E55,4)),VALUE(MID('Cihazlar'!E55,4,2)),VALUE(LEFT('Cihazlar'!E55,2))),""))))</f>
        <v/>
      </c>
      <c r="L55" t="str">
        <f>IF('Cihazlar'!C55="","",IFERROR(MATCH('Cihazlar'!C55,'Ürünler'!$A:$A,0),IFERROR(MATCH('Cihazlar'!C55,'Ürünler'!$B:$B,0),"")))</f>
        <v/>
      </c>
      <c r="M55">
        <f>IF(N55&gt;0,0,IF('Cihazlar'!J55&lt;&gt;"",N(VALUE('Cihazlar'!J55)),IF(L55="",0,N(INDEX('Ürünler'!$C:$C,L55)))))</f>
        <v>0</v>
      </c>
      <c r="N55">
        <f>IF('Cihazlar'!K55&lt;&gt;"",N(VALUE('Cihazlar'!K55)),IF('Cihazlar'!J55&lt;&gt;"",0,IF(L55="",0,N(INDEX('Ürünler'!$D:$D,L55)))))</f>
        <v>0</v>
      </c>
    </row>
    <row r="56" spans="1:14">
      <c r="A56" t="str">
        <f>IF(AND('Cihazlar'!A56="",'Cihazlar'!B56=""),"",IFERROR(INDEX('Müşteriler'!$A:$A,MATCH(IF('Cihazlar'!A56="","§",'Cihazlar'!A56),'Müşteriler'!$K:$K,0)),IFERROR(INDEX('Müşteriler'!$A:$A,MATCH(IF('Cihazlar'!B56="","§",'Cihazlar'!B56),'Müşteriler'!$C:$C,0)),'Cihazlar'!A56&amp;'Cihazlar'!B56)))</f>
        <v/>
      </c>
      <c r="B56" t="str">
        <f>IF('Cihazlar'!C56="","",IF(L56="",'Cihazlar'!C56,INDEX('Ürünler'!$B:$B,L56)))</f>
        <v/>
      </c>
      <c r="C56" t="str">
        <f>IF('Cihazlar'!D56="","",'Cihazlar'!D56)</f>
        <v/>
      </c>
      <c r="D56" s="16" t="str">
        <f>K56</f>
        <v/>
      </c>
      <c r="E56" t="str">
        <f>IF(N56&gt;0,N56&amp;" gün",IF(M56&gt;0,M56&amp;" ay",""))</f>
        <v/>
      </c>
      <c r="F56" s="16" t="str">
        <f>IF(OR('Cihazlar'!C56="",K56=""),"",IF(N56&gt;0,K56+N56,IF(M56&gt;0,EDATE(K56,M56),"")))</f>
        <v/>
      </c>
      <c r="G56" s="17" t="str">
        <f>IF(F56="","",F56-TODAY())</f>
        <v/>
      </c>
      <c r="H56" t="str">
        <f>IF(G56="","",IF(G56&lt;0,"Gecikmiş",IF(G56&lt;=30,"30 gün içinde","Planlı")))</f>
        <v/>
      </c>
      <c r="I56" s="16" t="str">
        <f>IF('Cihazlar'!Q56="","",IF('Cihazlar'!R56="Sarı etiket",(IF('Cihazlar'!Q56="","",IF(ISNUMBER('Cihazlar'!Q56),'Cihazlar'!Q56,IFERROR(DATE(VALUE(RIGHT('Cihazlar'!Q56,4)),VALUE(MID('Cihazlar'!Q56,4,2)),VALUE(LEFT('Cihazlar'!Q56,2))),""))))+120,IF('Cihazlar'!R56="Kırmızı etiket",(IF('Cihazlar'!Q56="","",IF(ISNUMBER('Cihazlar'!Q56),'Cihazlar'!Q56,IFERROR(DATE(VALUE(RIGHT('Cihazlar'!Q56,4)),VALUE(MID('Cihazlar'!Q56,4,2)),VALUE(LEFT('Cihazlar'!Q56,2))),""))))+60,EDATE((IF('Cihazlar'!Q56="","",IF(ISNUMBER('Cihazlar'!Q56),'Cihazlar'!Q56,IFERROR(DATE(VALUE(RIGHT('Cihazlar'!Q56,4)),VALUE(MID('Cihazlar'!Q56,4,2)),VALUE(LEFT('Cihazlar'!Q56,2))),"")))),12))))</f>
        <v/>
      </c>
      <c r="J56" s="17" t="str">
        <f>IF(I56="","",I56-TODAY())</f>
        <v/>
      </c>
      <c r="K56" s="16" t="str">
        <f>IF('Cihazlar'!F56&lt;&gt;"",IF('Cihazlar'!F56="","",IF(ISNUMBER('Cihazlar'!F56),'Cihazlar'!F56,IFERROR(DATE(VALUE(RIGHT('Cihazlar'!F56,4)),VALUE(MID('Cihazlar'!F56,4,2)),VALUE(LEFT('Cihazlar'!F56,2))),""))),IF('Cihazlar'!E56="","",IF(ISNUMBER('Cihazlar'!E56),'Cihazlar'!E56,IFERROR(DATE(VALUE(RIGHT('Cihazlar'!E56,4)),VALUE(MID('Cihazlar'!E56,4,2)),VALUE(LEFT('Cihazlar'!E56,2))),""))))</f>
        <v/>
      </c>
      <c r="L56" t="str">
        <f>IF('Cihazlar'!C56="","",IFERROR(MATCH('Cihazlar'!C56,'Ürünler'!$A:$A,0),IFERROR(MATCH('Cihazlar'!C56,'Ürünler'!$B:$B,0),"")))</f>
        <v/>
      </c>
      <c r="M56">
        <f>IF(N56&gt;0,0,IF('Cihazlar'!J56&lt;&gt;"",N(VALUE('Cihazlar'!J56)),IF(L56="",0,N(INDEX('Ürünler'!$C:$C,L56)))))</f>
        <v>0</v>
      </c>
      <c r="N56">
        <f>IF('Cihazlar'!K56&lt;&gt;"",N(VALUE('Cihazlar'!K56)),IF('Cihazlar'!J56&lt;&gt;"",0,IF(L56="",0,N(INDEX('Ürünler'!$D:$D,L56)))))</f>
        <v>0</v>
      </c>
    </row>
    <row r="57" spans="1:14">
      <c r="A57" t="str">
        <f>IF(AND('Cihazlar'!A57="",'Cihazlar'!B57=""),"",IFERROR(INDEX('Müşteriler'!$A:$A,MATCH(IF('Cihazlar'!A57="","§",'Cihazlar'!A57),'Müşteriler'!$K:$K,0)),IFERROR(INDEX('Müşteriler'!$A:$A,MATCH(IF('Cihazlar'!B57="","§",'Cihazlar'!B57),'Müşteriler'!$C:$C,0)),'Cihazlar'!A57&amp;'Cihazlar'!B57)))</f>
        <v/>
      </c>
      <c r="B57" t="str">
        <f>IF('Cihazlar'!C57="","",IF(L57="",'Cihazlar'!C57,INDEX('Ürünler'!$B:$B,L57)))</f>
        <v/>
      </c>
      <c r="C57" t="str">
        <f>IF('Cihazlar'!D57="","",'Cihazlar'!D57)</f>
        <v/>
      </c>
      <c r="D57" s="16" t="str">
        <f>K57</f>
        <v/>
      </c>
      <c r="E57" t="str">
        <f>IF(N57&gt;0,N57&amp;" gün",IF(M57&gt;0,M57&amp;" ay",""))</f>
        <v/>
      </c>
      <c r="F57" s="16" t="str">
        <f>IF(OR('Cihazlar'!C57="",K57=""),"",IF(N57&gt;0,K57+N57,IF(M57&gt;0,EDATE(K57,M57),"")))</f>
        <v/>
      </c>
      <c r="G57" s="17" t="str">
        <f>IF(F57="","",F57-TODAY())</f>
        <v/>
      </c>
      <c r="H57" t="str">
        <f>IF(G57="","",IF(G57&lt;0,"Gecikmiş",IF(G57&lt;=30,"30 gün içinde","Planlı")))</f>
        <v/>
      </c>
      <c r="I57" s="16" t="str">
        <f>IF('Cihazlar'!Q57="","",IF('Cihazlar'!R57="Sarı etiket",(IF('Cihazlar'!Q57="","",IF(ISNUMBER('Cihazlar'!Q57),'Cihazlar'!Q57,IFERROR(DATE(VALUE(RIGHT('Cihazlar'!Q57,4)),VALUE(MID('Cihazlar'!Q57,4,2)),VALUE(LEFT('Cihazlar'!Q57,2))),""))))+120,IF('Cihazlar'!R57="Kırmızı etiket",(IF('Cihazlar'!Q57="","",IF(ISNUMBER('Cihazlar'!Q57),'Cihazlar'!Q57,IFERROR(DATE(VALUE(RIGHT('Cihazlar'!Q57,4)),VALUE(MID('Cihazlar'!Q57,4,2)),VALUE(LEFT('Cihazlar'!Q57,2))),""))))+60,EDATE((IF('Cihazlar'!Q57="","",IF(ISNUMBER('Cihazlar'!Q57),'Cihazlar'!Q57,IFERROR(DATE(VALUE(RIGHT('Cihazlar'!Q57,4)),VALUE(MID('Cihazlar'!Q57,4,2)),VALUE(LEFT('Cihazlar'!Q57,2))),"")))),12))))</f>
        <v/>
      </c>
      <c r="J57" s="17" t="str">
        <f>IF(I57="","",I57-TODAY())</f>
        <v/>
      </c>
      <c r="K57" s="16" t="str">
        <f>IF('Cihazlar'!F57&lt;&gt;"",IF('Cihazlar'!F57="","",IF(ISNUMBER('Cihazlar'!F57),'Cihazlar'!F57,IFERROR(DATE(VALUE(RIGHT('Cihazlar'!F57,4)),VALUE(MID('Cihazlar'!F57,4,2)),VALUE(LEFT('Cihazlar'!F57,2))),""))),IF('Cihazlar'!E57="","",IF(ISNUMBER('Cihazlar'!E57),'Cihazlar'!E57,IFERROR(DATE(VALUE(RIGHT('Cihazlar'!E57,4)),VALUE(MID('Cihazlar'!E57,4,2)),VALUE(LEFT('Cihazlar'!E57,2))),""))))</f>
        <v/>
      </c>
      <c r="L57" t="str">
        <f>IF('Cihazlar'!C57="","",IFERROR(MATCH('Cihazlar'!C57,'Ürünler'!$A:$A,0),IFERROR(MATCH('Cihazlar'!C57,'Ürünler'!$B:$B,0),"")))</f>
        <v/>
      </c>
      <c r="M57">
        <f>IF(N57&gt;0,0,IF('Cihazlar'!J57&lt;&gt;"",N(VALUE('Cihazlar'!J57)),IF(L57="",0,N(INDEX('Ürünler'!$C:$C,L57)))))</f>
        <v>0</v>
      </c>
      <c r="N57">
        <f>IF('Cihazlar'!K57&lt;&gt;"",N(VALUE('Cihazlar'!K57)),IF('Cihazlar'!J57&lt;&gt;"",0,IF(L57="",0,N(INDEX('Ürünler'!$D:$D,L57)))))</f>
        <v>0</v>
      </c>
    </row>
    <row r="58" spans="1:14">
      <c r="A58" t="str">
        <f>IF(AND('Cihazlar'!A58="",'Cihazlar'!B58=""),"",IFERROR(INDEX('Müşteriler'!$A:$A,MATCH(IF('Cihazlar'!A58="","§",'Cihazlar'!A58),'Müşteriler'!$K:$K,0)),IFERROR(INDEX('Müşteriler'!$A:$A,MATCH(IF('Cihazlar'!B58="","§",'Cihazlar'!B58),'Müşteriler'!$C:$C,0)),'Cihazlar'!A58&amp;'Cihazlar'!B58)))</f>
        <v/>
      </c>
      <c r="B58" t="str">
        <f>IF('Cihazlar'!C58="","",IF(L58="",'Cihazlar'!C58,INDEX('Ürünler'!$B:$B,L58)))</f>
        <v/>
      </c>
      <c r="C58" t="str">
        <f>IF('Cihazlar'!D58="","",'Cihazlar'!D58)</f>
        <v/>
      </c>
      <c r="D58" s="16" t="str">
        <f>K58</f>
        <v/>
      </c>
      <c r="E58" t="str">
        <f>IF(N58&gt;0,N58&amp;" gün",IF(M58&gt;0,M58&amp;" ay",""))</f>
        <v/>
      </c>
      <c r="F58" s="16" t="str">
        <f>IF(OR('Cihazlar'!C58="",K58=""),"",IF(N58&gt;0,K58+N58,IF(M58&gt;0,EDATE(K58,M58),"")))</f>
        <v/>
      </c>
      <c r="G58" s="17" t="str">
        <f>IF(F58="","",F58-TODAY())</f>
        <v/>
      </c>
      <c r="H58" t="str">
        <f>IF(G58="","",IF(G58&lt;0,"Gecikmiş",IF(G58&lt;=30,"30 gün içinde","Planlı")))</f>
        <v/>
      </c>
      <c r="I58" s="16" t="str">
        <f>IF('Cihazlar'!Q58="","",IF('Cihazlar'!R58="Sarı etiket",(IF('Cihazlar'!Q58="","",IF(ISNUMBER('Cihazlar'!Q58),'Cihazlar'!Q58,IFERROR(DATE(VALUE(RIGHT('Cihazlar'!Q58,4)),VALUE(MID('Cihazlar'!Q58,4,2)),VALUE(LEFT('Cihazlar'!Q58,2))),""))))+120,IF('Cihazlar'!R58="Kırmızı etiket",(IF('Cihazlar'!Q58="","",IF(ISNUMBER('Cihazlar'!Q58),'Cihazlar'!Q58,IFERROR(DATE(VALUE(RIGHT('Cihazlar'!Q58,4)),VALUE(MID('Cihazlar'!Q58,4,2)),VALUE(LEFT('Cihazlar'!Q58,2))),""))))+60,EDATE((IF('Cihazlar'!Q58="","",IF(ISNUMBER('Cihazlar'!Q58),'Cihazlar'!Q58,IFERROR(DATE(VALUE(RIGHT('Cihazlar'!Q58,4)),VALUE(MID('Cihazlar'!Q58,4,2)),VALUE(LEFT('Cihazlar'!Q58,2))),"")))),12))))</f>
        <v/>
      </c>
      <c r="J58" s="17" t="str">
        <f>IF(I58="","",I58-TODAY())</f>
        <v/>
      </c>
      <c r="K58" s="16" t="str">
        <f>IF('Cihazlar'!F58&lt;&gt;"",IF('Cihazlar'!F58="","",IF(ISNUMBER('Cihazlar'!F58),'Cihazlar'!F58,IFERROR(DATE(VALUE(RIGHT('Cihazlar'!F58,4)),VALUE(MID('Cihazlar'!F58,4,2)),VALUE(LEFT('Cihazlar'!F58,2))),""))),IF('Cihazlar'!E58="","",IF(ISNUMBER('Cihazlar'!E58),'Cihazlar'!E58,IFERROR(DATE(VALUE(RIGHT('Cihazlar'!E58,4)),VALUE(MID('Cihazlar'!E58,4,2)),VALUE(LEFT('Cihazlar'!E58,2))),""))))</f>
        <v/>
      </c>
      <c r="L58" t="str">
        <f>IF('Cihazlar'!C58="","",IFERROR(MATCH('Cihazlar'!C58,'Ürünler'!$A:$A,0),IFERROR(MATCH('Cihazlar'!C58,'Ürünler'!$B:$B,0),"")))</f>
        <v/>
      </c>
      <c r="M58">
        <f>IF(N58&gt;0,0,IF('Cihazlar'!J58&lt;&gt;"",N(VALUE('Cihazlar'!J58)),IF(L58="",0,N(INDEX('Ürünler'!$C:$C,L58)))))</f>
        <v>0</v>
      </c>
      <c r="N58">
        <f>IF('Cihazlar'!K58&lt;&gt;"",N(VALUE('Cihazlar'!K58)),IF('Cihazlar'!J58&lt;&gt;"",0,IF(L58="",0,N(INDEX('Ürünler'!$D:$D,L58)))))</f>
        <v>0</v>
      </c>
    </row>
    <row r="59" spans="1:14">
      <c r="A59" t="str">
        <f>IF(AND('Cihazlar'!A59="",'Cihazlar'!B59=""),"",IFERROR(INDEX('Müşteriler'!$A:$A,MATCH(IF('Cihazlar'!A59="","§",'Cihazlar'!A59),'Müşteriler'!$K:$K,0)),IFERROR(INDEX('Müşteriler'!$A:$A,MATCH(IF('Cihazlar'!B59="","§",'Cihazlar'!B59),'Müşteriler'!$C:$C,0)),'Cihazlar'!A59&amp;'Cihazlar'!B59)))</f>
        <v/>
      </c>
      <c r="B59" t="str">
        <f>IF('Cihazlar'!C59="","",IF(L59="",'Cihazlar'!C59,INDEX('Ürünler'!$B:$B,L59)))</f>
        <v/>
      </c>
      <c r="C59" t="str">
        <f>IF('Cihazlar'!D59="","",'Cihazlar'!D59)</f>
        <v/>
      </c>
      <c r="D59" s="16" t="str">
        <f>K59</f>
        <v/>
      </c>
      <c r="E59" t="str">
        <f>IF(N59&gt;0,N59&amp;" gün",IF(M59&gt;0,M59&amp;" ay",""))</f>
        <v/>
      </c>
      <c r="F59" s="16" t="str">
        <f>IF(OR('Cihazlar'!C59="",K59=""),"",IF(N59&gt;0,K59+N59,IF(M59&gt;0,EDATE(K59,M59),"")))</f>
        <v/>
      </c>
      <c r="G59" s="17" t="str">
        <f>IF(F59="","",F59-TODAY())</f>
        <v/>
      </c>
      <c r="H59" t="str">
        <f>IF(G59="","",IF(G59&lt;0,"Gecikmiş",IF(G59&lt;=30,"30 gün içinde","Planlı")))</f>
        <v/>
      </c>
      <c r="I59" s="16" t="str">
        <f>IF('Cihazlar'!Q59="","",IF('Cihazlar'!R59="Sarı etiket",(IF('Cihazlar'!Q59="","",IF(ISNUMBER('Cihazlar'!Q59),'Cihazlar'!Q59,IFERROR(DATE(VALUE(RIGHT('Cihazlar'!Q59,4)),VALUE(MID('Cihazlar'!Q59,4,2)),VALUE(LEFT('Cihazlar'!Q59,2))),""))))+120,IF('Cihazlar'!R59="Kırmızı etiket",(IF('Cihazlar'!Q59="","",IF(ISNUMBER('Cihazlar'!Q59),'Cihazlar'!Q59,IFERROR(DATE(VALUE(RIGHT('Cihazlar'!Q59,4)),VALUE(MID('Cihazlar'!Q59,4,2)),VALUE(LEFT('Cihazlar'!Q59,2))),""))))+60,EDATE((IF('Cihazlar'!Q59="","",IF(ISNUMBER('Cihazlar'!Q59),'Cihazlar'!Q59,IFERROR(DATE(VALUE(RIGHT('Cihazlar'!Q59,4)),VALUE(MID('Cihazlar'!Q59,4,2)),VALUE(LEFT('Cihazlar'!Q59,2))),"")))),12))))</f>
        <v/>
      </c>
      <c r="J59" s="17" t="str">
        <f>IF(I59="","",I59-TODAY())</f>
        <v/>
      </c>
      <c r="K59" s="16" t="str">
        <f>IF('Cihazlar'!F59&lt;&gt;"",IF('Cihazlar'!F59="","",IF(ISNUMBER('Cihazlar'!F59),'Cihazlar'!F59,IFERROR(DATE(VALUE(RIGHT('Cihazlar'!F59,4)),VALUE(MID('Cihazlar'!F59,4,2)),VALUE(LEFT('Cihazlar'!F59,2))),""))),IF('Cihazlar'!E59="","",IF(ISNUMBER('Cihazlar'!E59),'Cihazlar'!E59,IFERROR(DATE(VALUE(RIGHT('Cihazlar'!E59,4)),VALUE(MID('Cihazlar'!E59,4,2)),VALUE(LEFT('Cihazlar'!E59,2))),""))))</f>
        <v/>
      </c>
      <c r="L59" t="str">
        <f>IF('Cihazlar'!C59="","",IFERROR(MATCH('Cihazlar'!C59,'Ürünler'!$A:$A,0),IFERROR(MATCH('Cihazlar'!C59,'Ürünler'!$B:$B,0),"")))</f>
        <v/>
      </c>
      <c r="M59">
        <f>IF(N59&gt;0,0,IF('Cihazlar'!J59&lt;&gt;"",N(VALUE('Cihazlar'!J59)),IF(L59="",0,N(INDEX('Ürünler'!$C:$C,L59)))))</f>
        <v>0</v>
      </c>
      <c r="N59">
        <f>IF('Cihazlar'!K59&lt;&gt;"",N(VALUE('Cihazlar'!K59)),IF('Cihazlar'!J59&lt;&gt;"",0,IF(L59="",0,N(INDEX('Ürünler'!$D:$D,L59)))))</f>
        <v>0</v>
      </c>
    </row>
    <row r="60" spans="1:14">
      <c r="A60" t="str">
        <f>IF(AND('Cihazlar'!A60="",'Cihazlar'!B60=""),"",IFERROR(INDEX('Müşteriler'!$A:$A,MATCH(IF('Cihazlar'!A60="","§",'Cihazlar'!A60),'Müşteriler'!$K:$K,0)),IFERROR(INDEX('Müşteriler'!$A:$A,MATCH(IF('Cihazlar'!B60="","§",'Cihazlar'!B60),'Müşteriler'!$C:$C,0)),'Cihazlar'!A60&amp;'Cihazlar'!B60)))</f>
        <v/>
      </c>
      <c r="B60" t="str">
        <f>IF('Cihazlar'!C60="","",IF(L60="",'Cihazlar'!C60,INDEX('Ürünler'!$B:$B,L60)))</f>
        <v/>
      </c>
      <c r="C60" t="str">
        <f>IF('Cihazlar'!D60="","",'Cihazlar'!D60)</f>
        <v/>
      </c>
      <c r="D60" s="16" t="str">
        <f>K60</f>
        <v/>
      </c>
      <c r="E60" t="str">
        <f>IF(N60&gt;0,N60&amp;" gün",IF(M60&gt;0,M60&amp;" ay",""))</f>
        <v/>
      </c>
      <c r="F60" s="16" t="str">
        <f>IF(OR('Cihazlar'!C60="",K60=""),"",IF(N60&gt;0,K60+N60,IF(M60&gt;0,EDATE(K60,M60),"")))</f>
        <v/>
      </c>
      <c r="G60" s="17" t="str">
        <f>IF(F60="","",F60-TODAY())</f>
        <v/>
      </c>
      <c r="H60" t="str">
        <f>IF(G60="","",IF(G60&lt;0,"Gecikmiş",IF(G60&lt;=30,"30 gün içinde","Planlı")))</f>
        <v/>
      </c>
      <c r="I60" s="16" t="str">
        <f>IF('Cihazlar'!Q60="","",IF('Cihazlar'!R60="Sarı etiket",(IF('Cihazlar'!Q60="","",IF(ISNUMBER('Cihazlar'!Q60),'Cihazlar'!Q60,IFERROR(DATE(VALUE(RIGHT('Cihazlar'!Q60,4)),VALUE(MID('Cihazlar'!Q60,4,2)),VALUE(LEFT('Cihazlar'!Q60,2))),""))))+120,IF('Cihazlar'!R60="Kırmızı etiket",(IF('Cihazlar'!Q60="","",IF(ISNUMBER('Cihazlar'!Q60),'Cihazlar'!Q60,IFERROR(DATE(VALUE(RIGHT('Cihazlar'!Q60,4)),VALUE(MID('Cihazlar'!Q60,4,2)),VALUE(LEFT('Cihazlar'!Q60,2))),""))))+60,EDATE((IF('Cihazlar'!Q60="","",IF(ISNUMBER('Cihazlar'!Q60),'Cihazlar'!Q60,IFERROR(DATE(VALUE(RIGHT('Cihazlar'!Q60,4)),VALUE(MID('Cihazlar'!Q60,4,2)),VALUE(LEFT('Cihazlar'!Q60,2))),"")))),12))))</f>
        <v/>
      </c>
      <c r="J60" s="17" t="str">
        <f>IF(I60="","",I60-TODAY())</f>
        <v/>
      </c>
      <c r="K60" s="16" t="str">
        <f>IF('Cihazlar'!F60&lt;&gt;"",IF('Cihazlar'!F60="","",IF(ISNUMBER('Cihazlar'!F60),'Cihazlar'!F60,IFERROR(DATE(VALUE(RIGHT('Cihazlar'!F60,4)),VALUE(MID('Cihazlar'!F60,4,2)),VALUE(LEFT('Cihazlar'!F60,2))),""))),IF('Cihazlar'!E60="","",IF(ISNUMBER('Cihazlar'!E60),'Cihazlar'!E60,IFERROR(DATE(VALUE(RIGHT('Cihazlar'!E60,4)),VALUE(MID('Cihazlar'!E60,4,2)),VALUE(LEFT('Cihazlar'!E60,2))),""))))</f>
        <v/>
      </c>
      <c r="L60" t="str">
        <f>IF('Cihazlar'!C60="","",IFERROR(MATCH('Cihazlar'!C60,'Ürünler'!$A:$A,0),IFERROR(MATCH('Cihazlar'!C60,'Ürünler'!$B:$B,0),"")))</f>
        <v/>
      </c>
      <c r="M60">
        <f>IF(N60&gt;0,0,IF('Cihazlar'!J60&lt;&gt;"",N(VALUE('Cihazlar'!J60)),IF(L60="",0,N(INDEX('Ürünler'!$C:$C,L60)))))</f>
        <v>0</v>
      </c>
      <c r="N60">
        <f>IF('Cihazlar'!K60&lt;&gt;"",N(VALUE('Cihazlar'!K60)),IF('Cihazlar'!J60&lt;&gt;"",0,IF(L60="",0,N(INDEX('Ürünler'!$D:$D,L60)))))</f>
        <v>0</v>
      </c>
    </row>
    <row r="61" spans="1:14">
      <c r="A61" t="str">
        <f>IF(AND('Cihazlar'!A61="",'Cihazlar'!B61=""),"",IFERROR(INDEX('Müşteriler'!$A:$A,MATCH(IF('Cihazlar'!A61="","§",'Cihazlar'!A61),'Müşteriler'!$K:$K,0)),IFERROR(INDEX('Müşteriler'!$A:$A,MATCH(IF('Cihazlar'!B61="","§",'Cihazlar'!B61),'Müşteriler'!$C:$C,0)),'Cihazlar'!A61&amp;'Cihazlar'!B61)))</f>
        <v/>
      </c>
      <c r="B61" t="str">
        <f>IF('Cihazlar'!C61="","",IF(L61="",'Cihazlar'!C61,INDEX('Ürünler'!$B:$B,L61)))</f>
        <v/>
      </c>
      <c r="C61" t="str">
        <f>IF('Cihazlar'!D61="","",'Cihazlar'!D61)</f>
        <v/>
      </c>
      <c r="D61" s="16" t="str">
        <f>K61</f>
        <v/>
      </c>
      <c r="E61" t="str">
        <f>IF(N61&gt;0,N61&amp;" gün",IF(M61&gt;0,M61&amp;" ay",""))</f>
        <v/>
      </c>
      <c r="F61" s="16" t="str">
        <f>IF(OR('Cihazlar'!C61="",K61=""),"",IF(N61&gt;0,K61+N61,IF(M61&gt;0,EDATE(K61,M61),"")))</f>
        <v/>
      </c>
      <c r="G61" s="17" t="str">
        <f>IF(F61="","",F61-TODAY())</f>
        <v/>
      </c>
      <c r="H61" t="str">
        <f>IF(G61="","",IF(G61&lt;0,"Gecikmiş",IF(G61&lt;=30,"30 gün içinde","Planlı")))</f>
        <v/>
      </c>
      <c r="I61" s="16" t="str">
        <f>IF('Cihazlar'!Q61="","",IF('Cihazlar'!R61="Sarı etiket",(IF('Cihazlar'!Q61="","",IF(ISNUMBER('Cihazlar'!Q61),'Cihazlar'!Q61,IFERROR(DATE(VALUE(RIGHT('Cihazlar'!Q61,4)),VALUE(MID('Cihazlar'!Q61,4,2)),VALUE(LEFT('Cihazlar'!Q61,2))),""))))+120,IF('Cihazlar'!R61="Kırmızı etiket",(IF('Cihazlar'!Q61="","",IF(ISNUMBER('Cihazlar'!Q61),'Cihazlar'!Q61,IFERROR(DATE(VALUE(RIGHT('Cihazlar'!Q61,4)),VALUE(MID('Cihazlar'!Q61,4,2)),VALUE(LEFT('Cihazlar'!Q61,2))),""))))+60,EDATE((IF('Cihazlar'!Q61="","",IF(ISNUMBER('Cihazlar'!Q61),'Cihazlar'!Q61,IFERROR(DATE(VALUE(RIGHT('Cihazlar'!Q61,4)),VALUE(MID('Cihazlar'!Q61,4,2)),VALUE(LEFT('Cihazlar'!Q61,2))),"")))),12))))</f>
        <v/>
      </c>
      <c r="J61" s="17" t="str">
        <f>IF(I61="","",I61-TODAY())</f>
        <v/>
      </c>
      <c r="K61" s="16" t="str">
        <f>IF('Cihazlar'!F61&lt;&gt;"",IF('Cihazlar'!F61="","",IF(ISNUMBER('Cihazlar'!F61),'Cihazlar'!F61,IFERROR(DATE(VALUE(RIGHT('Cihazlar'!F61,4)),VALUE(MID('Cihazlar'!F61,4,2)),VALUE(LEFT('Cihazlar'!F61,2))),""))),IF('Cihazlar'!E61="","",IF(ISNUMBER('Cihazlar'!E61),'Cihazlar'!E61,IFERROR(DATE(VALUE(RIGHT('Cihazlar'!E61,4)),VALUE(MID('Cihazlar'!E61,4,2)),VALUE(LEFT('Cihazlar'!E61,2))),""))))</f>
        <v/>
      </c>
      <c r="L61" t="str">
        <f>IF('Cihazlar'!C61="","",IFERROR(MATCH('Cihazlar'!C61,'Ürünler'!$A:$A,0),IFERROR(MATCH('Cihazlar'!C61,'Ürünler'!$B:$B,0),"")))</f>
        <v/>
      </c>
      <c r="M61">
        <f>IF(N61&gt;0,0,IF('Cihazlar'!J61&lt;&gt;"",N(VALUE('Cihazlar'!J61)),IF(L61="",0,N(INDEX('Ürünler'!$C:$C,L61)))))</f>
        <v>0</v>
      </c>
      <c r="N61">
        <f>IF('Cihazlar'!K61&lt;&gt;"",N(VALUE('Cihazlar'!K61)),IF('Cihazlar'!J61&lt;&gt;"",0,IF(L61="",0,N(INDEX('Ürünler'!$D:$D,L61)))))</f>
        <v>0</v>
      </c>
    </row>
    <row r="62" spans="1:14">
      <c r="A62" t="str">
        <f>IF(AND('Cihazlar'!A62="",'Cihazlar'!B62=""),"",IFERROR(INDEX('Müşteriler'!$A:$A,MATCH(IF('Cihazlar'!A62="","§",'Cihazlar'!A62),'Müşteriler'!$K:$K,0)),IFERROR(INDEX('Müşteriler'!$A:$A,MATCH(IF('Cihazlar'!B62="","§",'Cihazlar'!B62),'Müşteriler'!$C:$C,0)),'Cihazlar'!A62&amp;'Cihazlar'!B62)))</f>
        <v/>
      </c>
      <c r="B62" t="str">
        <f>IF('Cihazlar'!C62="","",IF(L62="",'Cihazlar'!C62,INDEX('Ürünler'!$B:$B,L62)))</f>
        <v/>
      </c>
      <c r="C62" t="str">
        <f>IF('Cihazlar'!D62="","",'Cihazlar'!D62)</f>
        <v/>
      </c>
      <c r="D62" s="16" t="str">
        <f>K62</f>
        <v/>
      </c>
      <c r="E62" t="str">
        <f>IF(N62&gt;0,N62&amp;" gün",IF(M62&gt;0,M62&amp;" ay",""))</f>
        <v/>
      </c>
      <c r="F62" s="16" t="str">
        <f>IF(OR('Cihazlar'!C62="",K62=""),"",IF(N62&gt;0,K62+N62,IF(M62&gt;0,EDATE(K62,M62),"")))</f>
        <v/>
      </c>
      <c r="G62" s="17" t="str">
        <f>IF(F62="","",F62-TODAY())</f>
        <v/>
      </c>
      <c r="H62" t="str">
        <f>IF(G62="","",IF(G62&lt;0,"Gecikmiş",IF(G62&lt;=30,"30 gün içinde","Planlı")))</f>
        <v/>
      </c>
      <c r="I62" s="16" t="str">
        <f>IF('Cihazlar'!Q62="","",IF('Cihazlar'!R62="Sarı etiket",(IF('Cihazlar'!Q62="","",IF(ISNUMBER('Cihazlar'!Q62),'Cihazlar'!Q62,IFERROR(DATE(VALUE(RIGHT('Cihazlar'!Q62,4)),VALUE(MID('Cihazlar'!Q62,4,2)),VALUE(LEFT('Cihazlar'!Q62,2))),""))))+120,IF('Cihazlar'!R62="Kırmızı etiket",(IF('Cihazlar'!Q62="","",IF(ISNUMBER('Cihazlar'!Q62),'Cihazlar'!Q62,IFERROR(DATE(VALUE(RIGHT('Cihazlar'!Q62,4)),VALUE(MID('Cihazlar'!Q62,4,2)),VALUE(LEFT('Cihazlar'!Q62,2))),""))))+60,EDATE((IF('Cihazlar'!Q62="","",IF(ISNUMBER('Cihazlar'!Q62),'Cihazlar'!Q62,IFERROR(DATE(VALUE(RIGHT('Cihazlar'!Q62,4)),VALUE(MID('Cihazlar'!Q62,4,2)),VALUE(LEFT('Cihazlar'!Q62,2))),"")))),12))))</f>
        <v/>
      </c>
      <c r="J62" s="17" t="str">
        <f>IF(I62="","",I62-TODAY())</f>
        <v/>
      </c>
      <c r="K62" s="16" t="str">
        <f>IF('Cihazlar'!F62&lt;&gt;"",IF('Cihazlar'!F62="","",IF(ISNUMBER('Cihazlar'!F62),'Cihazlar'!F62,IFERROR(DATE(VALUE(RIGHT('Cihazlar'!F62,4)),VALUE(MID('Cihazlar'!F62,4,2)),VALUE(LEFT('Cihazlar'!F62,2))),""))),IF('Cihazlar'!E62="","",IF(ISNUMBER('Cihazlar'!E62),'Cihazlar'!E62,IFERROR(DATE(VALUE(RIGHT('Cihazlar'!E62,4)),VALUE(MID('Cihazlar'!E62,4,2)),VALUE(LEFT('Cihazlar'!E62,2))),""))))</f>
        <v/>
      </c>
      <c r="L62" t="str">
        <f>IF('Cihazlar'!C62="","",IFERROR(MATCH('Cihazlar'!C62,'Ürünler'!$A:$A,0),IFERROR(MATCH('Cihazlar'!C62,'Ürünler'!$B:$B,0),"")))</f>
        <v/>
      </c>
      <c r="M62">
        <f>IF(N62&gt;0,0,IF('Cihazlar'!J62&lt;&gt;"",N(VALUE('Cihazlar'!J62)),IF(L62="",0,N(INDEX('Ürünler'!$C:$C,L62)))))</f>
        <v>0</v>
      </c>
      <c r="N62">
        <f>IF('Cihazlar'!K62&lt;&gt;"",N(VALUE('Cihazlar'!K62)),IF('Cihazlar'!J62&lt;&gt;"",0,IF(L62="",0,N(INDEX('Ürünler'!$D:$D,L62)))))</f>
        <v>0</v>
      </c>
    </row>
    <row r="63" spans="1:14">
      <c r="A63" t="str">
        <f>IF(AND('Cihazlar'!A63="",'Cihazlar'!B63=""),"",IFERROR(INDEX('Müşteriler'!$A:$A,MATCH(IF('Cihazlar'!A63="","§",'Cihazlar'!A63),'Müşteriler'!$K:$K,0)),IFERROR(INDEX('Müşteriler'!$A:$A,MATCH(IF('Cihazlar'!B63="","§",'Cihazlar'!B63),'Müşteriler'!$C:$C,0)),'Cihazlar'!A63&amp;'Cihazlar'!B63)))</f>
        <v/>
      </c>
      <c r="B63" t="str">
        <f>IF('Cihazlar'!C63="","",IF(L63="",'Cihazlar'!C63,INDEX('Ürünler'!$B:$B,L63)))</f>
        <v/>
      </c>
      <c r="C63" t="str">
        <f>IF('Cihazlar'!D63="","",'Cihazlar'!D63)</f>
        <v/>
      </c>
      <c r="D63" s="16" t="str">
        <f>K63</f>
        <v/>
      </c>
      <c r="E63" t="str">
        <f>IF(N63&gt;0,N63&amp;" gün",IF(M63&gt;0,M63&amp;" ay",""))</f>
        <v/>
      </c>
      <c r="F63" s="16" t="str">
        <f>IF(OR('Cihazlar'!C63="",K63=""),"",IF(N63&gt;0,K63+N63,IF(M63&gt;0,EDATE(K63,M63),"")))</f>
        <v/>
      </c>
      <c r="G63" s="17" t="str">
        <f>IF(F63="","",F63-TODAY())</f>
        <v/>
      </c>
      <c r="H63" t="str">
        <f>IF(G63="","",IF(G63&lt;0,"Gecikmiş",IF(G63&lt;=30,"30 gün içinde","Planlı")))</f>
        <v/>
      </c>
      <c r="I63" s="16" t="str">
        <f>IF('Cihazlar'!Q63="","",IF('Cihazlar'!R63="Sarı etiket",(IF('Cihazlar'!Q63="","",IF(ISNUMBER('Cihazlar'!Q63),'Cihazlar'!Q63,IFERROR(DATE(VALUE(RIGHT('Cihazlar'!Q63,4)),VALUE(MID('Cihazlar'!Q63,4,2)),VALUE(LEFT('Cihazlar'!Q63,2))),""))))+120,IF('Cihazlar'!R63="Kırmızı etiket",(IF('Cihazlar'!Q63="","",IF(ISNUMBER('Cihazlar'!Q63),'Cihazlar'!Q63,IFERROR(DATE(VALUE(RIGHT('Cihazlar'!Q63,4)),VALUE(MID('Cihazlar'!Q63,4,2)),VALUE(LEFT('Cihazlar'!Q63,2))),""))))+60,EDATE((IF('Cihazlar'!Q63="","",IF(ISNUMBER('Cihazlar'!Q63),'Cihazlar'!Q63,IFERROR(DATE(VALUE(RIGHT('Cihazlar'!Q63,4)),VALUE(MID('Cihazlar'!Q63,4,2)),VALUE(LEFT('Cihazlar'!Q63,2))),"")))),12))))</f>
        <v/>
      </c>
      <c r="J63" s="17" t="str">
        <f>IF(I63="","",I63-TODAY())</f>
        <v/>
      </c>
      <c r="K63" s="16" t="str">
        <f>IF('Cihazlar'!F63&lt;&gt;"",IF('Cihazlar'!F63="","",IF(ISNUMBER('Cihazlar'!F63),'Cihazlar'!F63,IFERROR(DATE(VALUE(RIGHT('Cihazlar'!F63,4)),VALUE(MID('Cihazlar'!F63,4,2)),VALUE(LEFT('Cihazlar'!F63,2))),""))),IF('Cihazlar'!E63="","",IF(ISNUMBER('Cihazlar'!E63),'Cihazlar'!E63,IFERROR(DATE(VALUE(RIGHT('Cihazlar'!E63,4)),VALUE(MID('Cihazlar'!E63,4,2)),VALUE(LEFT('Cihazlar'!E63,2))),""))))</f>
        <v/>
      </c>
      <c r="L63" t="str">
        <f>IF('Cihazlar'!C63="","",IFERROR(MATCH('Cihazlar'!C63,'Ürünler'!$A:$A,0),IFERROR(MATCH('Cihazlar'!C63,'Ürünler'!$B:$B,0),"")))</f>
        <v/>
      </c>
      <c r="M63">
        <f>IF(N63&gt;0,0,IF('Cihazlar'!J63&lt;&gt;"",N(VALUE('Cihazlar'!J63)),IF(L63="",0,N(INDEX('Ürünler'!$C:$C,L63)))))</f>
        <v>0</v>
      </c>
      <c r="N63">
        <f>IF('Cihazlar'!K63&lt;&gt;"",N(VALUE('Cihazlar'!K63)),IF('Cihazlar'!J63&lt;&gt;"",0,IF(L63="",0,N(INDEX('Ürünler'!$D:$D,L63)))))</f>
        <v>0</v>
      </c>
    </row>
    <row r="64" spans="1:14">
      <c r="A64" t="str">
        <f>IF(AND('Cihazlar'!A64="",'Cihazlar'!B64=""),"",IFERROR(INDEX('Müşteriler'!$A:$A,MATCH(IF('Cihazlar'!A64="","§",'Cihazlar'!A64),'Müşteriler'!$K:$K,0)),IFERROR(INDEX('Müşteriler'!$A:$A,MATCH(IF('Cihazlar'!B64="","§",'Cihazlar'!B64),'Müşteriler'!$C:$C,0)),'Cihazlar'!A64&amp;'Cihazlar'!B64)))</f>
        <v/>
      </c>
      <c r="B64" t="str">
        <f>IF('Cihazlar'!C64="","",IF(L64="",'Cihazlar'!C64,INDEX('Ürünler'!$B:$B,L64)))</f>
        <v/>
      </c>
      <c r="C64" t="str">
        <f>IF('Cihazlar'!D64="","",'Cihazlar'!D64)</f>
        <v/>
      </c>
      <c r="D64" s="16" t="str">
        <f>K64</f>
        <v/>
      </c>
      <c r="E64" t="str">
        <f>IF(N64&gt;0,N64&amp;" gün",IF(M64&gt;0,M64&amp;" ay",""))</f>
        <v/>
      </c>
      <c r="F64" s="16" t="str">
        <f>IF(OR('Cihazlar'!C64="",K64=""),"",IF(N64&gt;0,K64+N64,IF(M64&gt;0,EDATE(K64,M64),"")))</f>
        <v/>
      </c>
      <c r="G64" s="17" t="str">
        <f>IF(F64="","",F64-TODAY())</f>
        <v/>
      </c>
      <c r="H64" t="str">
        <f>IF(G64="","",IF(G64&lt;0,"Gecikmiş",IF(G64&lt;=30,"30 gün içinde","Planlı")))</f>
        <v/>
      </c>
      <c r="I64" s="16" t="str">
        <f>IF('Cihazlar'!Q64="","",IF('Cihazlar'!R64="Sarı etiket",(IF('Cihazlar'!Q64="","",IF(ISNUMBER('Cihazlar'!Q64),'Cihazlar'!Q64,IFERROR(DATE(VALUE(RIGHT('Cihazlar'!Q64,4)),VALUE(MID('Cihazlar'!Q64,4,2)),VALUE(LEFT('Cihazlar'!Q64,2))),""))))+120,IF('Cihazlar'!R64="Kırmızı etiket",(IF('Cihazlar'!Q64="","",IF(ISNUMBER('Cihazlar'!Q64),'Cihazlar'!Q64,IFERROR(DATE(VALUE(RIGHT('Cihazlar'!Q64,4)),VALUE(MID('Cihazlar'!Q64,4,2)),VALUE(LEFT('Cihazlar'!Q64,2))),""))))+60,EDATE((IF('Cihazlar'!Q64="","",IF(ISNUMBER('Cihazlar'!Q64),'Cihazlar'!Q64,IFERROR(DATE(VALUE(RIGHT('Cihazlar'!Q64,4)),VALUE(MID('Cihazlar'!Q64,4,2)),VALUE(LEFT('Cihazlar'!Q64,2))),"")))),12))))</f>
        <v/>
      </c>
      <c r="J64" s="17" t="str">
        <f>IF(I64="","",I64-TODAY())</f>
        <v/>
      </c>
      <c r="K64" s="16" t="str">
        <f>IF('Cihazlar'!F64&lt;&gt;"",IF('Cihazlar'!F64="","",IF(ISNUMBER('Cihazlar'!F64),'Cihazlar'!F64,IFERROR(DATE(VALUE(RIGHT('Cihazlar'!F64,4)),VALUE(MID('Cihazlar'!F64,4,2)),VALUE(LEFT('Cihazlar'!F64,2))),""))),IF('Cihazlar'!E64="","",IF(ISNUMBER('Cihazlar'!E64),'Cihazlar'!E64,IFERROR(DATE(VALUE(RIGHT('Cihazlar'!E64,4)),VALUE(MID('Cihazlar'!E64,4,2)),VALUE(LEFT('Cihazlar'!E64,2))),""))))</f>
        <v/>
      </c>
      <c r="L64" t="str">
        <f>IF('Cihazlar'!C64="","",IFERROR(MATCH('Cihazlar'!C64,'Ürünler'!$A:$A,0),IFERROR(MATCH('Cihazlar'!C64,'Ürünler'!$B:$B,0),"")))</f>
        <v/>
      </c>
      <c r="M64">
        <f>IF(N64&gt;0,0,IF('Cihazlar'!J64&lt;&gt;"",N(VALUE('Cihazlar'!J64)),IF(L64="",0,N(INDEX('Ürünler'!$C:$C,L64)))))</f>
        <v>0</v>
      </c>
      <c r="N64">
        <f>IF('Cihazlar'!K64&lt;&gt;"",N(VALUE('Cihazlar'!K64)),IF('Cihazlar'!J64&lt;&gt;"",0,IF(L64="",0,N(INDEX('Ürünler'!$D:$D,L64)))))</f>
        <v>0</v>
      </c>
    </row>
    <row r="65" spans="1:14">
      <c r="A65" t="str">
        <f>IF(AND('Cihazlar'!A65="",'Cihazlar'!B65=""),"",IFERROR(INDEX('Müşteriler'!$A:$A,MATCH(IF('Cihazlar'!A65="","§",'Cihazlar'!A65),'Müşteriler'!$K:$K,0)),IFERROR(INDEX('Müşteriler'!$A:$A,MATCH(IF('Cihazlar'!B65="","§",'Cihazlar'!B65),'Müşteriler'!$C:$C,0)),'Cihazlar'!A65&amp;'Cihazlar'!B65)))</f>
        <v/>
      </c>
      <c r="B65" t="str">
        <f>IF('Cihazlar'!C65="","",IF(L65="",'Cihazlar'!C65,INDEX('Ürünler'!$B:$B,L65)))</f>
        <v/>
      </c>
      <c r="C65" t="str">
        <f>IF('Cihazlar'!D65="","",'Cihazlar'!D65)</f>
        <v/>
      </c>
      <c r="D65" s="16" t="str">
        <f>K65</f>
        <v/>
      </c>
      <c r="E65" t="str">
        <f>IF(N65&gt;0,N65&amp;" gün",IF(M65&gt;0,M65&amp;" ay",""))</f>
        <v/>
      </c>
      <c r="F65" s="16" t="str">
        <f>IF(OR('Cihazlar'!C65="",K65=""),"",IF(N65&gt;0,K65+N65,IF(M65&gt;0,EDATE(K65,M65),"")))</f>
        <v/>
      </c>
      <c r="G65" s="17" t="str">
        <f>IF(F65="","",F65-TODAY())</f>
        <v/>
      </c>
      <c r="H65" t="str">
        <f>IF(G65="","",IF(G65&lt;0,"Gecikmiş",IF(G65&lt;=30,"30 gün içinde","Planlı")))</f>
        <v/>
      </c>
      <c r="I65" s="16" t="str">
        <f>IF('Cihazlar'!Q65="","",IF('Cihazlar'!R65="Sarı etiket",(IF('Cihazlar'!Q65="","",IF(ISNUMBER('Cihazlar'!Q65),'Cihazlar'!Q65,IFERROR(DATE(VALUE(RIGHT('Cihazlar'!Q65,4)),VALUE(MID('Cihazlar'!Q65,4,2)),VALUE(LEFT('Cihazlar'!Q65,2))),""))))+120,IF('Cihazlar'!R65="Kırmızı etiket",(IF('Cihazlar'!Q65="","",IF(ISNUMBER('Cihazlar'!Q65),'Cihazlar'!Q65,IFERROR(DATE(VALUE(RIGHT('Cihazlar'!Q65,4)),VALUE(MID('Cihazlar'!Q65,4,2)),VALUE(LEFT('Cihazlar'!Q65,2))),""))))+60,EDATE((IF('Cihazlar'!Q65="","",IF(ISNUMBER('Cihazlar'!Q65),'Cihazlar'!Q65,IFERROR(DATE(VALUE(RIGHT('Cihazlar'!Q65,4)),VALUE(MID('Cihazlar'!Q65,4,2)),VALUE(LEFT('Cihazlar'!Q65,2))),"")))),12))))</f>
        <v/>
      </c>
      <c r="J65" s="17" t="str">
        <f>IF(I65="","",I65-TODAY())</f>
        <v/>
      </c>
      <c r="K65" s="16" t="str">
        <f>IF('Cihazlar'!F65&lt;&gt;"",IF('Cihazlar'!F65="","",IF(ISNUMBER('Cihazlar'!F65),'Cihazlar'!F65,IFERROR(DATE(VALUE(RIGHT('Cihazlar'!F65,4)),VALUE(MID('Cihazlar'!F65,4,2)),VALUE(LEFT('Cihazlar'!F65,2))),""))),IF('Cihazlar'!E65="","",IF(ISNUMBER('Cihazlar'!E65),'Cihazlar'!E65,IFERROR(DATE(VALUE(RIGHT('Cihazlar'!E65,4)),VALUE(MID('Cihazlar'!E65,4,2)),VALUE(LEFT('Cihazlar'!E65,2))),""))))</f>
        <v/>
      </c>
      <c r="L65" t="str">
        <f>IF('Cihazlar'!C65="","",IFERROR(MATCH('Cihazlar'!C65,'Ürünler'!$A:$A,0),IFERROR(MATCH('Cihazlar'!C65,'Ürünler'!$B:$B,0),"")))</f>
        <v/>
      </c>
      <c r="M65">
        <f>IF(N65&gt;0,0,IF('Cihazlar'!J65&lt;&gt;"",N(VALUE('Cihazlar'!J65)),IF(L65="",0,N(INDEX('Ürünler'!$C:$C,L65)))))</f>
        <v>0</v>
      </c>
      <c r="N65">
        <f>IF('Cihazlar'!K65&lt;&gt;"",N(VALUE('Cihazlar'!K65)),IF('Cihazlar'!J65&lt;&gt;"",0,IF(L65="",0,N(INDEX('Ürünler'!$D:$D,L65)))))</f>
        <v>0</v>
      </c>
    </row>
    <row r="66" spans="1:14">
      <c r="A66" t="str">
        <f>IF(AND('Cihazlar'!A66="",'Cihazlar'!B66=""),"",IFERROR(INDEX('Müşteriler'!$A:$A,MATCH(IF('Cihazlar'!A66="","§",'Cihazlar'!A66),'Müşteriler'!$K:$K,0)),IFERROR(INDEX('Müşteriler'!$A:$A,MATCH(IF('Cihazlar'!B66="","§",'Cihazlar'!B66),'Müşteriler'!$C:$C,0)),'Cihazlar'!A66&amp;'Cihazlar'!B66)))</f>
        <v/>
      </c>
      <c r="B66" t="str">
        <f>IF('Cihazlar'!C66="","",IF(L66="",'Cihazlar'!C66,INDEX('Ürünler'!$B:$B,L66)))</f>
        <v/>
      </c>
      <c r="C66" t="str">
        <f>IF('Cihazlar'!D66="","",'Cihazlar'!D66)</f>
        <v/>
      </c>
      <c r="D66" s="16" t="str">
        <f>K66</f>
        <v/>
      </c>
      <c r="E66" t="str">
        <f>IF(N66&gt;0,N66&amp;" gün",IF(M66&gt;0,M66&amp;" ay",""))</f>
        <v/>
      </c>
      <c r="F66" s="16" t="str">
        <f>IF(OR('Cihazlar'!C66="",K66=""),"",IF(N66&gt;0,K66+N66,IF(M66&gt;0,EDATE(K66,M66),"")))</f>
        <v/>
      </c>
      <c r="G66" s="17" t="str">
        <f>IF(F66="","",F66-TODAY())</f>
        <v/>
      </c>
      <c r="H66" t="str">
        <f>IF(G66="","",IF(G66&lt;0,"Gecikmiş",IF(G66&lt;=30,"30 gün içinde","Planlı")))</f>
        <v/>
      </c>
      <c r="I66" s="16" t="str">
        <f>IF('Cihazlar'!Q66="","",IF('Cihazlar'!R66="Sarı etiket",(IF('Cihazlar'!Q66="","",IF(ISNUMBER('Cihazlar'!Q66),'Cihazlar'!Q66,IFERROR(DATE(VALUE(RIGHT('Cihazlar'!Q66,4)),VALUE(MID('Cihazlar'!Q66,4,2)),VALUE(LEFT('Cihazlar'!Q66,2))),""))))+120,IF('Cihazlar'!R66="Kırmızı etiket",(IF('Cihazlar'!Q66="","",IF(ISNUMBER('Cihazlar'!Q66),'Cihazlar'!Q66,IFERROR(DATE(VALUE(RIGHT('Cihazlar'!Q66,4)),VALUE(MID('Cihazlar'!Q66,4,2)),VALUE(LEFT('Cihazlar'!Q66,2))),""))))+60,EDATE((IF('Cihazlar'!Q66="","",IF(ISNUMBER('Cihazlar'!Q66),'Cihazlar'!Q66,IFERROR(DATE(VALUE(RIGHT('Cihazlar'!Q66,4)),VALUE(MID('Cihazlar'!Q66,4,2)),VALUE(LEFT('Cihazlar'!Q66,2))),"")))),12))))</f>
        <v/>
      </c>
      <c r="J66" s="17" t="str">
        <f>IF(I66="","",I66-TODAY())</f>
        <v/>
      </c>
      <c r="K66" s="16" t="str">
        <f>IF('Cihazlar'!F66&lt;&gt;"",IF('Cihazlar'!F66="","",IF(ISNUMBER('Cihazlar'!F66),'Cihazlar'!F66,IFERROR(DATE(VALUE(RIGHT('Cihazlar'!F66,4)),VALUE(MID('Cihazlar'!F66,4,2)),VALUE(LEFT('Cihazlar'!F66,2))),""))),IF('Cihazlar'!E66="","",IF(ISNUMBER('Cihazlar'!E66),'Cihazlar'!E66,IFERROR(DATE(VALUE(RIGHT('Cihazlar'!E66,4)),VALUE(MID('Cihazlar'!E66,4,2)),VALUE(LEFT('Cihazlar'!E66,2))),""))))</f>
        <v/>
      </c>
      <c r="L66" t="str">
        <f>IF('Cihazlar'!C66="","",IFERROR(MATCH('Cihazlar'!C66,'Ürünler'!$A:$A,0),IFERROR(MATCH('Cihazlar'!C66,'Ürünler'!$B:$B,0),"")))</f>
        <v/>
      </c>
      <c r="M66">
        <f>IF(N66&gt;0,0,IF('Cihazlar'!J66&lt;&gt;"",N(VALUE('Cihazlar'!J66)),IF(L66="",0,N(INDEX('Ürünler'!$C:$C,L66)))))</f>
        <v>0</v>
      </c>
      <c r="N66">
        <f>IF('Cihazlar'!K66&lt;&gt;"",N(VALUE('Cihazlar'!K66)),IF('Cihazlar'!J66&lt;&gt;"",0,IF(L66="",0,N(INDEX('Ürünler'!$D:$D,L66)))))</f>
        <v>0</v>
      </c>
    </row>
    <row r="67" spans="1:14">
      <c r="A67" t="str">
        <f>IF(AND('Cihazlar'!A67="",'Cihazlar'!B67=""),"",IFERROR(INDEX('Müşteriler'!$A:$A,MATCH(IF('Cihazlar'!A67="","§",'Cihazlar'!A67),'Müşteriler'!$K:$K,0)),IFERROR(INDEX('Müşteriler'!$A:$A,MATCH(IF('Cihazlar'!B67="","§",'Cihazlar'!B67),'Müşteriler'!$C:$C,0)),'Cihazlar'!A67&amp;'Cihazlar'!B67)))</f>
        <v/>
      </c>
      <c r="B67" t="str">
        <f>IF('Cihazlar'!C67="","",IF(L67="",'Cihazlar'!C67,INDEX('Ürünler'!$B:$B,L67)))</f>
        <v/>
      </c>
      <c r="C67" t="str">
        <f>IF('Cihazlar'!D67="","",'Cihazlar'!D67)</f>
        <v/>
      </c>
      <c r="D67" s="16" t="str">
        <f>K67</f>
        <v/>
      </c>
      <c r="E67" t="str">
        <f>IF(N67&gt;0,N67&amp;" gün",IF(M67&gt;0,M67&amp;" ay",""))</f>
        <v/>
      </c>
      <c r="F67" s="16" t="str">
        <f>IF(OR('Cihazlar'!C67="",K67=""),"",IF(N67&gt;0,K67+N67,IF(M67&gt;0,EDATE(K67,M67),"")))</f>
        <v/>
      </c>
      <c r="G67" s="17" t="str">
        <f>IF(F67="","",F67-TODAY())</f>
        <v/>
      </c>
      <c r="H67" t="str">
        <f>IF(G67="","",IF(G67&lt;0,"Gecikmiş",IF(G67&lt;=30,"30 gün içinde","Planlı")))</f>
        <v/>
      </c>
      <c r="I67" s="16" t="str">
        <f>IF('Cihazlar'!Q67="","",IF('Cihazlar'!R67="Sarı etiket",(IF('Cihazlar'!Q67="","",IF(ISNUMBER('Cihazlar'!Q67),'Cihazlar'!Q67,IFERROR(DATE(VALUE(RIGHT('Cihazlar'!Q67,4)),VALUE(MID('Cihazlar'!Q67,4,2)),VALUE(LEFT('Cihazlar'!Q67,2))),""))))+120,IF('Cihazlar'!R67="Kırmızı etiket",(IF('Cihazlar'!Q67="","",IF(ISNUMBER('Cihazlar'!Q67),'Cihazlar'!Q67,IFERROR(DATE(VALUE(RIGHT('Cihazlar'!Q67,4)),VALUE(MID('Cihazlar'!Q67,4,2)),VALUE(LEFT('Cihazlar'!Q67,2))),""))))+60,EDATE((IF('Cihazlar'!Q67="","",IF(ISNUMBER('Cihazlar'!Q67),'Cihazlar'!Q67,IFERROR(DATE(VALUE(RIGHT('Cihazlar'!Q67,4)),VALUE(MID('Cihazlar'!Q67,4,2)),VALUE(LEFT('Cihazlar'!Q67,2))),"")))),12))))</f>
        <v/>
      </c>
      <c r="J67" s="17" t="str">
        <f>IF(I67="","",I67-TODAY())</f>
        <v/>
      </c>
      <c r="K67" s="16" t="str">
        <f>IF('Cihazlar'!F67&lt;&gt;"",IF('Cihazlar'!F67="","",IF(ISNUMBER('Cihazlar'!F67),'Cihazlar'!F67,IFERROR(DATE(VALUE(RIGHT('Cihazlar'!F67,4)),VALUE(MID('Cihazlar'!F67,4,2)),VALUE(LEFT('Cihazlar'!F67,2))),""))),IF('Cihazlar'!E67="","",IF(ISNUMBER('Cihazlar'!E67),'Cihazlar'!E67,IFERROR(DATE(VALUE(RIGHT('Cihazlar'!E67,4)),VALUE(MID('Cihazlar'!E67,4,2)),VALUE(LEFT('Cihazlar'!E67,2))),""))))</f>
        <v/>
      </c>
      <c r="L67" t="str">
        <f>IF('Cihazlar'!C67="","",IFERROR(MATCH('Cihazlar'!C67,'Ürünler'!$A:$A,0),IFERROR(MATCH('Cihazlar'!C67,'Ürünler'!$B:$B,0),"")))</f>
        <v/>
      </c>
      <c r="M67">
        <f>IF(N67&gt;0,0,IF('Cihazlar'!J67&lt;&gt;"",N(VALUE('Cihazlar'!J67)),IF(L67="",0,N(INDEX('Ürünler'!$C:$C,L67)))))</f>
        <v>0</v>
      </c>
      <c r="N67">
        <f>IF('Cihazlar'!K67&lt;&gt;"",N(VALUE('Cihazlar'!K67)),IF('Cihazlar'!J67&lt;&gt;"",0,IF(L67="",0,N(INDEX('Ürünler'!$D:$D,L67)))))</f>
        <v>0</v>
      </c>
    </row>
    <row r="68" spans="1:14">
      <c r="A68" t="str">
        <f>IF(AND('Cihazlar'!A68="",'Cihazlar'!B68=""),"",IFERROR(INDEX('Müşteriler'!$A:$A,MATCH(IF('Cihazlar'!A68="","§",'Cihazlar'!A68),'Müşteriler'!$K:$K,0)),IFERROR(INDEX('Müşteriler'!$A:$A,MATCH(IF('Cihazlar'!B68="","§",'Cihazlar'!B68),'Müşteriler'!$C:$C,0)),'Cihazlar'!A68&amp;'Cihazlar'!B68)))</f>
        <v/>
      </c>
      <c r="B68" t="str">
        <f>IF('Cihazlar'!C68="","",IF(L68="",'Cihazlar'!C68,INDEX('Ürünler'!$B:$B,L68)))</f>
        <v/>
      </c>
      <c r="C68" t="str">
        <f>IF('Cihazlar'!D68="","",'Cihazlar'!D68)</f>
        <v/>
      </c>
      <c r="D68" s="16" t="str">
        <f>K68</f>
        <v/>
      </c>
      <c r="E68" t="str">
        <f>IF(N68&gt;0,N68&amp;" gün",IF(M68&gt;0,M68&amp;" ay",""))</f>
        <v/>
      </c>
      <c r="F68" s="16" t="str">
        <f>IF(OR('Cihazlar'!C68="",K68=""),"",IF(N68&gt;0,K68+N68,IF(M68&gt;0,EDATE(K68,M68),"")))</f>
        <v/>
      </c>
      <c r="G68" s="17" t="str">
        <f>IF(F68="","",F68-TODAY())</f>
        <v/>
      </c>
      <c r="H68" t="str">
        <f>IF(G68="","",IF(G68&lt;0,"Gecikmiş",IF(G68&lt;=30,"30 gün içinde","Planlı")))</f>
        <v/>
      </c>
      <c r="I68" s="16" t="str">
        <f>IF('Cihazlar'!Q68="","",IF('Cihazlar'!R68="Sarı etiket",(IF('Cihazlar'!Q68="","",IF(ISNUMBER('Cihazlar'!Q68),'Cihazlar'!Q68,IFERROR(DATE(VALUE(RIGHT('Cihazlar'!Q68,4)),VALUE(MID('Cihazlar'!Q68,4,2)),VALUE(LEFT('Cihazlar'!Q68,2))),""))))+120,IF('Cihazlar'!R68="Kırmızı etiket",(IF('Cihazlar'!Q68="","",IF(ISNUMBER('Cihazlar'!Q68),'Cihazlar'!Q68,IFERROR(DATE(VALUE(RIGHT('Cihazlar'!Q68,4)),VALUE(MID('Cihazlar'!Q68,4,2)),VALUE(LEFT('Cihazlar'!Q68,2))),""))))+60,EDATE((IF('Cihazlar'!Q68="","",IF(ISNUMBER('Cihazlar'!Q68),'Cihazlar'!Q68,IFERROR(DATE(VALUE(RIGHT('Cihazlar'!Q68,4)),VALUE(MID('Cihazlar'!Q68,4,2)),VALUE(LEFT('Cihazlar'!Q68,2))),"")))),12))))</f>
        <v/>
      </c>
      <c r="J68" s="17" t="str">
        <f>IF(I68="","",I68-TODAY())</f>
        <v/>
      </c>
      <c r="K68" s="16" t="str">
        <f>IF('Cihazlar'!F68&lt;&gt;"",IF('Cihazlar'!F68="","",IF(ISNUMBER('Cihazlar'!F68),'Cihazlar'!F68,IFERROR(DATE(VALUE(RIGHT('Cihazlar'!F68,4)),VALUE(MID('Cihazlar'!F68,4,2)),VALUE(LEFT('Cihazlar'!F68,2))),""))),IF('Cihazlar'!E68="","",IF(ISNUMBER('Cihazlar'!E68),'Cihazlar'!E68,IFERROR(DATE(VALUE(RIGHT('Cihazlar'!E68,4)),VALUE(MID('Cihazlar'!E68,4,2)),VALUE(LEFT('Cihazlar'!E68,2))),""))))</f>
        <v/>
      </c>
      <c r="L68" t="str">
        <f>IF('Cihazlar'!C68="","",IFERROR(MATCH('Cihazlar'!C68,'Ürünler'!$A:$A,0),IFERROR(MATCH('Cihazlar'!C68,'Ürünler'!$B:$B,0),"")))</f>
        <v/>
      </c>
      <c r="M68">
        <f>IF(N68&gt;0,0,IF('Cihazlar'!J68&lt;&gt;"",N(VALUE('Cihazlar'!J68)),IF(L68="",0,N(INDEX('Ürünler'!$C:$C,L68)))))</f>
        <v>0</v>
      </c>
      <c r="N68">
        <f>IF('Cihazlar'!K68&lt;&gt;"",N(VALUE('Cihazlar'!K68)),IF('Cihazlar'!J68&lt;&gt;"",0,IF(L68="",0,N(INDEX('Ürünler'!$D:$D,L68)))))</f>
        <v>0</v>
      </c>
    </row>
    <row r="69" spans="1:14">
      <c r="A69" t="str">
        <f>IF(AND('Cihazlar'!A69="",'Cihazlar'!B69=""),"",IFERROR(INDEX('Müşteriler'!$A:$A,MATCH(IF('Cihazlar'!A69="","§",'Cihazlar'!A69),'Müşteriler'!$K:$K,0)),IFERROR(INDEX('Müşteriler'!$A:$A,MATCH(IF('Cihazlar'!B69="","§",'Cihazlar'!B69),'Müşteriler'!$C:$C,0)),'Cihazlar'!A69&amp;'Cihazlar'!B69)))</f>
        <v/>
      </c>
      <c r="B69" t="str">
        <f>IF('Cihazlar'!C69="","",IF(L69="",'Cihazlar'!C69,INDEX('Ürünler'!$B:$B,L69)))</f>
        <v/>
      </c>
      <c r="C69" t="str">
        <f>IF('Cihazlar'!D69="","",'Cihazlar'!D69)</f>
        <v/>
      </c>
      <c r="D69" s="16" t="str">
        <f>K69</f>
        <v/>
      </c>
      <c r="E69" t="str">
        <f>IF(N69&gt;0,N69&amp;" gün",IF(M69&gt;0,M69&amp;" ay",""))</f>
        <v/>
      </c>
      <c r="F69" s="16" t="str">
        <f>IF(OR('Cihazlar'!C69="",K69=""),"",IF(N69&gt;0,K69+N69,IF(M69&gt;0,EDATE(K69,M69),"")))</f>
        <v/>
      </c>
      <c r="G69" s="17" t="str">
        <f>IF(F69="","",F69-TODAY())</f>
        <v/>
      </c>
      <c r="H69" t="str">
        <f>IF(G69="","",IF(G69&lt;0,"Gecikmiş",IF(G69&lt;=30,"30 gün içinde","Planlı")))</f>
        <v/>
      </c>
      <c r="I69" s="16" t="str">
        <f>IF('Cihazlar'!Q69="","",IF('Cihazlar'!R69="Sarı etiket",(IF('Cihazlar'!Q69="","",IF(ISNUMBER('Cihazlar'!Q69),'Cihazlar'!Q69,IFERROR(DATE(VALUE(RIGHT('Cihazlar'!Q69,4)),VALUE(MID('Cihazlar'!Q69,4,2)),VALUE(LEFT('Cihazlar'!Q69,2))),""))))+120,IF('Cihazlar'!R69="Kırmızı etiket",(IF('Cihazlar'!Q69="","",IF(ISNUMBER('Cihazlar'!Q69),'Cihazlar'!Q69,IFERROR(DATE(VALUE(RIGHT('Cihazlar'!Q69,4)),VALUE(MID('Cihazlar'!Q69,4,2)),VALUE(LEFT('Cihazlar'!Q69,2))),""))))+60,EDATE((IF('Cihazlar'!Q69="","",IF(ISNUMBER('Cihazlar'!Q69),'Cihazlar'!Q69,IFERROR(DATE(VALUE(RIGHT('Cihazlar'!Q69,4)),VALUE(MID('Cihazlar'!Q69,4,2)),VALUE(LEFT('Cihazlar'!Q69,2))),"")))),12))))</f>
        <v/>
      </c>
      <c r="J69" s="17" t="str">
        <f>IF(I69="","",I69-TODAY())</f>
        <v/>
      </c>
      <c r="K69" s="16" t="str">
        <f>IF('Cihazlar'!F69&lt;&gt;"",IF('Cihazlar'!F69="","",IF(ISNUMBER('Cihazlar'!F69),'Cihazlar'!F69,IFERROR(DATE(VALUE(RIGHT('Cihazlar'!F69,4)),VALUE(MID('Cihazlar'!F69,4,2)),VALUE(LEFT('Cihazlar'!F69,2))),""))),IF('Cihazlar'!E69="","",IF(ISNUMBER('Cihazlar'!E69),'Cihazlar'!E69,IFERROR(DATE(VALUE(RIGHT('Cihazlar'!E69,4)),VALUE(MID('Cihazlar'!E69,4,2)),VALUE(LEFT('Cihazlar'!E69,2))),""))))</f>
        <v/>
      </c>
      <c r="L69" t="str">
        <f>IF('Cihazlar'!C69="","",IFERROR(MATCH('Cihazlar'!C69,'Ürünler'!$A:$A,0),IFERROR(MATCH('Cihazlar'!C69,'Ürünler'!$B:$B,0),"")))</f>
        <v/>
      </c>
      <c r="M69">
        <f>IF(N69&gt;0,0,IF('Cihazlar'!J69&lt;&gt;"",N(VALUE('Cihazlar'!J69)),IF(L69="",0,N(INDEX('Ürünler'!$C:$C,L69)))))</f>
        <v>0</v>
      </c>
      <c r="N69">
        <f>IF('Cihazlar'!K69&lt;&gt;"",N(VALUE('Cihazlar'!K69)),IF('Cihazlar'!J69&lt;&gt;"",0,IF(L69="",0,N(INDEX('Ürünler'!$D:$D,L69)))))</f>
        <v>0</v>
      </c>
    </row>
    <row r="70" spans="1:14">
      <c r="A70" t="str">
        <f>IF(AND('Cihazlar'!A70="",'Cihazlar'!B70=""),"",IFERROR(INDEX('Müşteriler'!$A:$A,MATCH(IF('Cihazlar'!A70="","§",'Cihazlar'!A70),'Müşteriler'!$K:$K,0)),IFERROR(INDEX('Müşteriler'!$A:$A,MATCH(IF('Cihazlar'!B70="","§",'Cihazlar'!B70),'Müşteriler'!$C:$C,0)),'Cihazlar'!A70&amp;'Cihazlar'!B70)))</f>
        <v/>
      </c>
      <c r="B70" t="str">
        <f>IF('Cihazlar'!C70="","",IF(L70="",'Cihazlar'!C70,INDEX('Ürünler'!$B:$B,L70)))</f>
        <v/>
      </c>
      <c r="C70" t="str">
        <f>IF('Cihazlar'!D70="","",'Cihazlar'!D70)</f>
        <v/>
      </c>
      <c r="D70" s="16" t="str">
        <f>K70</f>
        <v/>
      </c>
      <c r="E70" t="str">
        <f>IF(N70&gt;0,N70&amp;" gün",IF(M70&gt;0,M70&amp;" ay",""))</f>
        <v/>
      </c>
      <c r="F70" s="16" t="str">
        <f>IF(OR('Cihazlar'!C70="",K70=""),"",IF(N70&gt;0,K70+N70,IF(M70&gt;0,EDATE(K70,M70),"")))</f>
        <v/>
      </c>
      <c r="G70" s="17" t="str">
        <f>IF(F70="","",F70-TODAY())</f>
        <v/>
      </c>
      <c r="H70" t="str">
        <f>IF(G70="","",IF(G70&lt;0,"Gecikmiş",IF(G70&lt;=30,"30 gün içinde","Planlı")))</f>
        <v/>
      </c>
      <c r="I70" s="16" t="str">
        <f>IF('Cihazlar'!Q70="","",IF('Cihazlar'!R70="Sarı etiket",(IF('Cihazlar'!Q70="","",IF(ISNUMBER('Cihazlar'!Q70),'Cihazlar'!Q70,IFERROR(DATE(VALUE(RIGHT('Cihazlar'!Q70,4)),VALUE(MID('Cihazlar'!Q70,4,2)),VALUE(LEFT('Cihazlar'!Q70,2))),""))))+120,IF('Cihazlar'!R70="Kırmızı etiket",(IF('Cihazlar'!Q70="","",IF(ISNUMBER('Cihazlar'!Q70),'Cihazlar'!Q70,IFERROR(DATE(VALUE(RIGHT('Cihazlar'!Q70,4)),VALUE(MID('Cihazlar'!Q70,4,2)),VALUE(LEFT('Cihazlar'!Q70,2))),""))))+60,EDATE((IF('Cihazlar'!Q70="","",IF(ISNUMBER('Cihazlar'!Q70),'Cihazlar'!Q70,IFERROR(DATE(VALUE(RIGHT('Cihazlar'!Q70,4)),VALUE(MID('Cihazlar'!Q70,4,2)),VALUE(LEFT('Cihazlar'!Q70,2))),"")))),12))))</f>
        <v/>
      </c>
      <c r="J70" s="17" t="str">
        <f>IF(I70="","",I70-TODAY())</f>
        <v/>
      </c>
      <c r="K70" s="16" t="str">
        <f>IF('Cihazlar'!F70&lt;&gt;"",IF('Cihazlar'!F70="","",IF(ISNUMBER('Cihazlar'!F70),'Cihazlar'!F70,IFERROR(DATE(VALUE(RIGHT('Cihazlar'!F70,4)),VALUE(MID('Cihazlar'!F70,4,2)),VALUE(LEFT('Cihazlar'!F70,2))),""))),IF('Cihazlar'!E70="","",IF(ISNUMBER('Cihazlar'!E70),'Cihazlar'!E70,IFERROR(DATE(VALUE(RIGHT('Cihazlar'!E70,4)),VALUE(MID('Cihazlar'!E70,4,2)),VALUE(LEFT('Cihazlar'!E70,2))),""))))</f>
        <v/>
      </c>
      <c r="L70" t="str">
        <f>IF('Cihazlar'!C70="","",IFERROR(MATCH('Cihazlar'!C70,'Ürünler'!$A:$A,0),IFERROR(MATCH('Cihazlar'!C70,'Ürünler'!$B:$B,0),"")))</f>
        <v/>
      </c>
      <c r="M70">
        <f>IF(N70&gt;0,0,IF('Cihazlar'!J70&lt;&gt;"",N(VALUE('Cihazlar'!J70)),IF(L70="",0,N(INDEX('Ürünler'!$C:$C,L70)))))</f>
        <v>0</v>
      </c>
      <c r="N70">
        <f>IF('Cihazlar'!K70&lt;&gt;"",N(VALUE('Cihazlar'!K70)),IF('Cihazlar'!J70&lt;&gt;"",0,IF(L70="",0,N(INDEX('Ürünler'!$D:$D,L70)))))</f>
        <v>0</v>
      </c>
    </row>
    <row r="71" spans="1:14">
      <c r="A71" t="str">
        <f>IF(AND('Cihazlar'!A71="",'Cihazlar'!B71=""),"",IFERROR(INDEX('Müşteriler'!$A:$A,MATCH(IF('Cihazlar'!A71="","§",'Cihazlar'!A71),'Müşteriler'!$K:$K,0)),IFERROR(INDEX('Müşteriler'!$A:$A,MATCH(IF('Cihazlar'!B71="","§",'Cihazlar'!B71),'Müşteriler'!$C:$C,0)),'Cihazlar'!A71&amp;'Cihazlar'!B71)))</f>
        <v/>
      </c>
      <c r="B71" t="str">
        <f>IF('Cihazlar'!C71="","",IF(L71="",'Cihazlar'!C71,INDEX('Ürünler'!$B:$B,L71)))</f>
        <v/>
      </c>
      <c r="C71" t="str">
        <f>IF('Cihazlar'!D71="","",'Cihazlar'!D71)</f>
        <v/>
      </c>
      <c r="D71" s="16" t="str">
        <f>K71</f>
        <v/>
      </c>
      <c r="E71" t="str">
        <f>IF(N71&gt;0,N71&amp;" gün",IF(M71&gt;0,M71&amp;" ay",""))</f>
        <v/>
      </c>
      <c r="F71" s="16" t="str">
        <f>IF(OR('Cihazlar'!C71="",K71=""),"",IF(N71&gt;0,K71+N71,IF(M71&gt;0,EDATE(K71,M71),"")))</f>
        <v/>
      </c>
      <c r="G71" s="17" t="str">
        <f>IF(F71="","",F71-TODAY())</f>
        <v/>
      </c>
      <c r="H71" t="str">
        <f>IF(G71="","",IF(G71&lt;0,"Gecikmiş",IF(G71&lt;=30,"30 gün içinde","Planlı")))</f>
        <v/>
      </c>
      <c r="I71" s="16" t="str">
        <f>IF('Cihazlar'!Q71="","",IF('Cihazlar'!R71="Sarı etiket",(IF('Cihazlar'!Q71="","",IF(ISNUMBER('Cihazlar'!Q71),'Cihazlar'!Q71,IFERROR(DATE(VALUE(RIGHT('Cihazlar'!Q71,4)),VALUE(MID('Cihazlar'!Q71,4,2)),VALUE(LEFT('Cihazlar'!Q71,2))),""))))+120,IF('Cihazlar'!R71="Kırmızı etiket",(IF('Cihazlar'!Q71="","",IF(ISNUMBER('Cihazlar'!Q71),'Cihazlar'!Q71,IFERROR(DATE(VALUE(RIGHT('Cihazlar'!Q71,4)),VALUE(MID('Cihazlar'!Q71,4,2)),VALUE(LEFT('Cihazlar'!Q71,2))),""))))+60,EDATE((IF('Cihazlar'!Q71="","",IF(ISNUMBER('Cihazlar'!Q71),'Cihazlar'!Q71,IFERROR(DATE(VALUE(RIGHT('Cihazlar'!Q71,4)),VALUE(MID('Cihazlar'!Q71,4,2)),VALUE(LEFT('Cihazlar'!Q71,2))),"")))),12))))</f>
        <v/>
      </c>
      <c r="J71" s="17" t="str">
        <f>IF(I71="","",I71-TODAY())</f>
        <v/>
      </c>
      <c r="K71" s="16" t="str">
        <f>IF('Cihazlar'!F71&lt;&gt;"",IF('Cihazlar'!F71="","",IF(ISNUMBER('Cihazlar'!F71),'Cihazlar'!F71,IFERROR(DATE(VALUE(RIGHT('Cihazlar'!F71,4)),VALUE(MID('Cihazlar'!F71,4,2)),VALUE(LEFT('Cihazlar'!F71,2))),""))),IF('Cihazlar'!E71="","",IF(ISNUMBER('Cihazlar'!E71),'Cihazlar'!E71,IFERROR(DATE(VALUE(RIGHT('Cihazlar'!E71,4)),VALUE(MID('Cihazlar'!E71,4,2)),VALUE(LEFT('Cihazlar'!E71,2))),""))))</f>
        <v/>
      </c>
      <c r="L71" t="str">
        <f>IF('Cihazlar'!C71="","",IFERROR(MATCH('Cihazlar'!C71,'Ürünler'!$A:$A,0),IFERROR(MATCH('Cihazlar'!C71,'Ürünler'!$B:$B,0),"")))</f>
        <v/>
      </c>
      <c r="M71">
        <f>IF(N71&gt;0,0,IF('Cihazlar'!J71&lt;&gt;"",N(VALUE('Cihazlar'!J71)),IF(L71="",0,N(INDEX('Ürünler'!$C:$C,L71)))))</f>
        <v>0</v>
      </c>
      <c r="N71">
        <f>IF('Cihazlar'!K71&lt;&gt;"",N(VALUE('Cihazlar'!K71)),IF('Cihazlar'!J71&lt;&gt;"",0,IF(L71="",0,N(INDEX('Ürünler'!$D:$D,L71)))))</f>
        <v>0</v>
      </c>
    </row>
    <row r="72" spans="1:14">
      <c r="A72" t="str">
        <f>IF(AND('Cihazlar'!A72="",'Cihazlar'!B72=""),"",IFERROR(INDEX('Müşteriler'!$A:$A,MATCH(IF('Cihazlar'!A72="","§",'Cihazlar'!A72),'Müşteriler'!$K:$K,0)),IFERROR(INDEX('Müşteriler'!$A:$A,MATCH(IF('Cihazlar'!B72="","§",'Cihazlar'!B72),'Müşteriler'!$C:$C,0)),'Cihazlar'!A72&amp;'Cihazlar'!B72)))</f>
        <v/>
      </c>
      <c r="B72" t="str">
        <f>IF('Cihazlar'!C72="","",IF(L72="",'Cihazlar'!C72,INDEX('Ürünler'!$B:$B,L72)))</f>
        <v/>
      </c>
      <c r="C72" t="str">
        <f>IF('Cihazlar'!D72="","",'Cihazlar'!D72)</f>
        <v/>
      </c>
      <c r="D72" s="16" t="str">
        <f>K72</f>
        <v/>
      </c>
      <c r="E72" t="str">
        <f>IF(N72&gt;0,N72&amp;" gün",IF(M72&gt;0,M72&amp;" ay",""))</f>
        <v/>
      </c>
      <c r="F72" s="16" t="str">
        <f>IF(OR('Cihazlar'!C72="",K72=""),"",IF(N72&gt;0,K72+N72,IF(M72&gt;0,EDATE(K72,M72),"")))</f>
        <v/>
      </c>
      <c r="G72" s="17" t="str">
        <f>IF(F72="","",F72-TODAY())</f>
        <v/>
      </c>
      <c r="H72" t="str">
        <f>IF(G72="","",IF(G72&lt;0,"Gecikmiş",IF(G72&lt;=30,"30 gün içinde","Planlı")))</f>
        <v/>
      </c>
      <c r="I72" s="16" t="str">
        <f>IF('Cihazlar'!Q72="","",IF('Cihazlar'!R72="Sarı etiket",(IF('Cihazlar'!Q72="","",IF(ISNUMBER('Cihazlar'!Q72),'Cihazlar'!Q72,IFERROR(DATE(VALUE(RIGHT('Cihazlar'!Q72,4)),VALUE(MID('Cihazlar'!Q72,4,2)),VALUE(LEFT('Cihazlar'!Q72,2))),""))))+120,IF('Cihazlar'!R72="Kırmızı etiket",(IF('Cihazlar'!Q72="","",IF(ISNUMBER('Cihazlar'!Q72),'Cihazlar'!Q72,IFERROR(DATE(VALUE(RIGHT('Cihazlar'!Q72,4)),VALUE(MID('Cihazlar'!Q72,4,2)),VALUE(LEFT('Cihazlar'!Q72,2))),""))))+60,EDATE((IF('Cihazlar'!Q72="","",IF(ISNUMBER('Cihazlar'!Q72),'Cihazlar'!Q72,IFERROR(DATE(VALUE(RIGHT('Cihazlar'!Q72,4)),VALUE(MID('Cihazlar'!Q72,4,2)),VALUE(LEFT('Cihazlar'!Q72,2))),"")))),12))))</f>
        <v/>
      </c>
      <c r="J72" s="17" t="str">
        <f>IF(I72="","",I72-TODAY())</f>
        <v/>
      </c>
      <c r="K72" s="16" t="str">
        <f>IF('Cihazlar'!F72&lt;&gt;"",IF('Cihazlar'!F72="","",IF(ISNUMBER('Cihazlar'!F72),'Cihazlar'!F72,IFERROR(DATE(VALUE(RIGHT('Cihazlar'!F72,4)),VALUE(MID('Cihazlar'!F72,4,2)),VALUE(LEFT('Cihazlar'!F72,2))),""))),IF('Cihazlar'!E72="","",IF(ISNUMBER('Cihazlar'!E72),'Cihazlar'!E72,IFERROR(DATE(VALUE(RIGHT('Cihazlar'!E72,4)),VALUE(MID('Cihazlar'!E72,4,2)),VALUE(LEFT('Cihazlar'!E72,2))),""))))</f>
        <v/>
      </c>
      <c r="L72" t="str">
        <f>IF('Cihazlar'!C72="","",IFERROR(MATCH('Cihazlar'!C72,'Ürünler'!$A:$A,0),IFERROR(MATCH('Cihazlar'!C72,'Ürünler'!$B:$B,0),"")))</f>
        <v/>
      </c>
      <c r="M72">
        <f>IF(N72&gt;0,0,IF('Cihazlar'!J72&lt;&gt;"",N(VALUE('Cihazlar'!J72)),IF(L72="",0,N(INDEX('Ürünler'!$C:$C,L72)))))</f>
        <v>0</v>
      </c>
      <c r="N72">
        <f>IF('Cihazlar'!K72&lt;&gt;"",N(VALUE('Cihazlar'!K72)),IF('Cihazlar'!J72&lt;&gt;"",0,IF(L72="",0,N(INDEX('Ürünler'!$D:$D,L72)))))</f>
        <v>0</v>
      </c>
    </row>
    <row r="73" spans="1:14">
      <c r="A73" t="str">
        <f>IF(AND('Cihazlar'!A73="",'Cihazlar'!B73=""),"",IFERROR(INDEX('Müşteriler'!$A:$A,MATCH(IF('Cihazlar'!A73="","§",'Cihazlar'!A73),'Müşteriler'!$K:$K,0)),IFERROR(INDEX('Müşteriler'!$A:$A,MATCH(IF('Cihazlar'!B73="","§",'Cihazlar'!B73),'Müşteriler'!$C:$C,0)),'Cihazlar'!A73&amp;'Cihazlar'!B73)))</f>
        <v/>
      </c>
      <c r="B73" t="str">
        <f>IF('Cihazlar'!C73="","",IF(L73="",'Cihazlar'!C73,INDEX('Ürünler'!$B:$B,L73)))</f>
        <v/>
      </c>
      <c r="C73" t="str">
        <f>IF('Cihazlar'!D73="","",'Cihazlar'!D73)</f>
        <v/>
      </c>
      <c r="D73" s="16" t="str">
        <f>K73</f>
        <v/>
      </c>
      <c r="E73" t="str">
        <f>IF(N73&gt;0,N73&amp;" gün",IF(M73&gt;0,M73&amp;" ay",""))</f>
        <v/>
      </c>
      <c r="F73" s="16" t="str">
        <f>IF(OR('Cihazlar'!C73="",K73=""),"",IF(N73&gt;0,K73+N73,IF(M73&gt;0,EDATE(K73,M73),"")))</f>
        <v/>
      </c>
      <c r="G73" s="17" t="str">
        <f>IF(F73="","",F73-TODAY())</f>
        <v/>
      </c>
      <c r="H73" t="str">
        <f>IF(G73="","",IF(G73&lt;0,"Gecikmiş",IF(G73&lt;=30,"30 gün içinde","Planlı")))</f>
        <v/>
      </c>
      <c r="I73" s="16" t="str">
        <f>IF('Cihazlar'!Q73="","",IF('Cihazlar'!R73="Sarı etiket",(IF('Cihazlar'!Q73="","",IF(ISNUMBER('Cihazlar'!Q73),'Cihazlar'!Q73,IFERROR(DATE(VALUE(RIGHT('Cihazlar'!Q73,4)),VALUE(MID('Cihazlar'!Q73,4,2)),VALUE(LEFT('Cihazlar'!Q73,2))),""))))+120,IF('Cihazlar'!R73="Kırmızı etiket",(IF('Cihazlar'!Q73="","",IF(ISNUMBER('Cihazlar'!Q73),'Cihazlar'!Q73,IFERROR(DATE(VALUE(RIGHT('Cihazlar'!Q73,4)),VALUE(MID('Cihazlar'!Q73,4,2)),VALUE(LEFT('Cihazlar'!Q73,2))),""))))+60,EDATE((IF('Cihazlar'!Q73="","",IF(ISNUMBER('Cihazlar'!Q73),'Cihazlar'!Q73,IFERROR(DATE(VALUE(RIGHT('Cihazlar'!Q73,4)),VALUE(MID('Cihazlar'!Q73,4,2)),VALUE(LEFT('Cihazlar'!Q73,2))),"")))),12))))</f>
        <v/>
      </c>
      <c r="J73" s="17" t="str">
        <f>IF(I73="","",I73-TODAY())</f>
        <v/>
      </c>
      <c r="K73" s="16" t="str">
        <f>IF('Cihazlar'!F73&lt;&gt;"",IF('Cihazlar'!F73="","",IF(ISNUMBER('Cihazlar'!F73),'Cihazlar'!F73,IFERROR(DATE(VALUE(RIGHT('Cihazlar'!F73,4)),VALUE(MID('Cihazlar'!F73,4,2)),VALUE(LEFT('Cihazlar'!F73,2))),""))),IF('Cihazlar'!E73="","",IF(ISNUMBER('Cihazlar'!E73),'Cihazlar'!E73,IFERROR(DATE(VALUE(RIGHT('Cihazlar'!E73,4)),VALUE(MID('Cihazlar'!E73,4,2)),VALUE(LEFT('Cihazlar'!E73,2))),""))))</f>
        <v/>
      </c>
      <c r="L73" t="str">
        <f>IF('Cihazlar'!C73="","",IFERROR(MATCH('Cihazlar'!C73,'Ürünler'!$A:$A,0),IFERROR(MATCH('Cihazlar'!C73,'Ürünler'!$B:$B,0),"")))</f>
        <v/>
      </c>
      <c r="M73">
        <f>IF(N73&gt;0,0,IF('Cihazlar'!J73&lt;&gt;"",N(VALUE('Cihazlar'!J73)),IF(L73="",0,N(INDEX('Ürünler'!$C:$C,L73)))))</f>
        <v>0</v>
      </c>
      <c r="N73">
        <f>IF('Cihazlar'!K73&lt;&gt;"",N(VALUE('Cihazlar'!K73)),IF('Cihazlar'!J73&lt;&gt;"",0,IF(L73="",0,N(INDEX('Ürünler'!$D:$D,L73)))))</f>
        <v>0</v>
      </c>
    </row>
    <row r="74" spans="1:14">
      <c r="A74" t="str">
        <f>IF(AND('Cihazlar'!A74="",'Cihazlar'!B74=""),"",IFERROR(INDEX('Müşteriler'!$A:$A,MATCH(IF('Cihazlar'!A74="","§",'Cihazlar'!A74),'Müşteriler'!$K:$K,0)),IFERROR(INDEX('Müşteriler'!$A:$A,MATCH(IF('Cihazlar'!B74="","§",'Cihazlar'!B74),'Müşteriler'!$C:$C,0)),'Cihazlar'!A74&amp;'Cihazlar'!B74)))</f>
        <v/>
      </c>
      <c r="B74" t="str">
        <f>IF('Cihazlar'!C74="","",IF(L74="",'Cihazlar'!C74,INDEX('Ürünler'!$B:$B,L74)))</f>
        <v/>
      </c>
      <c r="C74" t="str">
        <f>IF('Cihazlar'!D74="","",'Cihazlar'!D74)</f>
        <v/>
      </c>
      <c r="D74" s="16" t="str">
        <f>K74</f>
        <v/>
      </c>
      <c r="E74" t="str">
        <f>IF(N74&gt;0,N74&amp;" gün",IF(M74&gt;0,M74&amp;" ay",""))</f>
        <v/>
      </c>
      <c r="F74" s="16" t="str">
        <f>IF(OR('Cihazlar'!C74="",K74=""),"",IF(N74&gt;0,K74+N74,IF(M74&gt;0,EDATE(K74,M74),"")))</f>
        <v/>
      </c>
      <c r="G74" s="17" t="str">
        <f>IF(F74="","",F74-TODAY())</f>
        <v/>
      </c>
      <c r="H74" t="str">
        <f>IF(G74="","",IF(G74&lt;0,"Gecikmiş",IF(G74&lt;=30,"30 gün içinde","Planlı")))</f>
        <v/>
      </c>
      <c r="I74" s="16" t="str">
        <f>IF('Cihazlar'!Q74="","",IF('Cihazlar'!R74="Sarı etiket",(IF('Cihazlar'!Q74="","",IF(ISNUMBER('Cihazlar'!Q74),'Cihazlar'!Q74,IFERROR(DATE(VALUE(RIGHT('Cihazlar'!Q74,4)),VALUE(MID('Cihazlar'!Q74,4,2)),VALUE(LEFT('Cihazlar'!Q74,2))),""))))+120,IF('Cihazlar'!R74="Kırmızı etiket",(IF('Cihazlar'!Q74="","",IF(ISNUMBER('Cihazlar'!Q74),'Cihazlar'!Q74,IFERROR(DATE(VALUE(RIGHT('Cihazlar'!Q74,4)),VALUE(MID('Cihazlar'!Q74,4,2)),VALUE(LEFT('Cihazlar'!Q74,2))),""))))+60,EDATE((IF('Cihazlar'!Q74="","",IF(ISNUMBER('Cihazlar'!Q74),'Cihazlar'!Q74,IFERROR(DATE(VALUE(RIGHT('Cihazlar'!Q74,4)),VALUE(MID('Cihazlar'!Q74,4,2)),VALUE(LEFT('Cihazlar'!Q74,2))),"")))),12))))</f>
        <v/>
      </c>
      <c r="J74" s="17" t="str">
        <f>IF(I74="","",I74-TODAY())</f>
        <v/>
      </c>
      <c r="K74" s="16" t="str">
        <f>IF('Cihazlar'!F74&lt;&gt;"",IF('Cihazlar'!F74="","",IF(ISNUMBER('Cihazlar'!F74),'Cihazlar'!F74,IFERROR(DATE(VALUE(RIGHT('Cihazlar'!F74,4)),VALUE(MID('Cihazlar'!F74,4,2)),VALUE(LEFT('Cihazlar'!F74,2))),""))),IF('Cihazlar'!E74="","",IF(ISNUMBER('Cihazlar'!E74),'Cihazlar'!E74,IFERROR(DATE(VALUE(RIGHT('Cihazlar'!E74,4)),VALUE(MID('Cihazlar'!E74,4,2)),VALUE(LEFT('Cihazlar'!E74,2))),""))))</f>
        <v/>
      </c>
      <c r="L74" t="str">
        <f>IF('Cihazlar'!C74="","",IFERROR(MATCH('Cihazlar'!C74,'Ürünler'!$A:$A,0),IFERROR(MATCH('Cihazlar'!C74,'Ürünler'!$B:$B,0),"")))</f>
        <v/>
      </c>
      <c r="M74">
        <f>IF(N74&gt;0,0,IF('Cihazlar'!J74&lt;&gt;"",N(VALUE('Cihazlar'!J74)),IF(L74="",0,N(INDEX('Ürünler'!$C:$C,L74)))))</f>
        <v>0</v>
      </c>
      <c r="N74">
        <f>IF('Cihazlar'!K74&lt;&gt;"",N(VALUE('Cihazlar'!K74)),IF('Cihazlar'!J74&lt;&gt;"",0,IF(L74="",0,N(INDEX('Ürünler'!$D:$D,L74)))))</f>
        <v>0</v>
      </c>
    </row>
    <row r="75" spans="1:14">
      <c r="A75" t="str">
        <f>IF(AND('Cihazlar'!A75="",'Cihazlar'!B75=""),"",IFERROR(INDEX('Müşteriler'!$A:$A,MATCH(IF('Cihazlar'!A75="","§",'Cihazlar'!A75),'Müşteriler'!$K:$K,0)),IFERROR(INDEX('Müşteriler'!$A:$A,MATCH(IF('Cihazlar'!B75="","§",'Cihazlar'!B75),'Müşteriler'!$C:$C,0)),'Cihazlar'!A75&amp;'Cihazlar'!B75)))</f>
        <v/>
      </c>
      <c r="B75" t="str">
        <f>IF('Cihazlar'!C75="","",IF(L75="",'Cihazlar'!C75,INDEX('Ürünler'!$B:$B,L75)))</f>
        <v/>
      </c>
      <c r="C75" t="str">
        <f>IF('Cihazlar'!D75="","",'Cihazlar'!D75)</f>
        <v/>
      </c>
      <c r="D75" s="16" t="str">
        <f>K75</f>
        <v/>
      </c>
      <c r="E75" t="str">
        <f>IF(N75&gt;0,N75&amp;" gün",IF(M75&gt;0,M75&amp;" ay",""))</f>
        <v/>
      </c>
      <c r="F75" s="16" t="str">
        <f>IF(OR('Cihazlar'!C75="",K75=""),"",IF(N75&gt;0,K75+N75,IF(M75&gt;0,EDATE(K75,M75),"")))</f>
        <v/>
      </c>
      <c r="G75" s="17" t="str">
        <f>IF(F75="","",F75-TODAY())</f>
        <v/>
      </c>
      <c r="H75" t="str">
        <f>IF(G75="","",IF(G75&lt;0,"Gecikmiş",IF(G75&lt;=30,"30 gün içinde","Planlı")))</f>
        <v/>
      </c>
      <c r="I75" s="16" t="str">
        <f>IF('Cihazlar'!Q75="","",IF('Cihazlar'!R75="Sarı etiket",(IF('Cihazlar'!Q75="","",IF(ISNUMBER('Cihazlar'!Q75),'Cihazlar'!Q75,IFERROR(DATE(VALUE(RIGHT('Cihazlar'!Q75,4)),VALUE(MID('Cihazlar'!Q75,4,2)),VALUE(LEFT('Cihazlar'!Q75,2))),""))))+120,IF('Cihazlar'!R75="Kırmızı etiket",(IF('Cihazlar'!Q75="","",IF(ISNUMBER('Cihazlar'!Q75),'Cihazlar'!Q75,IFERROR(DATE(VALUE(RIGHT('Cihazlar'!Q75,4)),VALUE(MID('Cihazlar'!Q75,4,2)),VALUE(LEFT('Cihazlar'!Q75,2))),""))))+60,EDATE((IF('Cihazlar'!Q75="","",IF(ISNUMBER('Cihazlar'!Q75),'Cihazlar'!Q75,IFERROR(DATE(VALUE(RIGHT('Cihazlar'!Q75,4)),VALUE(MID('Cihazlar'!Q75,4,2)),VALUE(LEFT('Cihazlar'!Q75,2))),"")))),12))))</f>
        <v/>
      </c>
      <c r="J75" s="17" t="str">
        <f>IF(I75="","",I75-TODAY())</f>
        <v/>
      </c>
      <c r="K75" s="16" t="str">
        <f>IF('Cihazlar'!F75&lt;&gt;"",IF('Cihazlar'!F75="","",IF(ISNUMBER('Cihazlar'!F75),'Cihazlar'!F75,IFERROR(DATE(VALUE(RIGHT('Cihazlar'!F75,4)),VALUE(MID('Cihazlar'!F75,4,2)),VALUE(LEFT('Cihazlar'!F75,2))),""))),IF('Cihazlar'!E75="","",IF(ISNUMBER('Cihazlar'!E75),'Cihazlar'!E75,IFERROR(DATE(VALUE(RIGHT('Cihazlar'!E75,4)),VALUE(MID('Cihazlar'!E75,4,2)),VALUE(LEFT('Cihazlar'!E75,2))),""))))</f>
        <v/>
      </c>
      <c r="L75" t="str">
        <f>IF('Cihazlar'!C75="","",IFERROR(MATCH('Cihazlar'!C75,'Ürünler'!$A:$A,0),IFERROR(MATCH('Cihazlar'!C75,'Ürünler'!$B:$B,0),"")))</f>
        <v/>
      </c>
      <c r="M75">
        <f>IF(N75&gt;0,0,IF('Cihazlar'!J75&lt;&gt;"",N(VALUE('Cihazlar'!J75)),IF(L75="",0,N(INDEX('Ürünler'!$C:$C,L75)))))</f>
        <v>0</v>
      </c>
      <c r="N75">
        <f>IF('Cihazlar'!K75&lt;&gt;"",N(VALUE('Cihazlar'!K75)),IF('Cihazlar'!J75&lt;&gt;"",0,IF(L75="",0,N(INDEX('Ürünler'!$D:$D,L75)))))</f>
        <v>0</v>
      </c>
    </row>
    <row r="76" spans="1:14">
      <c r="A76" t="str">
        <f>IF(AND('Cihazlar'!A76="",'Cihazlar'!B76=""),"",IFERROR(INDEX('Müşteriler'!$A:$A,MATCH(IF('Cihazlar'!A76="","§",'Cihazlar'!A76),'Müşteriler'!$K:$K,0)),IFERROR(INDEX('Müşteriler'!$A:$A,MATCH(IF('Cihazlar'!B76="","§",'Cihazlar'!B76),'Müşteriler'!$C:$C,0)),'Cihazlar'!A76&amp;'Cihazlar'!B76)))</f>
        <v/>
      </c>
      <c r="B76" t="str">
        <f>IF('Cihazlar'!C76="","",IF(L76="",'Cihazlar'!C76,INDEX('Ürünler'!$B:$B,L76)))</f>
        <v/>
      </c>
      <c r="C76" t="str">
        <f>IF('Cihazlar'!D76="","",'Cihazlar'!D76)</f>
        <v/>
      </c>
      <c r="D76" s="16" t="str">
        <f>K76</f>
        <v/>
      </c>
      <c r="E76" t="str">
        <f>IF(N76&gt;0,N76&amp;" gün",IF(M76&gt;0,M76&amp;" ay",""))</f>
        <v/>
      </c>
      <c r="F76" s="16" t="str">
        <f>IF(OR('Cihazlar'!C76="",K76=""),"",IF(N76&gt;0,K76+N76,IF(M76&gt;0,EDATE(K76,M76),"")))</f>
        <v/>
      </c>
      <c r="G76" s="17" t="str">
        <f>IF(F76="","",F76-TODAY())</f>
        <v/>
      </c>
      <c r="H76" t="str">
        <f>IF(G76="","",IF(G76&lt;0,"Gecikmiş",IF(G76&lt;=30,"30 gün içinde","Planlı")))</f>
        <v/>
      </c>
      <c r="I76" s="16" t="str">
        <f>IF('Cihazlar'!Q76="","",IF('Cihazlar'!R76="Sarı etiket",(IF('Cihazlar'!Q76="","",IF(ISNUMBER('Cihazlar'!Q76),'Cihazlar'!Q76,IFERROR(DATE(VALUE(RIGHT('Cihazlar'!Q76,4)),VALUE(MID('Cihazlar'!Q76,4,2)),VALUE(LEFT('Cihazlar'!Q76,2))),""))))+120,IF('Cihazlar'!R76="Kırmızı etiket",(IF('Cihazlar'!Q76="","",IF(ISNUMBER('Cihazlar'!Q76),'Cihazlar'!Q76,IFERROR(DATE(VALUE(RIGHT('Cihazlar'!Q76,4)),VALUE(MID('Cihazlar'!Q76,4,2)),VALUE(LEFT('Cihazlar'!Q76,2))),""))))+60,EDATE((IF('Cihazlar'!Q76="","",IF(ISNUMBER('Cihazlar'!Q76),'Cihazlar'!Q76,IFERROR(DATE(VALUE(RIGHT('Cihazlar'!Q76,4)),VALUE(MID('Cihazlar'!Q76,4,2)),VALUE(LEFT('Cihazlar'!Q76,2))),"")))),12))))</f>
        <v/>
      </c>
      <c r="J76" s="17" t="str">
        <f>IF(I76="","",I76-TODAY())</f>
        <v/>
      </c>
      <c r="K76" s="16" t="str">
        <f>IF('Cihazlar'!F76&lt;&gt;"",IF('Cihazlar'!F76="","",IF(ISNUMBER('Cihazlar'!F76),'Cihazlar'!F76,IFERROR(DATE(VALUE(RIGHT('Cihazlar'!F76,4)),VALUE(MID('Cihazlar'!F76,4,2)),VALUE(LEFT('Cihazlar'!F76,2))),""))),IF('Cihazlar'!E76="","",IF(ISNUMBER('Cihazlar'!E76),'Cihazlar'!E76,IFERROR(DATE(VALUE(RIGHT('Cihazlar'!E76,4)),VALUE(MID('Cihazlar'!E76,4,2)),VALUE(LEFT('Cihazlar'!E76,2))),""))))</f>
        <v/>
      </c>
      <c r="L76" t="str">
        <f>IF('Cihazlar'!C76="","",IFERROR(MATCH('Cihazlar'!C76,'Ürünler'!$A:$A,0),IFERROR(MATCH('Cihazlar'!C76,'Ürünler'!$B:$B,0),"")))</f>
        <v/>
      </c>
      <c r="M76">
        <f>IF(N76&gt;0,0,IF('Cihazlar'!J76&lt;&gt;"",N(VALUE('Cihazlar'!J76)),IF(L76="",0,N(INDEX('Ürünler'!$C:$C,L76)))))</f>
        <v>0</v>
      </c>
      <c r="N76">
        <f>IF('Cihazlar'!K76&lt;&gt;"",N(VALUE('Cihazlar'!K76)),IF('Cihazlar'!J76&lt;&gt;"",0,IF(L76="",0,N(INDEX('Ürünler'!$D:$D,L76)))))</f>
        <v>0</v>
      </c>
    </row>
    <row r="77" spans="1:14">
      <c r="A77" t="str">
        <f>IF(AND('Cihazlar'!A77="",'Cihazlar'!B77=""),"",IFERROR(INDEX('Müşteriler'!$A:$A,MATCH(IF('Cihazlar'!A77="","§",'Cihazlar'!A77),'Müşteriler'!$K:$K,0)),IFERROR(INDEX('Müşteriler'!$A:$A,MATCH(IF('Cihazlar'!B77="","§",'Cihazlar'!B77),'Müşteriler'!$C:$C,0)),'Cihazlar'!A77&amp;'Cihazlar'!B77)))</f>
        <v/>
      </c>
      <c r="B77" t="str">
        <f>IF('Cihazlar'!C77="","",IF(L77="",'Cihazlar'!C77,INDEX('Ürünler'!$B:$B,L77)))</f>
        <v/>
      </c>
      <c r="C77" t="str">
        <f>IF('Cihazlar'!D77="","",'Cihazlar'!D77)</f>
        <v/>
      </c>
      <c r="D77" s="16" t="str">
        <f>K77</f>
        <v/>
      </c>
      <c r="E77" t="str">
        <f>IF(N77&gt;0,N77&amp;" gün",IF(M77&gt;0,M77&amp;" ay",""))</f>
        <v/>
      </c>
      <c r="F77" s="16" t="str">
        <f>IF(OR('Cihazlar'!C77="",K77=""),"",IF(N77&gt;0,K77+N77,IF(M77&gt;0,EDATE(K77,M77),"")))</f>
        <v/>
      </c>
      <c r="G77" s="17" t="str">
        <f>IF(F77="","",F77-TODAY())</f>
        <v/>
      </c>
      <c r="H77" t="str">
        <f>IF(G77="","",IF(G77&lt;0,"Gecikmiş",IF(G77&lt;=30,"30 gün içinde","Planlı")))</f>
        <v/>
      </c>
      <c r="I77" s="16" t="str">
        <f>IF('Cihazlar'!Q77="","",IF('Cihazlar'!R77="Sarı etiket",(IF('Cihazlar'!Q77="","",IF(ISNUMBER('Cihazlar'!Q77),'Cihazlar'!Q77,IFERROR(DATE(VALUE(RIGHT('Cihazlar'!Q77,4)),VALUE(MID('Cihazlar'!Q77,4,2)),VALUE(LEFT('Cihazlar'!Q77,2))),""))))+120,IF('Cihazlar'!R77="Kırmızı etiket",(IF('Cihazlar'!Q77="","",IF(ISNUMBER('Cihazlar'!Q77),'Cihazlar'!Q77,IFERROR(DATE(VALUE(RIGHT('Cihazlar'!Q77,4)),VALUE(MID('Cihazlar'!Q77,4,2)),VALUE(LEFT('Cihazlar'!Q77,2))),""))))+60,EDATE((IF('Cihazlar'!Q77="","",IF(ISNUMBER('Cihazlar'!Q77),'Cihazlar'!Q77,IFERROR(DATE(VALUE(RIGHT('Cihazlar'!Q77,4)),VALUE(MID('Cihazlar'!Q77,4,2)),VALUE(LEFT('Cihazlar'!Q77,2))),"")))),12))))</f>
        <v/>
      </c>
      <c r="J77" s="17" t="str">
        <f>IF(I77="","",I77-TODAY())</f>
        <v/>
      </c>
      <c r="K77" s="16" t="str">
        <f>IF('Cihazlar'!F77&lt;&gt;"",IF('Cihazlar'!F77="","",IF(ISNUMBER('Cihazlar'!F77),'Cihazlar'!F77,IFERROR(DATE(VALUE(RIGHT('Cihazlar'!F77,4)),VALUE(MID('Cihazlar'!F77,4,2)),VALUE(LEFT('Cihazlar'!F77,2))),""))),IF('Cihazlar'!E77="","",IF(ISNUMBER('Cihazlar'!E77),'Cihazlar'!E77,IFERROR(DATE(VALUE(RIGHT('Cihazlar'!E77,4)),VALUE(MID('Cihazlar'!E77,4,2)),VALUE(LEFT('Cihazlar'!E77,2))),""))))</f>
        <v/>
      </c>
      <c r="L77" t="str">
        <f>IF('Cihazlar'!C77="","",IFERROR(MATCH('Cihazlar'!C77,'Ürünler'!$A:$A,0),IFERROR(MATCH('Cihazlar'!C77,'Ürünler'!$B:$B,0),"")))</f>
        <v/>
      </c>
      <c r="M77">
        <f>IF(N77&gt;0,0,IF('Cihazlar'!J77&lt;&gt;"",N(VALUE('Cihazlar'!J77)),IF(L77="",0,N(INDEX('Ürünler'!$C:$C,L77)))))</f>
        <v>0</v>
      </c>
      <c r="N77">
        <f>IF('Cihazlar'!K77&lt;&gt;"",N(VALUE('Cihazlar'!K77)),IF('Cihazlar'!J77&lt;&gt;"",0,IF(L77="",0,N(INDEX('Ürünler'!$D:$D,L77)))))</f>
        <v>0</v>
      </c>
    </row>
    <row r="78" spans="1:14">
      <c r="A78" t="str">
        <f>IF(AND('Cihazlar'!A78="",'Cihazlar'!B78=""),"",IFERROR(INDEX('Müşteriler'!$A:$A,MATCH(IF('Cihazlar'!A78="","§",'Cihazlar'!A78),'Müşteriler'!$K:$K,0)),IFERROR(INDEX('Müşteriler'!$A:$A,MATCH(IF('Cihazlar'!B78="","§",'Cihazlar'!B78),'Müşteriler'!$C:$C,0)),'Cihazlar'!A78&amp;'Cihazlar'!B78)))</f>
        <v/>
      </c>
      <c r="B78" t="str">
        <f>IF('Cihazlar'!C78="","",IF(L78="",'Cihazlar'!C78,INDEX('Ürünler'!$B:$B,L78)))</f>
        <v/>
      </c>
      <c r="C78" t="str">
        <f>IF('Cihazlar'!D78="","",'Cihazlar'!D78)</f>
        <v/>
      </c>
      <c r="D78" s="16" t="str">
        <f>K78</f>
        <v/>
      </c>
      <c r="E78" t="str">
        <f>IF(N78&gt;0,N78&amp;" gün",IF(M78&gt;0,M78&amp;" ay",""))</f>
        <v/>
      </c>
      <c r="F78" s="16" t="str">
        <f>IF(OR('Cihazlar'!C78="",K78=""),"",IF(N78&gt;0,K78+N78,IF(M78&gt;0,EDATE(K78,M78),"")))</f>
        <v/>
      </c>
      <c r="G78" s="17" t="str">
        <f>IF(F78="","",F78-TODAY())</f>
        <v/>
      </c>
      <c r="H78" t="str">
        <f>IF(G78="","",IF(G78&lt;0,"Gecikmiş",IF(G78&lt;=30,"30 gün içinde","Planlı")))</f>
        <v/>
      </c>
      <c r="I78" s="16" t="str">
        <f>IF('Cihazlar'!Q78="","",IF('Cihazlar'!R78="Sarı etiket",(IF('Cihazlar'!Q78="","",IF(ISNUMBER('Cihazlar'!Q78),'Cihazlar'!Q78,IFERROR(DATE(VALUE(RIGHT('Cihazlar'!Q78,4)),VALUE(MID('Cihazlar'!Q78,4,2)),VALUE(LEFT('Cihazlar'!Q78,2))),""))))+120,IF('Cihazlar'!R78="Kırmızı etiket",(IF('Cihazlar'!Q78="","",IF(ISNUMBER('Cihazlar'!Q78),'Cihazlar'!Q78,IFERROR(DATE(VALUE(RIGHT('Cihazlar'!Q78,4)),VALUE(MID('Cihazlar'!Q78,4,2)),VALUE(LEFT('Cihazlar'!Q78,2))),""))))+60,EDATE((IF('Cihazlar'!Q78="","",IF(ISNUMBER('Cihazlar'!Q78),'Cihazlar'!Q78,IFERROR(DATE(VALUE(RIGHT('Cihazlar'!Q78,4)),VALUE(MID('Cihazlar'!Q78,4,2)),VALUE(LEFT('Cihazlar'!Q78,2))),"")))),12))))</f>
        <v/>
      </c>
      <c r="J78" s="17" t="str">
        <f>IF(I78="","",I78-TODAY())</f>
        <v/>
      </c>
      <c r="K78" s="16" t="str">
        <f>IF('Cihazlar'!F78&lt;&gt;"",IF('Cihazlar'!F78="","",IF(ISNUMBER('Cihazlar'!F78),'Cihazlar'!F78,IFERROR(DATE(VALUE(RIGHT('Cihazlar'!F78,4)),VALUE(MID('Cihazlar'!F78,4,2)),VALUE(LEFT('Cihazlar'!F78,2))),""))),IF('Cihazlar'!E78="","",IF(ISNUMBER('Cihazlar'!E78),'Cihazlar'!E78,IFERROR(DATE(VALUE(RIGHT('Cihazlar'!E78,4)),VALUE(MID('Cihazlar'!E78,4,2)),VALUE(LEFT('Cihazlar'!E78,2))),""))))</f>
        <v/>
      </c>
      <c r="L78" t="str">
        <f>IF('Cihazlar'!C78="","",IFERROR(MATCH('Cihazlar'!C78,'Ürünler'!$A:$A,0),IFERROR(MATCH('Cihazlar'!C78,'Ürünler'!$B:$B,0),"")))</f>
        <v/>
      </c>
      <c r="M78">
        <f>IF(N78&gt;0,0,IF('Cihazlar'!J78&lt;&gt;"",N(VALUE('Cihazlar'!J78)),IF(L78="",0,N(INDEX('Ürünler'!$C:$C,L78)))))</f>
        <v>0</v>
      </c>
      <c r="N78">
        <f>IF('Cihazlar'!K78&lt;&gt;"",N(VALUE('Cihazlar'!K78)),IF('Cihazlar'!J78&lt;&gt;"",0,IF(L78="",0,N(INDEX('Ürünler'!$D:$D,L78)))))</f>
        <v>0</v>
      </c>
    </row>
    <row r="79" spans="1:14">
      <c r="A79" t="str">
        <f>IF(AND('Cihazlar'!A79="",'Cihazlar'!B79=""),"",IFERROR(INDEX('Müşteriler'!$A:$A,MATCH(IF('Cihazlar'!A79="","§",'Cihazlar'!A79),'Müşteriler'!$K:$K,0)),IFERROR(INDEX('Müşteriler'!$A:$A,MATCH(IF('Cihazlar'!B79="","§",'Cihazlar'!B79),'Müşteriler'!$C:$C,0)),'Cihazlar'!A79&amp;'Cihazlar'!B79)))</f>
        <v/>
      </c>
      <c r="B79" t="str">
        <f>IF('Cihazlar'!C79="","",IF(L79="",'Cihazlar'!C79,INDEX('Ürünler'!$B:$B,L79)))</f>
        <v/>
      </c>
      <c r="C79" t="str">
        <f>IF('Cihazlar'!D79="","",'Cihazlar'!D79)</f>
        <v/>
      </c>
      <c r="D79" s="16" t="str">
        <f>K79</f>
        <v/>
      </c>
      <c r="E79" t="str">
        <f>IF(N79&gt;0,N79&amp;" gün",IF(M79&gt;0,M79&amp;" ay",""))</f>
        <v/>
      </c>
      <c r="F79" s="16" t="str">
        <f>IF(OR('Cihazlar'!C79="",K79=""),"",IF(N79&gt;0,K79+N79,IF(M79&gt;0,EDATE(K79,M79),"")))</f>
        <v/>
      </c>
      <c r="G79" s="17" t="str">
        <f>IF(F79="","",F79-TODAY())</f>
        <v/>
      </c>
      <c r="H79" t="str">
        <f>IF(G79="","",IF(G79&lt;0,"Gecikmiş",IF(G79&lt;=30,"30 gün içinde","Planlı")))</f>
        <v/>
      </c>
      <c r="I79" s="16" t="str">
        <f>IF('Cihazlar'!Q79="","",IF('Cihazlar'!R79="Sarı etiket",(IF('Cihazlar'!Q79="","",IF(ISNUMBER('Cihazlar'!Q79),'Cihazlar'!Q79,IFERROR(DATE(VALUE(RIGHT('Cihazlar'!Q79,4)),VALUE(MID('Cihazlar'!Q79,4,2)),VALUE(LEFT('Cihazlar'!Q79,2))),""))))+120,IF('Cihazlar'!R79="Kırmızı etiket",(IF('Cihazlar'!Q79="","",IF(ISNUMBER('Cihazlar'!Q79),'Cihazlar'!Q79,IFERROR(DATE(VALUE(RIGHT('Cihazlar'!Q79,4)),VALUE(MID('Cihazlar'!Q79,4,2)),VALUE(LEFT('Cihazlar'!Q79,2))),""))))+60,EDATE((IF('Cihazlar'!Q79="","",IF(ISNUMBER('Cihazlar'!Q79),'Cihazlar'!Q79,IFERROR(DATE(VALUE(RIGHT('Cihazlar'!Q79,4)),VALUE(MID('Cihazlar'!Q79,4,2)),VALUE(LEFT('Cihazlar'!Q79,2))),"")))),12))))</f>
        <v/>
      </c>
      <c r="J79" s="17" t="str">
        <f>IF(I79="","",I79-TODAY())</f>
        <v/>
      </c>
      <c r="K79" s="16" t="str">
        <f>IF('Cihazlar'!F79&lt;&gt;"",IF('Cihazlar'!F79="","",IF(ISNUMBER('Cihazlar'!F79),'Cihazlar'!F79,IFERROR(DATE(VALUE(RIGHT('Cihazlar'!F79,4)),VALUE(MID('Cihazlar'!F79,4,2)),VALUE(LEFT('Cihazlar'!F79,2))),""))),IF('Cihazlar'!E79="","",IF(ISNUMBER('Cihazlar'!E79),'Cihazlar'!E79,IFERROR(DATE(VALUE(RIGHT('Cihazlar'!E79,4)),VALUE(MID('Cihazlar'!E79,4,2)),VALUE(LEFT('Cihazlar'!E79,2))),""))))</f>
        <v/>
      </c>
      <c r="L79" t="str">
        <f>IF('Cihazlar'!C79="","",IFERROR(MATCH('Cihazlar'!C79,'Ürünler'!$A:$A,0),IFERROR(MATCH('Cihazlar'!C79,'Ürünler'!$B:$B,0),"")))</f>
        <v/>
      </c>
      <c r="M79">
        <f>IF(N79&gt;0,0,IF('Cihazlar'!J79&lt;&gt;"",N(VALUE('Cihazlar'!J79)),IF(L79="",0,N(INDEX('Ürünler'!$C:$C,L79)))))</f>
        <v>0</v>
      </c>
      <c r="N79">
        <f>IF('Cihazlar'!K79&lt;&gt;"",N(VALUE('Cihazlar'!K79)),IF('Cihazlar'!J79&lt;&gt;"",0,IF(L79="",0,N(INDEX('Ürünler'!$D:$D,L79)))))</f>
        <v>0</v>
      </c>
    </row>
    <row r="80" spans="1:14">
      <c r="A80" t="str">
        <f>IF(AND('Cihazlar'!A80="",'Cihazlar'!B80=""),"",IFERROR(INDEX('Müşteriler'!$A:$A,MATCH(IF('Cihazlar'!A80="","§",'Cihazlar'!A80),'Müşteriler'!$K:$K,0)),IFERROR(INDEX('Müşteriler'!$A:$A,MATCH(IF('Cihazlar'!B80="","§",'Cihazlar'!B80),'Müşteriler'!$C:$C,0)),'Cihazlar'!A80&amp;'Cihazlar'!B80)))</f>
        <v/>
      </c>
      <c r="B80" t="str">
        <f>IF('Cihazlar'!C80="","",IF(L80="",'Cihazlar'!C80,INDEX('Ürünler'!$B:$B,L80)))</f>
        <v/>
      </c>
      <c r="C80" t="str">
        <f>IF('Cihazlar'!D80="","",'Cihazlar'!D80)</f>
        <v/>
      </c>
      <c r="D80" s="16" t="str">
        <f>K80</f>
        <v/>
      </c>
      <c r="E80" t="str">
        <f>IF(N80&gt;0,N80&amp;" gün",IF(M80&gt;0,M80&amp;" ay",""))</f>
        <v/>
      </c>
      <c r="F80" s="16" t="str">
        <f>IF(OR('Cihazlar'!C80="",K80=""),"",IF(N80&gt;0,K80+N80,IF(M80&gt;0,EDATE(K80,M80),"")))</f>
        <v/>
      </c>
      <c r="G80" s="17" t="str">
        <f>IF(F80="","",F80-TODAY())</f>
        <v/>
      </c>
      <c r="H80" t="str">
        <f>IF(G80="","",IF(G80&lt;0,"Gecikmiş",IF(G80&lt;=30,"30 gün içinde","Planlı")))</f>
        <v/>
      </c>
      <c r="I80" s="16" t="str">
        <f>IF('Cihazlar'!Q80="","",IF('Cihazlar'!R80="Sarı etiket",(IF('Cihazlar'!Q80="","",IF(ISNUMBER('Cihazlar'!Q80),'Cihazlar'!Q80,IFERROR(DATE(VALUE(RIGHT('Cihazlar'!Q80,4)),VALUE(MID('Cihazlar'!Q80,4,2)),VALUE(LEFT('Cihazlar'!Q80,2))),""))))+120,IF('Cihazlar'!R80="Kırmızı etiket",(IF('Cihazlar'!Q80="","",IF(ISNUMBER('Cihazlar'!Q80),'Cihazlar'!Q80,IFERROR(DATE(VALUE(RIGHT('Cihazlar'!Q80,4)),VALUE(MID('Cihazlar'!Q80,4,2)),VALUE(LEFT('Cihazlar'!Q80,2))),""))))+60,EDATE((IF('Cihazlar'!Q80="","",IF(ISNUMBER('Cihazlar'!Q80),'Cihazlar'!Q80,IFERROR(DATE(VALUE(RIGHT('Cihazlar'!Q80,4)),VALUE(MID('Cihazlar'!Q80,4,2)),VALUE(LEFT('Cihazlar'!Q80,2))),"")))),12))))</f>
        <v/>
      </c>
      <c r="J80" s="17" t="str">
        <f>IF(I80="","",I80-TODAY())</f>
        <v/>
      </c>
      <c r="K80" s="16" t="str">
        <f>IF('Cihazlar'!F80&lt;&gt;"",IF('Cihazlar'!F80="","",IF(ISNUMBER('Cihazlar'!F80),'Cihazlar'!F80,IFERROR(DATE(VALUE(RIGHT('Cihazlar'!F80,4)),VALUE(MID('Cihazlar'!F80,4,2)),VALUE(LEFT('Cihazlar'!F80,2))),""))),IF('Cihazlar'!E80="","",IF(ISNUMBER('Cihazlar'!E80),'Cihazlar'!E80,IFERROR(DATE(VALUE(RIGHT('Cihazlar'!E80,4)),VALUE(MID('Cihazlar'!E80,4,2)),VALUE(LEFT('Cihazlar'!E80,2))),""))))</f>
        <v/>
      </c>
      <c r="L80" t="str">
        <f>IF('Cihazlar'!C80="","",IFERROR(MATCH('Cihazlar'!C80,'Ürünler'!$A:$A,0),IFERROR(MATCH('Cihazlar'!C80,'Ürünler'!$B:$B,0),"")))</f>
        <v/>
      </c>
      <c r="M80">
        <f>IF(N80&gt;0,0,IF('Cihazlar'!J80&lt;&gt;"",N(VALUE('Cihazlar'!J80)),IF(L80="",0,N(INDEX('Ürünler'!$C:$C,L80)))))</f>
        <v>0</v>
      </c>
      <c r="N80">
        <f>IF('Cihazlar'!K80&lt;&gt;"",N(VALUE('Cihazlar'!K80)),IF('Cihazlar'!J80&lt;&gt;"",0,IF(L80="",0,N(INDEX('Ürünler'!$D:$D,L80)))))</f>
        <v>0</v>
      </c>
    </row>
    <row r="81" spans="1:14">
      <c r="A81" t="str">
        <f>IF(AND('Cihazlar'!A81="",'Cihazlar'!B81=""),"",IFERROR(INDEX('Müşteriler'!$A:$A,MATCH(IF('Cihazlar'!A81="","§",'Cihazlar'!A81),'Müşteriler'!$K:$K,0)),IFERROR(INDEX('Müşteriler'!$A:$A,MATCH(IF('Cihazlar'!B81="","§",'Cihazlar'!B81),'Müşteriler'!$C:$C,0)),'Cihazlar'!A81&amp;'Cihazlar'!B81)))</f>
        <v/>
      </c>
      <c r="B81" t="str">
        <f>IF('Cihazlar'!C81="","",IF(L81="",'Cihazlar'!C81,INDEX('Ürünler'!$B:$B,L81)))</f>
        <v/>
      </c>
      <c r="C81" t="str">
        <f>IF('Cihazlar'!D81="","",'Cihazlar'!D81)</f>
        <v/>
      </c>
      <c r="D81" s="16" t="str">
        <f>K81</f>
        <v/>
      </c>
      <c r="E81" t="str">
        <f>IF(N81&gt;0,N81&amp;" gün",IF(M81&gt;0,M81&amp;" ay",""))</f>
        <v/>
      </c>
      <c r="F81" s="16" t="str">
        <f>IF(OR('Cihazlar'!C81="",K81=""),"",IF(N81&gt;0,K81+N81,IF(M81&gt;0,EDATE(K81,M81),"")))</f>
        <v/>
      </c>
      <c r="G81" s="17" t="str">
        <f>IF(F81="","",F81-TODAY())</f>
        <v/>
      </c>
      <c r="H81" t="str">
        <f>IF(G81="","",IF(G81&lt;0,"Gecikmiş",IF(G81&lt;=30,"30 gün içinde","Planlı")))</f>
        <v/>
      </c>
      <c r="I81" s="16" t="str">
        <f>IF('Cihazlar'!Q81="","",IF('Cihazlar'!R81="Sarı etiket",(IF('Cihazlar'!Q81="","",IF(ISNUMBER('Cihazlar'!Q81),'Cihazlar'!Q81,IFERROR(DATE(VALUE(RIGHT('Cihazlar'!Q81,4)),VALUE(MID('Cihazlar'!Q81,4,2)),VALUE(LEFT('Cihazlar'!Q81,2))),""))))+120,IF('Cihazlar'!R81="Kırmızı etiket",(IF('Cihazlar'!Q81="","",IF(ISNUMBER('Cihazlar'!Q81),'Cihazlar'!Q81,IFERROR(DATE(VALUE(RIGHT('Cihazlar'!Q81,4)),VALUE(MID('Cihazlar'!Q81,4,2)),VALUE(LEFT('Cihazlar'!Q81,2))),""))))+60,EDATE((IF('Cihazlar'!Q81="","",IF(ISNUMBER('Cihazlar'!Q81),'Cihazlar'!Q81,IFERROR(DATE(VALUE(RIGHT('Cihazlar'!Q81,4)),VALUE(MID('Cihazlar'!Q81,4,2)),VALUE(LEFT('Cihazlar'!Q81,2))),"")))),12))))</f>
        <v/>
      </c>
      <c r="J81" s="17" t="str">
        <f>IF(I81="","",I81-TODAY())</f>
        <v/>
      </c>
      <c r="K81" s="16" t="str">
        <f>IF('Cihazlar'!F81&lt;&gt;"",IF('Cihazlar'!F81="","",IF(ISNUMBER('Cihazlar'!F81),'Cihazlar'!F81,IFERROR(DATE(VALUE(RIGHT('Cihazlar'!F81,4)),VALUE(MID('Cihazlar'!F81,4,2)),VALUE(LEFT('Cihazlar'!F81,2))),""))),IF('Cihazlar'!E81="","",IF(ISNUMBER('Cihazlar'!E81),'Cihazlar'!E81,IFERROR(DATE(VALUE(RIGHT('Cihazlar'!E81,4)),VALUE(MID('Cihazlar'!E81,4,2)),VALUE(LEFT('Cihazlar'!E81,2))),""))))</f>
        <v/>
      </c>
      <c r="L81" t="str">
        <f>IF('Cihazlar'!C81="","",IFERROR(MATCH('Cihazlar'!C81,'Ürünler'!$A:$A,0),IFERROR(MATCH('Cihazlar'!C81,'Ürünler'!$B:$B,0),"")))</f>
        <v/>
      </c>
      <c r="M81">
        <f>IF(N81&gt;0,0,IF('Cihazlar'!J81&lt;&gt;"",N(VALUE('Cihazlar'!J81)),IF(L81="",0,N(INDEX('Ürünler'!$C:$C,L81)))))</f>
        <v>0</v>
      </c>
      <c r="N81">
        <f>IF('Cihazlar'!K81&lt;&gt;"",N(VALUE('Cihazlar'!K81)),IF('Cihazlar'!J81&lt;&gt;"",0,IF(L81="",0,N(INDEX('Ürünler'!$D:$D,L81)))))</f>
        <v>0</v>
      </c>
    </row>
    <row r="82" spans="1:14">
      <c r="A82" t="str">
        <f>IF(AND('Cihazlar'!A82="",'Cihazlar'!B82=""),"",IFERROR(INDEX('Müşteriler'!$A:$A,MATCH(IF('Cihazlar'!A82="","§",'Cihazlar'!A82),'Müşteriler'!$K:$K,0)),IFERROR(INDEX('Müşteriler'!$A:$A,MATCH(IF('Cihazlar'!B82="","§",'Cihazlar'!B82),'Müşteriler'!$C:$C,0)),'Cihazlar'!A82&amp;'Cihazlar'!B82)))</f>
        <v/>
      </c>
      <c r="B82" t="str">
        <f>IF('Cihazlar'!C82="","",IF(L82="",'Cihazlar'!C82,INDEX('Ürünler'!$B:$B,L82)))</f>
        <v/>
      </c>
      <c r="C82" t="str">
        <f>IF('Cihazlar'!D82="","",'Cihazlar'!D82)</f>
        <v/>
      </c>
      <c r="D82" s="16" t="str">
        <f>K82</f>
        <v/>
      </c>
      <c r="E82" t="str">
        <f>IF(N82&gt;0,N82&amp;" gün",IF(M82&gt;0,M82&amp;" ay",""))</f>
        <v/>
      </c>
      <c r="F82" s="16" t="str">
        <f>IF(OR('Cihazlar'!C82="",K82=""),"",IF(N82&gt;0,K82+N82,IF(M82&gt;0,EDATE(K82,M82),"")))</f>
        <v/>
      </c>
      <c r="G82" s="17" t="str">
        <f>IF(F82="","",F82-TODAY())</f>
        <v/>
      </c>
      <c r="H82" t="str">
        <f>IF(G82="","",IF(G82&lt;0,"Gecikmiş",IF(G82&lt;=30,"30 gün içinde","Planlı")))</f>
        <v/>
      </c>
      <c r="I82" s="16" t="str">
        <f>IF('Cihazlar'!Q82="","",IF('Cihazlar'!R82="Sarı etiket",(IF('Cihazlar'!Q82="","",IF(ISNUMBER('Cihazlar'!Q82),'Cihazlar'!Q82,IFERROR(DATE(VALUE(RIGHT('Cihazlar'!Q82,4)),VALUE(MID('Cihazlar'!Q82,4,2)),VALUE(LEFT('Cihazlar'!Q82,2))),""))))+120,IF('Cihazlar'!R82="Kırmızı etiket",(IF('Cihazlar'!Q82="","",IF(ISNUMBER('Cihazlar'!Q82),'Cihazlar'!Q82,IFERROR(DATE(VALUE(RIGHT('Cihazlar'!Q82,4)),VALUE(MID('Cihazlar'!Q82,4,2)),VALUE(LEFT('Cihazlar'!Q82,2))),""))))+60,EDATE((IF('Cihazlar'!Q82="","",IF(ISNUMBER('Cihazlar'!Q82),'Cihazlar'!Q82,IFERROR(DATE(VALUE(RIGHT('Cihazlar'!Q82,4)),VALUE(MID('Cihazlar'!Q82,4,2)),VALUE(LEFT('Cihazlar'!Q82,2))),"")))),12))))</f>
        <v/>
      </c>
      <c r="J82" s="17" t="str">
        <f>IF(I82="","",I82-TODAY())</f>
        <v/>
      </c>
      <c r="K82" s="16" t="str">
        <f>IF('Cihazlar'!F82&lt;&gt;"",IF('Cihazlar'!F82="","",IF(ISNUMBER('Cihazlar'!F82),'Cihazlar'!F82,IFERROR(DATE(VALUE(RIGHT('Cihazlar'!F82,4)),VALUE(MID('Cihazlar'!F82,4,2)),VALUE(LEFT('Cihazlar'!F82,2))),""))),IF('Cihazlar'!E82="","",IF(ISNUMBER('Cihazlar'!E82),'Cihazlar'!E82,IFERROR(DATE(VALUE(RIGHT('Cihazlar'!E82,4)),VALUE(MID('Cihazlar'!E82,4,2)),VALUE(LEFT('Cihazlar'!E82,2))),""))))</f>
        <v/>
      </c>
      <c r="L82" t="str">
        <f>IF('Cihazlar'!C82="","",IFERROR(MATCH('Cihazlar'!C82,'Ürünler'!$A:$A,0),IFERROR(MATCH('Cihazlar'!C82,'Ürünler'!$B:$B,0),"")))</f>
        <v/>
      </c>
      <c r="M82">
        <f>IF(N82&gt;0,0,IF('Cihazlar'!J82&lt;&gt;"",N(VALUE('Cihazlar'!J82)),IF(L82="",0,N(INDEX('Ürünler'!$C:$C,L82)))))</f>
        <v>0</v>
      </c>
      <c r="N82">
        <f>IF('Cihazlar'!K82&lt;&gt;"",N(VALUE('Cihazlar'!K82)),IF('Cihazlar'!J82&lt;&gt;"",0,IF(L82="",0,N(INDEX('Ürünler'!$D:$D,L82)))))</f>
        <v>0</v>
      </c>
    </row>
    <row r="83" spans="1:14">
      <c r="A83" t="str">
        <f>IF(AND('Cihazlar'!A83="",'Cihazlar'!B83=""),"",IFERROR(INDEX('Müşteriler'!$A:$A,MATCH(IF('Cihazlar'!A83="","§",'Cihazlar'!A83),'Müşteriler'!$K:$K,0)),IFERROR(INDEX('Müşteriler'!$A:$A,MATCH(IF('Cihazlar'!B83="","§",'Cihazlar'!B83),'Müşteriler'!$C:$C,0)),'Cihazlar'!A83&amp;'Cihazlar'!B83)))</f>
        <v/>
      </c>
      <c r="B83" t="str">
        <f>IF('Cihazlar'!C83="","",IF(L83="",'Cihazlar'!C83,INDEX('Ürünler'!$B:$B,L83)))</f>
        <v/>
      </c>
      <c r="C83" t="str">
        <f>IF('Cihazlar'!D83="","",'Cihazlar'!D83)</f>
        <v/>
      </c>
      <c r="D83" s="16" t="str">
        <f>K83</f>
        <v/>
      </c>
      <c r="E83" t="str">
        <f>IF(N83&gt;0,N83&amp;" gün",IF(M83&gt;0,M83&amp;" ay",""))</f>
        <v/>
      </c>
      <c r="F83" s="16" t="str">
        <f>IF(OR('Cihazlar'!C83="",K83=""),"",IF(N83&gt;0,K83+N83,IF(M83&gt;0,EDATE(K83,M83),"")))</f>
        <v/>
      </c>
      <c r="G83" s="17" t="str">
        <f>IF(F83="","",F83-TODAY())</f>
        <v/>
      </c>
      <c r="H83" t="str">
        <f>IF(G83="","",IF(G83&lt;0,"Gecikmiş",IF(G83&lt;=30,"30 gün içinde","Planlı")))</f>
        <v/>
      </c>
      <c r="I83" s="16" t="str">
        <f>IF('Cihazlar'!Q83="","",IF('Cihazlar'!R83="Sarı etiket",(IF('Cihazlar'!Q83="","",IF(ISNUMBER('Cihazlar'!Q83),'Cihazlar'!Q83,IFERROR(DATE(VALUE(RIGHT('Cihazlar'!Q83,4)),VALUE(MID('Cihazlar'!Q83,4,2)),VALUE(LEFT('Cihazlar'!Q83,2))),""))))+120,IF('Cihazlar'!R83="Kırmızı etiket",(IF('Cihazlar'!Q83="","",IF(ISNUMBER('Cihazlar'!Q83),'Cihazlar'!Q83,IFERROR(DATE(VALUE(RIGHT('Cihazlar'!Q83,4)),VALUE(MID('Cihazlar'!Q83,4,2)),VALUE(LEFT('Cihazlar'!Q83,2))),""))))+60,EDATE((IF('Cihazlar'!Q83="","",IF(ISNUMBER('Cihazlar'!Q83),'Cihazlar'!Q83,IFERROR(DATE(VALUE(RIGHT('Cihazlar'!Q83,4)),VALUE(MID('Cihazlar'!Q83,4,2)),VALUE(LEFT('Cihazlar'!Q83,2))),"")))),12))))</f>
        <v/>
      </c>
      <c r="J83" s="17" t="str">
        <f>IF(I83="","",I83-TODAY())</f>
        <v/>
      </c>
      <c r="K83" s="16" t="str">
        <f>IF('Cihazlar'!F83&lt;&gt;"",IF('Cihazlar'!F83="","",IF(ISNUMBER('Cihazlar'!F83),'Cihazlar'!F83,IFERROR(DATE(VALUE(RIGHT('Cihazlar'!F83,4)),VALUE(MID('Cihazlar'!F83,4,2)),VALUE(LEFT('Cihazlar'!F83,2))),""))),IF('Cihazlar'!E83="","",IF(ISNUMBER('Cihazlar'!E83),'Cihazlar'!E83,IFERROR(DATE(VALUE(RIGHT('Cihazlar'!E83,4)),VALUE(MID('Cihazlar'!E83,4,2)),VALUE(LEFT('Cihazlar'!E83,2))),""))))</f>
        <v/>
      </c>
      <c r="L83" t="str">
        <f>IF('Cihazlar'!C83="","",IFERROR(MATCH('Cihazlar'!C83,'Ürünler'!$A:$A,0),IFERROR(MATCH('Cihazlar'!C83,'Ürünler'!$B:$B,0),"")))</f>
        <v/>
      </c>
      <c r="M83">
        <f>IF(N83&gt;0,0,IF('Cihazlar'!J83&lt;&gt;"",N(VALUE('Cihazlar'!J83)),IF(L83="",0,N(INDEX('Ürünler'!$C:$C,L83)))))</f>
        <v>0</v>
      </c>
      <c r="N83">
        <f>IF('Cihazlar'!K83&lt;&gt;"",N(VALUE('Cihazlar'!K83)),IF('Cihazlar'!J83&lt;&gt;"",0,IF(L83="",0,N(INDEX('Ürünler'!$D:$D,L83)))))</f>
        <v>0</v>
      </c>
    </row>
    <row r="84" spans="1:14">
      <c r="A84" t="str">
        <f>IF(AND('Cihazlar'!A84="",'Cihazlar'!B84=""),"",IFERROR(INDEX('Müşteriler'!$A:$A,MATCH(IF('Cihazlar'!A84="","§",'Cihazlar'!A84),'Müşteriler'!$K:$K,0)),IFERROR(INDEX('Müşteriler'!$A:$A,MATCH(IF('Cihazlar'!B84="","§",'Cihazlar'!B84),'Müşteriler'!$C:$C,0)),'Cihazlar'!A84&amp;'Cihazlar'!B84)))</f>
        <v/>
      </c>
      <c r="B84" t="str">
        <f>IF('Cihazlar'!C84="","",IF(L84="",'Cihazlar'!C84,INDEX('Ürünler'!$B:$B,L84)))</f>
        <v/>
      </c>
      <c r="C84" t="str">
        <f>IF('Cihazlar'!D84="","",'Cihazlar'!D84)</f>
        <v/>
      </c>
      <c r="D84" s="16" t="str">
        <f>K84</f>
        <v/>
      </c>
      <c r="E84" t="str">
        <f>IF(N84&gt;0,N84&amp;" gün",IF(M84&gt;0,M84&amp;" ay",""))</f>
        <v/>
      </c>
      <c r="F84" s="16" t="str">
        <f>IF(OR('Cihazlar'!C84="",K84=""),"",IF(N84&gt;0,K84+N84,IF(M84&gt;0,EDATE(K84,M84),"")))</f>
        <v/>
      </c>
      <c r="G84" s="17" t="str">
        <f>IF(F84="","",F84-TODAY())</f>
        <v/>
      </c>
      <c r="H84" t="str">
        <f>IF(G84="","",IF(G84&lt;0,"Gecikmiş",IF(G84&lt;=30,"30 gün içinde","Planlı")))</f>
        <v/>
      </c>
      <c r="I84" s="16" t="str">
        <f>IF('Cihazlar'!Q84="","",IF('Cihazlar'!R84="Sarı etiket",(IF('Cihazlar'!Q84="","",IF(ISNUMBER('Cihazlar'!Q84),'Cihazlar'!Q84,IFERROR(DATE(VALUE(RIGHT('Cihazlar'!Q84,4)),VALUE(MID('Cihazlar'!Q84,4,2)),VALUE(LEFT('Cihazlar'!Q84,2))),""))))+120,IF('Cihazlar'!R84="Kırmızı etiket",(IF('Cihazlar'!Q84="","",IF(ISNUMBER('Cihazlar'!Q84),'Cihazlar'!Q84,IFERROR(DATE(VALUE(RIGHT('Cihazlar'!Q84,4)),VALUE(MID('Cihazlar'!Q84,4,2)),VALUE(LEFT('Cihazlar'!Q84,2))),""))))+60,EDATE((IF('Cihazlar'!Q84="","",IF(ISNUMBER('Cihazlar'!Q84),'Cihazlar'!Q84,IFERROR(DATE(VALUE(RIGHT('Cihazlar'!Q84,4)),VALUE(MID('Cihazlar'!Q84,4,2)),VALUE(LEFT('Cihazlar'!Q84,2))),"")))),12))))</f>
        <v/>
      </c>
      <c r="J84" s="17" t="str">
        <f>IF(I84="","",I84-TODAY())</f>
        <v/>
      </c>
      <c r="K84" s="16" t="str">
        <f>IF('Cihazlar'!F84&lt;&gt;"",IF('Cihazlar'!F84="","",IF(ISNUMBER('Cihazlar'!F84),'Cihazlar'!F84,IFERROR(DATE(VALUE(RIGHT('Cihazlar'!F84,4)),VALUE(MID('Cihazlar'!F84,4,2)),VALUE(LEFT('Cihazlar'!F84,2))),""))),IF('Cihazlar'!E84="","",IF(ISNUMBER('Cihazlar'!E84),'Cihazlar'!E84,IFERROR(DATE(VALUE(RIGHT('Cihazlar'!E84,4)),VALUE(MID('Cihazlar'!E84,4,2)),VALUE(LEFT('Cihazlar'!E84,2))),""))))</f>
        <v/>
      </c>
      <c r="L84" t="str">
        <f>IF('Cihazlar'!C84="","",IFERROR(MATCH('Cihazlar'!C84,'Ürünler'!$A:$A,0),IFERROR(MATCH('Cihazlar'!C84,'Ürünler'!$B:$B,0),"")))</f>
        <v/>
      </c>
      <c r="M84">
        <f>IF(N84&gt;0,0,IF('Cihazlar'!J84&lt;&gt;"",N(VALUE('Cihazlar'!J84)),IF(L84="",0,N(INDEX('Ürünler'!$C:$C,L84)))))</f>
        <v>0</v>
      </c>
      <c r="N84">
        <f>IF('Cihazlar'!K84&lt;&gt;"",N(VALUE('Cihazlar'!K84)),IF('Cihazlar'!J84&lt;&gt;"",0,IF(L84="",0,N(INDEX('Ürünler'!$D:$D,L84)))))</f>
        <v>0</v>
      </c>
    </row>
    <row r="85" spans="1:14">
      <c r="A85" t="str">
        <f>IF(AND('Cihazlar'!A85="",'Cihazlar'!B85=""),"",IFERROR(INDEX('Müşteriler'!$A:$A,MATCH(IF('Cihazlar'!A85="","§",'Cihazlar'!A85),'Müşteriler'!$K:$K,0)),IFERROR(INDEX('Müşteriler'!$A:$A,MATCH(IF('Cihazlar'!B85="","§",'Cihazlar'!B85),'Müşteriler'!$C:$C,0)),'Cihazlar'!A85&amp;'Cihazlar'!B85)))</f>
        <v/>
      </c>
      <c r="B85" t="str">
        <f>IF('Cihazlar'!C85="","",IF(L85="",'Cihazlar'!C85,INDEX('Ürünler'!$B:$B,L85)))</f>
        <v/>
      </c>
      <c r="C85" t="str">
        <f>IF('Cihazlar'!D85="","",'Cihazlar'!D85)</f>
        <v/>
      </c>
      <c r="D85" s="16" t="str">
        <f>K85</f>
        <v/>
      </c>
      <c r="E85" t="str">
        <f>IF(N85&gt;0,N85&amp;" gün",IF(M85&gt;0,M85&amp;" ay",""))</f>
        <v/>
      </c>
      <c r="F85" s="16" t="str">
        <f>IF(OR('Cihazlar'!C85="",K85=""),"",IF(N85&gt;0,K85+N85,IF(M85&gt;0,EDATE(K85,M85),"")))</f>
        <v/>
      </c>
      <c r="G85" s="17" t="str">
        <f>IF(F85="","",F85-TODAY())</f>
        <v/>
      </c>
      <c r="H85" t="str">
        <f>IF(G85="","",IF(G85&lt;0,"Gecikmiş",IF(G85&lt;=30,"30 gün içinde","Planlı")))</f>
        <v/>
      </c>
      <c r="I85" s="16" t="str">
        <f>IF('Cihazlar'!Q85="","",IF('Cihazlar'!R85="Sarı etiket",(IF('Cihazlar'!Q85="","",IF(ISNUMBER('Cihazlar'!Q85),'Cihazlar'!Q85,IFERROR(DATE(VALUE(RIGHT('Cihazlar'!Q85,4)),VALUE(MID('Cihazlar'!Q85,4,2)),VALUE(LEFT('Cihazlar'!Q85,2))),""))))+120,IF('Cihazlar'!R85="Kırmızı etiket",(IF('Cihazlar'!Q85="","",IF(ISNUMBER('Cihazlar'!Q85),'Cihazlar'!Q85,IFERROR(DATE(VALUE(RIGHT('Cihazlar'!Q85,4)),VALUE(MID('Cihazlar'!Q85,4,2)),VALUE(LEFT('Cihazlar'!Q85,2))),""))))+60,EDATE((IF('Cihazlar'!Q85="","",IF(ISNUMBER('Cihazlar'!Q85),'Cihazlar'!Q85,IFERROR(DATE(VALUE(RIGHT('Cihazlar'!Q85,4)),VALUE(MID('Cihazlar'!Q85,4,2)),VALUE(LEFT('Cihazlar'!Q85,2))),"")))),12))))</f>
        <v/>
      </c>
      <c r="J85" s="17" t="str">
        <f>IF(I85="","",I85-TODAY())</f>
        <v/>
      </c>
      <c r="K85" s="16" t="str">
        <f>IF('Cihazlar'!F85&lt;&gt;"",IF('Cihazlar'!F85="","",IF(ISNUMBER('Cihazlar'!F85),'Cihazlar'!F85,IFERROR(DATE(VALUE(RIGHT('Cihazlar'!F85,4)),VALUE(MID('Cihazlar'!F85,4,2)),VALUE(LEFT('Cihazlar'!F85,2))),""))),IF('Cihazlar'!E85="","",IF(ISNUMBER('Cihazlar'!E85),'Cihazlar'!E85,IFERROR(DATE(VALUE(RIGHT('Cihazlar'!E85,4)),VALUE(MID('Cihazlar'!E85,4,2)),VALUE(LEFT('Cihazlar'!E85,2))),""))))</f>
        <v/>
      </c>
      <c r="L85" t="str">
        <f>IF('Cihazlar'!C85="","",IFERROR(MATCH('Cihazlar'!C85,'Ürünler'!$A:$A,0),IFERROR(MATCH('Cihazlar'!C85,'Ürünler'!$B:$B,0),"")))</f>
        <v/>
      </c>
      <c r="M85">
        <f>IF(N85&gt;0,0,IF('Cihazlar'!J85&lt;&gt;"",N(VALUE('Cihazlar'!J85)),IF(L85="",0,N(INDEX('Ürünler'!$C:$C,L85)))))</f>
        <v>0</v>
      </c>
      <c r="N85">
        <f>IF('Cihazlar'!K85&lt;&gt;"",N(VALUE('Cihazlar'!K85)),IF('Cihazlar'!J85&lt;&gt;"",0,IF(L85="",0,N(INDEX('Ürünler'!$D:$D,L85)))))</f>
        <v>0</v>
      </c>
    </row>
    <row r="86" spans="1:14">
      <c r="A86" t="str">
        <f>IF(AND('Cihazlar'!A86="",'Cihazlar'!B86=""),"",IFERROR(INDEX('Müşteriler'!$A:$A,MATCH(IF('Cihazlar'!A86="","§",'Cihazlar'!A86),'Müşteriler'!$K:$K,0)),IFERROR(INDEX('Müşteriler'!$A:$A,MATCH(IF('Cihazlar'!B86="","§",'Cihazlar'!B86),'Müşteriler'!$C:$C,0)),'Cihazlar'!A86&amp;'Cihazlar'!B86)))</f>
        <v/>
      </c>
      <c r="B86" t="str">
        <f>IF('Cihazlar'!C86="","",IF(L86="",'Cihazlar'!C86,INDEX('Ürünler'!$B:$B,L86)))</f>
        <v/>
      </c>
      <c r="C86" t="str">
        <f>IF('Cihazlar'!D86="","",'Cihazlar'!D86)</f>
        <v/>
      </c>
      <c r="D86" s="16" t="str">
        <f>K86</f>
        <v/>
      </c>
      <c r="E86" t="str">
        <f>IF(N86&gt;0,N86&amp;" gün",IF(M86&gt;0,M86&amp;" ay",""))</f>
        <v/>
      </c>
      <c r="F86" s="16" t="str">
        <f>IF(OR('Cihazlar'!C86="",K86=""),"",IF(N86&gt;0,K86+N86,IF(M86&gt;0,EDATE(K86,M86),"")))</f>
        <v/>
      </c>
      <c r="G86" s="17" t="str">
        <f>IF(F86="","",F86-TODAY())</f>
        <v/>
      </c>
      <c r="H86" t="str">
        <f>IF(G86="","",IF(G86&lt;0,"Gecikmiş",IF(G86&lt;=30,"30 gün içinde","Planlı")))</f>
        <v/>
      </c>
      <c r="I86" s="16" t="str">
        <f>IF('Cihazlar'!Q86="","",IF('Cihazlar'!R86="Sarı etiket",(IF('Cihazlar'!Q86="","",IF(ISNUMBER('Cihazlar'!Q86),'Cihazlar'!Q86,IFERROR(DATE(VALUE(RIGHT('Cihazlar'!Q86,4)),VALUE(MID('Cihazlar'!Q86,4,2)),VALUE(LEFT('Cihazlar'!Q86,2))),""))))+120,IF('Cihazlar'!R86="Kırmızı etiket",(IF('Cihazlar'!Q86="","",IF(ISNUMBER('Cihazlar'!Q86),'Cihazlar'!Q86,IFERROR(DATE(VALUE(RIGHT('Cihazlar'!Q86,4)),VALUE(MID('Cihazlar'!Q86,4,2)),VALUE(LEFT('Cihazlar'!Q86,2))),""))))+60,EDATE((IF('Cihazlar'!Q86="","",IF(ISNUMBER('Cihazlar'!Q86),'Cihazlar'!Q86,IFERROR(DATE(VALUE(RIGHT('Cihazlar'!Q86,4)),VALUE(MID('Cihazlar'!Q86,4,2)),VALUE(LEFT('Cihazlar'!Q86,2))),"")))),12))))</f>
        <v/>
      </c>
      <c r="J86" s="17" t="str">
        <f>IF(I86="","",I86-TODAY())</f>
        <v/>
      </c>
      <c r="K86" s="16" t="str">
        <f>IF('Cihazlar'!F86&lt;&gt;"",IF('Cihazlar'!F86="","",IF(ISNUMBER('Cihazlar'!F86),'Cihazlar'!F86,IFERROR(DATE(VALUE(RIGHT('Cihazlar'!F86,4)),VALUE(MID('Cihazlar'!F86,4,2)),VALUE(LEFT('Cihazlar'!F86,2))),""))),IF('Cihazlar'!E86="","",IF(ISNUMBER('Cihazlar'!E86),'Cihazlar'!E86,IFERROR(DATE(VALUE(RIGHT('Cihazlar'!E86,4)),VALUE(MID('Cihazlar'!E86,4,2)),VALUE(LEFT('Cihazlar'!E86,2))),""))))</f>
        <v/>
      </c>
      <c r="L86" t="str">
        <f>IF('Cihazlar'!C86="","",IFERROR(MATCH('Cihazlar'!C86,'Ürünler'!$A:$A,0),IFERROR(MATCH('Cihazlar'!C86,'Ürünler'!$B:$B,0),"")))</f>
        <v/>
      </c>
      <c r="M86">
        <f>IF(N86&gt;0,0,IF('Cihazlar'!J86&lt;&gt;"",N(VALUE('Cihazlar'!J86)),IF(L86="",0,N(INDEX('Ürünler'!$C:$C,L86)))))</f>
        <v>0</v>
      </c>
      <c r="N86">
        <f>IF('Cihazlar'!K86&lt;&gt;"",N(VALUE('Cihazlar'!K86)),IF('Cihazlar'!J86&lt;&gt;"",0,IF(L86="",0,N(INDEX('Ürünler'!$D:$D,L86)))))</f>
        <v>0</v>
      </c>
    </row>
    <row r="87" spans="1:14">
      <c r="A87" t="str">
        <f>IF(AND('Cihazlar'!A87="",'Cihazlar'!B87=""),"",IFERROR(INDEX('Müşteriler'!$A:$A,MATCH(IF('Cihazlar'!A87="","§",'Cihazlar'!A87),'Müşteriler'!$K:$K,0)),IFERROR(INDEX('Müşteriler'!$A:$A,MATCH(IF('Cihazlar'!B87="","§",'Cihazlar'!B87),'Müşteriler'!$C:$C,0)),'Cihazlar'!A87&amp;'Cihazlar'!B87)))</f>
        <v/>
      </c>
      <c r="B87" t="str">
        <f>IF('Cihazlar'!C87="","",IF(L87="",'Cihazlar'!C87,INDEX('Ürünler'!$B:$B,L87)))</f>
        <v/>
      </c>
      <c r="C87" t="str">
        <f>IF('Cihazlar'!D87="","",'Cihazlar'!D87)</f>
        <v/>
      </c>
      <c r="D87" s="16" t="str">
        <f>K87</f>
        <v/>
      </c>
      <c r="E87" t="str">
        <f>IF(N87&gt;0,N87&amp;" gün",IF(M87&gt;0,M87&amp;" ay",""))</f>
        <v/>
      </c>
      <c r="F87" s="16" t="str">
        <f>IF(OR('Cihazlar'!C87="",K87=""),"",IF(N87&gt;0,K87+N87,IF(M87&gt;0,EDATE(K87,M87),"")))</f>
        <v/>
      </c>
      <c r="G87" s="17" t="str">
        <f>IF(F87="","",F87-TODAY())</f>
        <v/>
      </c>
      <c r="H87" t="str">
        <f>IF(G87="","",IF(G87&lt;0,"Gecikmiş",IF(G87&lt;=30,"30 gün içinde","Planlı")))</f>
        <v/>
      </c>
      <c r="I87" s="16" t="str">
        <f>IF('Cihazlar'!Q87="","",IF('Cihazlar'!R87="Sarı etiket",(IF('Cihazlar'!Q87="","",IF(ISNUMBER('Cihazlar'!Q87),'Cihazlar'!Q87,IFERROR(DATE(VALUE(RIGHT('Cihazlar'!Q87,4)),VALUE(MID('Cihazlar'!Q87,4,2)),VALUE(LEFT('Cihazlar'!Q87,2))),""))))+120,IF('Cihazlar'!R87="Kırmızı etiket",(IF('Cihazlar'!Q87="","",IF(ISNUMBER('Cihazlar'!Q87),'Cihazlar'!Q87,IFERROR(DATE(VALUE(RIGHT('Cihazlar'!Q87,4)),VALUE(MID('Cihazlar'!Q87,4,2)),VALUE(LEFT('Cihazlar'!Q87,2))),""))))+60,EDATE((IF('Cihazlar'!Q87="","",IF(ISNUMBER('Cihazlar'!Q87),'Cihazlar'!Q87,IFERROR(DATE(VALUE(RIGHT('Cihazlar'!Q87,4)),VALUE(MID('Cihazlar'!Q87,4,2)),VALUE(LEFT('Cihazlar'!Q87,2))),"")))),12))))</f>
        <v/>
      </c>
      <c r="J87" s="17" t="str">
        <f>IF(I87="","",I87-TODAY())</f>
        <v/>
      </c>
      <c r="K87" s="16" t="str">
        <f>IF('Cihazlar'!F87&lt;&gt;"",IF('Cihazlar'!F87="","",IF(ISNUMBER('Cihazlar'!F87),'Cihazlar'!F87,IFERROR(DATE(VALUE(RIGHT('Cihazlar'!F87,4)),VALUE(MID('Cihazlar'!F87,4,2)),VALUE(LEFT('Cihazlar'!F87,2))),""))),IF('Cihazlar'!E87="","",IF(ISNUMBER('Cihazlar'!E87),'Cihazlar'!E87,IFERROR(DATE(VALUE(RIGHT('Cihazlar'!E87,4)),VALUE(MID('Cihazlar'!E87,4,2)),VALUE(LEFT('Cihazlar'!E87,2))),""))))</f>
        <v/>
      </c>
      <c r="L87" t="str">
        <f>IF('Cihazlar'!C87="","",IFERROR(MATCH('Cihazlar'!C87,'Ürünler'!$A:$A,0),IFERROR(MATCH('Cihazlar'!C87,'Ürünler'!$B:$B,0),"")))</f>
        <v/>
      </c>
      <c r="M87">
        <f>IF(N87&gt;0,0,IF('Cihazlar'!J87&lt;&gt;"",N(VALUE('Cihazlar'!J87)),IF(L87="",0,N(INDEX('Ürünler'!$C:$C,L87)))))</f>
        <v>0</v>
      </c>
      <c r="N87">
        <f>IF('Cihazlar'!K87&lt;&gt;"",N(VALUE('Cihazlar'!K87)),IF('Cihazlar'!J87&lt;&gt;"",0,IF(L87="",0,N(INDEX('Ürünler'!$D:$D,L87)))))</f>
        <v>0</v>
      </c>
    </row>
    <row r="88" spans="1:14">
      <c r="A88" t="str">
        <f>IF(AND('Cihazlar'!A88="",'Cihazlar'!B88=""),"",IFERROR(INDEX('Müşteriler'!$A:$A,MATCH(IF('Cihazlar'!A88="","§",'Cihazlar'!A88),'Müşteriler'!$K:$K,0)),IFERROR(INDEX('Müşteriler'!$A:$A,MATCH(IF('Cihazlar'!B88="","§",'Cihazlar'!B88),'Müşteriler'!$C:$C,0)),'Cihazlar'!A88&amp;'Cihazlar'!B88)))</f>
        <v/>
      </c>
      <c r="B88" t="str">
        <f>IF('Cihazlar'!C88="","",IF(L88="",'Cihazlar'!C88,INDEX('Ürünler'!$B:$B,L88)))</f>
        <v/>
      </c>
      <c r="C88" t="str">
        <f>IF('Cihazlar'!D88="","",'Cihazlar'!D88)</f>
        <v/>
      </c>
      <c r="D88" s="16" t="str">
        <f>K88</f>
        <v/>
      </c>
      <c r="E88" t="str">
        <f>IF(N88&gt;0,N88&amp;" gün",IF(M88&gt;0,M88&amp;" ay",""))</f>
        <v/>
      </c>
      <c r="F88" s="16" t="str">
        <f>IF(OR('Cihazlar'!C88="",K88=""),"",IF(N88&gt;0,K88+N88,IF(M88&gt;0,EDATE(K88,M88),"")))</f>
        <v/>
      </c>
      <c r="G88" s="17" t="str">
        <f>IF(F88="","",F88-TODAY())</f>
        <v/>
      </c>
      <c r="H88" t="str">
        <f>IF(G88="","",IF(G88&lt;0,"Gecikmiş",IF(G88&lt;=30,"30 gün içinde","Planlı")))</f>
        <v/>
      </c>
      <c r="I88" s="16" t="str">
        <f>IF('Cihazlar'!Q88="","",IF('Cihazlar'!R88="Sarı etiket",(IF('Cihazlar'!Q88="","",IF(ISNUMBER('Cihazlar'!Q88),'Cihazlar'!Q88,IFERROR(DATE(VALUE(RIGHT('Cihazlar'!Q88,4)),VALUE(MID('Cihazlar'!Q88,4,2)),VALUE(LEFT('Cihazlar'!Q88,2))),""))))+120,IF('Cihazlar'!R88="Kırmızı etiket",(IF('Cihazlar'!Q88="","",IF(ISNUMBER('Cihazlar'!Q88),'Cihazlar'!Q88,IFERROR(DATE(VALUE(RIGHT('Cihazlar'!Q88,4)),VALUE(MID('Cihazlar'!Q88,4,2)),VALUE(LEFT('Cihazlar'!Q88,2))),""))))+60,EDATE((IF('Cihazlar'!Q88="","",IF(ISNUMBER('Cihazlar'!Q88),'Cihazlar'!Q88,IFERROR(DATE(VALUE(RIGHT('Cihazlar'!Q88,4)),VALUE(MID('Cihazlar'!Q88,4,2)),VALUE(LEFT('Cihazlar'!Q88,2))),"")))),12))))</f>
        <v/>
      </c>
      <c r="J88" s="17" t="str">
        <f>IF(I88="","",I88-TODAY())</f>
        <v/>
      </c>
      <c r="K88" s="16" t="str">
        <f>IF('Cihazlar'!F88&lt;&gt;"",IF('Cihazlar'!F88="","",IF(ISNUMBER('Cihazlar'!F88),'Cihazlar'!F88,IFERROR(DATE(VALUE(RIGHT('Cihazlar'!F88,4)),VALUE(MID('Cihazlar'!F88,4,2)),VALUE(LEFT('Cihazlar'!F88,2))),""))),IF('Cihazlar'!E88="","",IF(ISNUMBER('Cihazlar'!E88),'Cihazlar'!E88,IFERROR(DATE(VALUE(RIGHT('Cihazlar'!E88,4)),VALUE(MID('Cihazlar'!E88,4,2)),VALUE(LEFT('Cihazlar'!E88,2))),""))))</f>
        <v/>
      </c>
      <c r="L88" t="str">
        <f>IF('Cihazlar'!C88="","",IFERROR(MATCH('Cihazlar'!C88,'Ürünler'!$A:$A,0),IFERROR(MATCH('Cihazlar'!C88,'Ürünler'!$B:$B,0),"")))</f>
        <v/>
      </c>
      <c r="M88">
        <f>IF(N88&gt;0,0,IF('Cihazlar'!J88&lt;&gt;"",N(VALUE('Cihazlar'!J88)),IF(L88="",0,N(INDEX('Ürünler'!$C:$C,L88)))))</f>
        <v>0</v>
      </c>
      <c r="N88">
        <f>IF('Cihazlar'!K88&lt;&gt;"",N(VALUE('Cihazlar'!K88)),IF('Cihazlar'!J88&lt;&gt;"",0,IF(L88="",0,N(INDEX('Ürünler'!$D:$D,L88)))))</f>
        <v>0</v>
      </c>
    </row>
    <row r="89" spans="1:14">
      <c r="A89" t="str">
        <f>IF(AND('Cihazlar'!A89="",'Cihazlar'!B89=""),"",IFERROR(INDEX('Müşteriler'!$A:$A,MATCH(IF('Cihazlar'!A89="","§",'Cihazlar'!A89),'Müşteriler'!$K:$K,0)),IFERROR(INDEX('Müşteriler'!$A:$A,MATCH(IF('Cihazlar'!B89="","§",'Cihazlar'!B89),'Müşteriler'!$C:$C,0)),'Cihazlar'!A89&amp;'Cihazlar'!B89)))</f>
        <v/>
      </c>
      <c r="B89" t="str">
        <f>IF('Cihazlar'!C89="","",IF(L89="",'Cihazlar'!C89,INDEX('Ürünler'!$B:$B,L89)))</f>
        <v/>
      </c>
      <c r="C89" t="str">
        <f>IF('Cihazlar'!D89="","",'Cihazlar'!D89)</f>
        <v/>
      </c>
      <c r="D89" s="16" t="str">
        <f>K89</f>
        <v/>
      </c>
      <c r="E89" t="str">
        <f>IF(N89&gt;0,N89&amp;" gün",IF(M89&gt;0,M89&amp;" ay",""))</f>
        <v/>
      </c>
      <c r="F89" s="16" t="str">
        <f>IF(OR('Cihazlar'!C89="",K89=""),"",IF(N89&gt;0,K89+N89,IF(M89&gt;0,EDATE(K89,M89),"")))</f>
        <v/>
      </c>
      <c r="G89" s="17" t="str">
        <f>IF(F89="","",F89-TODAY())</f>
        <v/>
      </c>
      <c r="H89" t="str">
        <f>IF(G89="","",IF(G89&lt;0,"Gecikmiş",IF(G89&lt;=30,"30 gün içinde","Planlı")))</f>
        <v/>
      </c>
      <c r="I89" s="16" t="str">
        <f>IF('Cihazlar'!Q89="","",IF('Cihazlar'!R89="Sarı etiket",(IF('Cihazlar'!Q89="","",IF(ISNUMBER('Cihazlar'!Q89),'Cihazlar'!Q89,IFERROR(DATE(VALUE(RIGHT('Cihazlar'!Q89,4)),VALUE(MID('Cihazlar'!Q89,4,2)),VALUE(LEFT('Cihazlar'!Q89,2))),""))))+120,IF('Cihazlar'!R89="Kırmızı etiket",(IF('Cihazlar'!Q89="","",IF(ISNUMBER('Cihazlar'!Q89),'Cihazlar'!Q89,IFERROR(DATE(VALUE(RIGHT('Cihazlar'!Q89,4)),VALUE(MID('Cihazlar'!Q89,4,2)),VALUE(LEFT('Cihazlar'!Q89,2))),""))))+60,EDATE((IF('Cihazlar'!Q89="","",IF(ISNUMBER('Cihazlar'!Q89),'Cihazlar'!Q89,IFERROR(DATE(VALUE(RIGHT('Cihazlar'!Q89,4)),VALUE(MID('Cihazlar'!Q89,4,2)),VALUE(LEFT('Cihazlar'!Q89,2))),"")))),12))))</f>
        <v/>
      </c>
      <c r="J89" s="17" t="str">
        <f>IF(I89="","",I89-TODAY())</f>
        <v/>
      </c>
      <c r="K89" s="16" t="str">
        <f>IF('Cihazlar'!F89&lt;&gt;"",IF('Cihazlar'!F89="","",IF(ISNUMBER('Cihazlar'!F89),'Cihazlar'!F89,IFERROR(DATE(VALUE(RIGHT('Cihazlar'!F89,4)),VALUE(MID('Cihazlar'!F89,4,2)),VALUE(LEFT('Cihazlar'!F89,2))),""))),IF('Cihazlar'!E89="","",IF(ISNUMBER('Cihazlar'!E89),'Cihazlar'!E89,IFERROR(DATE(VALUE(RIGHT('Cihazlar'!E89,4)),VALUE(MID('Cihazlar'!E89,4,2)),VALUE(LEFT('Cihazlar'!E89,2))),""))))</f>
        <v/>
      </c>
      <c r="L89" t="str">
        <f>IF('Cihazlar'!C89="","",IFERROR(MATCH('Cihazlar'!C89,'Ürünler'!$A:$A,0),IFERROR(MATCH('Cihazlar'!C89,'Ürünler'!$B:$B,0),"")))</f>
        <v/>
      </c>
      <c r="M89">
        <f>IF(N89&gt;0,0,IF('Cihazlar'!J89&lt;&gt;"",N(VALUE('Cihazlar'!J89)),IF(L89="",0,N(INDEX('Ürünler'!$C:$C,L89)))))</f>
        <v>0</v>
      </c>
      <c r="N89">
        <f>IF('Cihazlar'!K89&lt;&gt;"",N(VALUE('Cihazlar'!K89)),IF('Cihazlar'!J89&lt;&gt;"",0,IF(L89="",0,N(INDEX('Ürünler'!$D:$D,L89)))))</f>
        <v>0</v>
      </c>
    </row>
    <row r="90" spans="1:14">
      <c r="A90" t="str">
        <f>IF(AND('Cihazlar'!A90="",'Cihazlar'!B90=""),"",IFERROR(INDEX('Müşteriler'!$A:$A,MATCH(IF('Cihazlar'!A90="","§",'Cihazlar'!A90),'Müşteriler'!$K:$K,0)),IFERROR(INDEX('Müşteriler'!$A:$A,MATCH(IF('Cihazlar'!B90="","§",'Cihazlar'!B90),'Müşteriler'!$C:$C,0)),'Cihazlar'!A90&amp;'Cihazlar'!B90)))</f>
        <v/>
      </c>
      <c r="B90" t="str">
        <f>IF('Cihazlar'!C90="","",IF(L90="",'Cihazlar'!C90,INDEX('Ürünler'!$B:$B,L90)))</f>
        <v/>
      </c>
      <c r="C90" t="str">
        <f>IF('Cihazlar'!D90="","",'Cihazlar'!D90)</f>
        <v/>
      </c>
      <c r="D90" s="16" t="str">
        <f>K90</f>
        <v/>
      </c>
      <c r="E90" t="str">
        <f>IF(N90&gt;0,N90&amp;" gün",IF(M90&gt;0,M90&amp;" ay",""))</f>
        <v/>
      </c>
      <c r="F90" s="16" t="str">
        <f>IF(OR('Cihazlar'!C90="",K90=""),"",IF(N90&gt;0,K90+N90,IF(M90&gt;0,EDATE(K90,M90),"")))</f>
        <v/>
      </c>
      <c r="G90" s="17" t="str">
        <f>IF(F90="","",F90-TODAY())</f>
        <v/>
      </c>
      <c r="H90" t="str">
        <f>IF(G90="","",IF(G90&lt;0,"Gecikmiş",IF(G90&lt;=30,"30 gün içinde","Planlı")))</f>
        <v/>
      </c>
      <c r="I90" s="16" t="str">
        <f>IF('Cihazlar'!Q90="","",IF('Cihazlar'!R90="Sarı etiket",(IF('Cihazlar'!Q90="","",IF(ISNUMBER('Cihazlar'!Q90),'Cihazlar'!Q90,IFERROR(DATE(VALUE(RIGHT('Cihazlar'!Q90,4)),VALUE(MID('Cihazlar'!Q90,4,2)),VALUE(LEFT('Cihazlar'!Q90,2))),""))))+120,IF('Cihazlar'!R90="Kırmızı etiket",(IF('Cihazlar'!Q90="","",IF(ISNUMBER('Cihazlar'!Q90),'Cihazlar'!Q90,IFERROR(DATE(VALUE(RIGHT('Cihazlar'!Q90,4)),VALUE(MID('Cihazlar'!Q90,4,2)),VALUE(LEFT('Cihazlar'!Q90,2))),""))))+60,EDATE((IF('Cihazlar'!Q90="","",IF(ISNUMBER('Cihazlar'!Q90),'Cihazlar'!Q90,IFERROR(DATE(VALUE(RIGHT('Cihazlar'!Q90,4)),VALUE(MID('Cihazlar'!Q90,4,2)),VALUE(LEFT('Cihazlar'!Q90,2))),"")))),12))))</f>
        <v/>
      </c>
      <c r="J90" s="17" t="str">
        <f>IF(I90="","",I90-TODAY())</f>
        <v/>
      </c>
      <c r="K90" s="16" t="str">
        <f>IF('Cihazlar'!F90&lt;&gt;"",IF('Cihazlar'!F90="","",IF(ISNUMBER('Cihazlar'!F90),'Cihazlar'!F90,IFERROR(DATE(VALUE(RIGHT('Cihazlar'!F90,4)),VALUE(MID('Cihazlar'!F90,4,2)),VALUE(LEFT('Cihazlar'!F90,2))),""))),IF('Cihazlar'!E90="","",IF(ISNUMBER('Cihazlar'!E90),'Cihazlar'!E90,IFERROR(DATE(VALUE(RIGHT('Cihazlar'!E90,4)),VALUE(MID('Cihazlar'!E90,4,2)),VALUE(LEFT('Cihazlar'!E90,2))),""))))</f>
        <v/>
      </c>
      <c r="L90" t="str">
        <f>IF('Cihazlar'!C90="","",IFERROR(MATCH('Cihazlar'!C90,'Ürünler'!$A:$A,0),IFERROR(MATCH('Cihazlar'!C90,'Ürünler'!$B:$B,0),"")))</f>
        <v/>
      </c>
      <c r="M90">
        <f>IF(N90&gt;0,0,IF('Cihazlar'!J90&lt;&gt;"",N(VALUE('Cihazlar'!J90)),IF(L90="",0,N(INDEX('Ürünler'!$C:$C,L90)))))</f>
        <v>0</v>
      </c>
      <c r="N90">
        <f>IF('Cihazlar'!K90&lt;&gt;"",N(VALUE('Cihazlar'!K90)),IF('Cihazlar'!J90&lt;&gt;"",0,IF(L90="",0,N(INDEX('Ürünler'!$D:$D,L90)))))</f>
        <v>0</v>
      </c>
    </row>
    <row r="91" spans="1:14">
      <c r="A91" t="str">
        <f>IF(AND('Cihazlar'!A91="",'Cihazlar'!B91=""),"",IFERROR(INDEX('Müşteriler'!$A:$A,MATCH(IF('Cihazlar'!A91="","§",'Cihazlar'!A91),'Müşteriler'!$K:$K,0)),IFERROR(INDEX('Müşteriler'!$A:$A,MATCH(IF('Cihazlar'!B91="","§",'Cihazlar'!B91),'Müşteriler'!$C:$C,0)),'Cihazlar'!A91&amp;'Cihazlar'!B91)))</f>
        <v/>
      </c>
      <c r="B91" t="str">
        <f>IF('Cihazlar'!C91="","",IF(L91="",'Cihazlar'!C91,INDEX('Ürünler'!$B:$B,L91)))</f>
        <v/>
      </c>
      <c r="C91" t="str">
        <f>IF('Cihazlar'!D91="","",'Cihazlar'!D91)</f>
        <v/>
      </c>
      <c r="D91" s="16" t="str">
        <f>K91</f>
        <v/>
      </c>
      <c r="E91" t="str">
        <f>IF(N91&gt;0,N91&amp;" gün",IF(M91&gt;0,M91&amp;" ay",""))</f>
        <v/>
      </c>
      <c r="F91" s="16" t="str">
        <f>IF(OR('Cihazlar'!C91="",K91=""),"",IF(N91&gt;0,K91+N91,IF(M91&gt;0,EDATE(K91,M91),"")))</f>
        <v/>
      </c>
      <c r="G91" s="17" t="str">
        <f>IF(F91="","",F91-TODAY())</f>
        <v/>
      </c>
      <c r="H91" t="str">
        <f>IF(G91="","",IF(G91&lt;0,"Gecikmiş",IF(G91&lt;=30,"30 gün içinde","Planlı")))</f>
        <v/>
      </c>
      <c r="I91" s="16" t="str">
        <f>IF('Cihazlar'!Q91="","",IF('Cihazlar'!R91="Sarı etiket",(IF('Cihazlar'!Q91="","",IF(ISNUMBER('Cihazlar'!Q91),'Cihazlar'!Q91,IFERROR(DATE(VALUE(RIGHT('Cihazlar'!Q91,4)),VALUE(MID('Cihazlar'!Q91,4,2)),VALUE(LEFT('Cihazlar'!Q91,2))),""))))+120,IF('Cihazlar'!R91="Kırmızı etiket",(IF('Cihazlar'!Q91="","",IF(ISNUMBER('Cihazlar'!Q91),'Cihazlar'!Q91,IFERROR(DATE(VALUE(RIGHT('Cihazlar'!Q91,4)),VALUE(MID('Cihazlar'!Q91,4,2)),VALUE(LEFT('Cihazlar'!Q91,2))),""))))+60,EDATE((IF('Cihazlar'!Q91="","",IF(ISNUMBER('Cihazlar'!Q91),'Cihazlar'!Q91,IFERROR(DATE(VALUE(RIGHT('Cihazlar'!Q91,4)),VALUE(MID('Cihazlar'!Q91,4,2)),VALUE(LEFT('Cihazlar'!Q91,2))),"")))),12))))</f>
        <v/>
      </c>
      <c r="J91" s="17" t="str">
        <f>IF(I91="","",I91-TODAY())</f>
        <v/>
      </c>
      <c r="K91" s="16" t="str">
        <f>IF('Cihazlar'!F91&lt;&gt;"",IF('Cihazlar'!F91="","",IF(ISNUMBER('Cihazlar'!F91),'Cihazlar'!F91,IFERROR(DATE(VALUE(RIGHT('Cihazlar'!F91,4)),VALUE(MID('Cihazlar'!F91,4,2)),VALUE(LEFT('Cihazlar'!F91,2))),""))),IF('Cihazlar'!E91="","",IF(ISNUMBER('Cihazlar'!E91),'Cihazlar'!E91,IFERROR(DATE(VALUE(RIGHT('Cihazlar'!E91,4)),VALUE(MID('Cihazlar'!E91,4,2)),VALUE(LEFT('Cihazlar'!E91,2))),""))))</f>
        <v/>
      </c>
      <c r="L91" t="str">
        <f>IF('Cihazlar'!C91="","",IFERROR(MATCH('Cihazlar'!C91,'Ürünler'!$A:$A,0),IFERROR(MATCH('Cihazlar'!C91,'Ürünler'!$B:$B,0),"")))</f>
        <v/>
      </c>
      <c r="M91">
        <f>IF(N91&gt;0,0,IF('Cihazlar'!J91&lt;&gt;"",N(VALUE('Cihazlar'!J91)),IF(L91="",0,N(INDEX('Ürünler'!$C:$C,L91)))))</f>
        <v>0</v>
      </c>
      <c r="N91">
        <f>IF('Cihazlar'!K91&lt;&gt;"",N(VALUE('Cihazlar'!K91)),IF('Cihazlar'!J91&lt;&gt;"",0,IF(L91="",0,N(INDEX('Ürünler'!$D:$D,L91)))))</f>
        <v>0</v>
      </c>
    </row>
    <row r="92" spans="1:14">
      <c r="A92" t="str">
        <f>IF(AND('Cihazlar'!A92="",'Cihazlar'!B92=""),"",IFERROR(INDEX('Müşteriler'!$A:$A,MATCH(IF('Cihazlar'!A92="","§",'Cihazlar'!A92),'Müşteriler'!$K:$K,0)),IFERROR(INDEX('Müşteriler'!$A:$A,MATCH(IF('Cihazlar'!B92="","§",'Cihazlar'!B92),'Müşteriler'!$C:$C,0)),'Cihazlar'!A92&amp;'Cihazlar'!B92)))</f>
        <v/>
      </c>
      <c r="B92" t="str">
        <f>IF('Cihazlar'!C92="","",IF(L92="",'Cihazlar'!C92,INDEX('Ürünler'!$B:$B,L92)))</f>
        <v/>
      </c>
      <c r="C92" t="str">
        <f>IF('Cihazlar'!D92="","",'Cihazlar'!D92)</f>
        <v/>
      </c>
      <c r="D92" s="16" t="str">
        <f>K92</f>
        <v/>
      </c>
      <c r="E92" t="str">
        <f>IF(N92&gt;0,N92&amp;" gün",IF(M92&gt;0,M92&amp;" ay",""))</f>
        <v/>
      </c>
      <c r="F92" s="16" t="str">
        <f>IF(OR('Cihazlar'!C92="",K92=""),"",IF(N92&gt;0,K92+N92,IF(M92&gt;0,EDATE(K92,M92),"")))</f>
        <v/>
      </c>
      <c r="G92" s="17" t="str">
        <f>IF(F92="","",F92-TODAY())</f>
        <v/>
      </c>
      <c r="H92" t="str">
        <f>IF(G92="","",IF(G92&lt;0,"Gecikmiş",IF(G92&lt;=30,"30 gün içinde","Planlı")))</f>
        <v/>
      </c>
      <c r="I92" s="16" t="str">
        <f>IF('Cihazlar'!Q92="","",IF('Cihazlar'!R92="Sarı etiket",(IF('Cihazlar'!Q92="","",IF(ISNUMBER('Cihazlar'!Q92),'Cihazlar'!Q92,IFERROR(DATE(VALUE(RIGHT('Cihazlar'!Q92,4)),VALUE(MID('Cihazlar'!Q92,4,2)),VALUE(LEFT('Cihazlar'!Q92,2))),""))))+120,IF('Cihazlar'!R92="Kırmızı etiket",(IF('Cihazlar'!Q92="","",IF(ISNUMBER('Cihazlar'!Q92),'Cihazlar'!Q92,IFERROR(DATE(VALUE(RIGHT('Cihazlar'!Q92,4)),VALUE(MID('Cihazlar'!Q92,4,2)),VALUE(LEFT('Cihazlar'!Q92,2))),""))))+60,EDATE((IF('Cihazlar'!Q92="","",IF(ISNUMBER('Cihazlar'!Q92),'Cihazlar'!Q92,IFERROR(DATE(VALUE(RIGHT('Cihazlar'!Q92,4)),VALUE(MID('Cihazlar'!Q92,4,2)),VALUE(LEFT('Cihazlar'!Q92,2))),"")))),12))))</f>
        <v/>
      </c>
      <c r="J92" s="17" t="str">
        <f>IF(I92="","",I92-TODAY())</f>
        <v/>
      </c>
      <c r="K92" s="16" t="str">
        <f>IF('Cihazlar'!F92&lt;&gt;"",IF('Cihazlar'!F92="","",IF(ISNUMBER('Cihazlar'!F92),'Cihazlar'!F92,IFERROR(DATE(VALUE(RIGHT('Cihazlar'!F92,4)),VALUE(MID('Cihazlar'!F92,4,2)),VALUE(LEFT('Cihazlar'!F92,2))),""))),IF('Cihazlar'!E92="","",IF(ISNUMBER('Cihazlar'!E92),'Cihazlar'!E92,IFERROR(DATE(VALUE(RIGHT('Cihazlar'!E92,4)),VALUE(MID('Cihazlar'!E92,4,2)),VALUE(LEFT('Cihazlar'!E92,2))),""))))</f>
        <v/>
      </c>
      <c r="L92" t="str">
        <f>IF('Cihazlar'!C92="","",IFERROR(MATCH('Cihazlar'!C92,'Ürünler'!$A:$A,0),IFERROR(MATCH('Cihazlar'!C92,'Ürünler'!$B:$B,0),"")))</f>
        <v/>
      </c>
      <c r="M92">
        <f>IF(N92&gt;0,0,IF('Cihazlar'!J92&lt;&gt;"",N(VALUE('Cihazlar'!J92)),IF(L92="",0,N(INDEX('Ürünler'!$C:$C,L92)))))</f>
        <v>0</v>
      </c>
      <c r="N92">
        <f>IF('Cihazlar'!K92&lt;&gt;"",N(VALUE('Cihazlar'!K92)),IF('Cihazlar'!J92&lt;&gt;"",0,IF(L92="",0,N(INDEX('Ürünler'!$D:$D,L92)))))</f>
        <v>0</v>
      </c>
    </row>
    <row r="93" spans="1:14">
      <c r="A93" t="str">
        <f>IF(AND('Cihazlar'!A93="",'Cihazlar'!B93=""),"",IFERROR(INDEX('Müşteriler'!$A:$A,MATCH(IF('Cihazlar'!A93="","§",'Cihazlar'!A93),'Müşteriler'!$K:$K,0)),IFERROR(INDEX('Müşteriler'!$A:$A,MATCH(IF('Cihazlar'!B93="","§",'Cihazlar'!B93),'Müşteriler'!$C:$C,0)),'Cihazlar'!A93&amp;'Cihazlar'!B93)))</f>
        <v/>
      </c>
      <c r="B93" t="str">
        <f>IF('Cihazlar'!C93="","",IF(L93="",'Cihazlar'!C93,INDEX('Ürünler'!$B:$B,L93)))</f>
        <v/>
      </c>
      <c r="C93" t="str">
        <f>IF('Cihazlar'!D93="","",'Cihazlar'!D93)</f>
        <v/>
      </c>
      <c r="D93" s="16" t="str">
        <f>K93</f>
        <v/>
      </c>
      <c r="E93" t="str">
        <f>IF(N93&gt;0,N93&amp;" gün",IF(M93&gt;0,M93&amp;" ay",""))</f>
        <v/>
      </c>
      <c r="F93" s="16" t="str">
        <f>IF(OR('Cihazlar'!C93="",K93=""),"",IF(N93&gt;0,K93+N93,IF(M93&gt;0,EDATE(K93,M93),"")))</f>
        <v/>
      </c>
      <c r="G93" s="17" t="str">
        <f>IF(F93="","",F93-TODAY())</f>
        <v/>
      </c>
      <c r="H93" t="str">
        <f>IF(G93="","",IF(G93&lt;0,"Gecikmiş",IF(G93&lt;=30,"30 gün içinde","Planlı")))</f>
        <v/>
      </c>
      <c r="I93" s="16" t="str">
        <f>IF('Cihazlar'!Q93="","",IF('Cihazlar'!R93="Sarı etiket",(IF('Cihazlar'!Q93="","",IF(ISNUMBER('Cihazlar'!Q93),'Cihazlar'!Q93,IFERROR(DATE(VALUE(RIGHT('Cihazlar'!Q93,4)),VALUE(MID('Cihazlar'!Q93,4,2)),VALUE(LEFT('Cihazlar'!Q93,2))),""))))+120,IF('Cihazlar'!R93="Kırmızı etiket",(IF('Cihazlar'!Q93="","",IF(ISNUMBER('Cihazlar'!Q93),'Cihazlar'!Q93,IFERROR(DATE(VALUE(RIGHT('Cihazlar'!Q93,4)),VALUE(MID('Cihazlar'!Q93,4,2)),VALUE(LEFT('Cihazlar'!Q93,2))),""))))+60,EDATE((IF('Cihazlar'!Q93="","",IF(ISNUMBER('Cihazlar'!Q93),'Cihazlar'!Q93,IFERROR(DATE(VALUE(RIGHT('Cihazlar'!Q93,4)),VALUE(MID('Cihazlar'!Q93,4,2)),VALUE(LEFT('Cihazlar'!Q93,2))),"")))),12))))</f>
        <v/>
      </c>
      <c r="J93" s="17" t="str">
        <f>IF(I93="","",I93-TODAY())</f>
        <v/>
      </c>
      <c r="K93" s="16" t="str">
        <f>IF('Cihazlar'!F93&lt;&gt;"",IF('Cihazlar'!F93="","",IF(ISNUMBER('Cihazlar'!F93),'Cihazlar'!F93,IFERROR(DATE(VALUE(RIGHT('Cihazlar'!F93,4)),VALUE(MID('Cihazlar'!F93,4,2)),VALUE(LEFT('Cihazlar'!F93,2))),""))),IF('Cihazlar'!E93="","",IF(ISNUMBER('Cihazlar'!E93),'Cihazlar'!E93,IFERROR(DATE(VALUE(RIGHT('Cihazlar'!E93,4)),VALUE(MID('Cihazlar'!E93,4,2)),VALUE(LEFT('Cihazlar'!E93,2))),""))))</f>
        <v/>
      </c>
      <c r="L93" t="str">
        <f>IF('Cihazlar'!C93="","",IFERROR(MATCH('Cihazlar'!C93,'Ürünler'!$A:$A,0),IFERROR(MATCH('Cihazlar'!C93,'Ürünler'!$B:$B,0),"")))</f>
        <v/>
      </c>
      <c r="M93">
        <f>IF(N93&gt;0,0,IF('Cihazlar'!J93&lt;&gt;"",N(VALUE('Cihazlar'!J93)),IF(L93="",0,N(INDEX('Ürünler'!$C:$C,L93)))))</f>
        <v>0</v>
      </c>
      <c r="N93">
        <f>IF('Cihazlar'!K93&lt;&gt;"",N(VALUE('Cihazlar'!K93)),IF('Cihazlar'!J93&lt;&gt;"",0,IF(L93="",0,N(INDEX('Ürünler'!$D:$D,L93)))))</f>
        <v>0</v>
      </c>
    </row>
    <row r="94" spans="1:14">
      <c r="A94" t="str">
        <f>IF(AND('Cihazlar'!A94="",'Cihazlar'!B94=""),"",IFERROR(INDEX('Müşteriler'!$A:$A,MATCH(IF('Cihazlar'!A94="","§",'Cihazlar'!A94),'Müşteriler'!$K:$K,0)),IFERROR(INDEX('Müşteriler'!$A:$A,MATCH(IF('Cihazlar'!B94="","§",'Cihazlar'!B94),'Müşteriler'!$C:$C,0)),'Cihazlar'!A94&amp;'Cihazlar'!B94)))</f>
        <v/>
      </c>
      <c r="B94" t="str">
        <f>IF('Cihazlar'!C94="","",IF(L94="",'Cihazlar'!C94,INDEX('Ürünler'!$B:$B,L94)))</f>
        <v/>
      </c>
      <c r="C94" t="str">
        <f>IF('Cihazlar'!D94="","",'Cihazlar'!D94)</f>
        <v/>
      </c>
      <c r="D94" s="16" t="str">
        <f>K94</f>
        <v/>
      </c>
      <c r="E94" t="str">
        <f>IF(N94&gt;0,N94&amp;" gün",IF(M94&gt;0,M94&amp;" ay",""))</f>
        <v/>
      </c>
      <c r="F94" s="16" t="str">
        <f>IF(OR('Cihazlar'!C94="",K94=""),"",IF(N94&gt;0,K94+N94,IF(M94&gt;0,EDATE(K94,M94),"")))</f>
        <v/>
      </c>
      <c r="G94" s="17" t="str">
        <f>IF(F94="","",F94-TODAY())</f>
        <v/>
      </c>
      <c r="H94" t="str">
        <f>IF(G94="","",IF(G94&lt;0,"Gecikmiş",IF(G94&lt;=30,"30 gün içinde","Planlı")))</f>
        <v/>
      </c>
      <c r="I94" s="16" t="str">
        <f>IF('Cihazlar'!Q94="","",IF('Cihazlar'!R94="Sarı etiket",(IF('Cihazlar'!Q94="","",IF(ISNUMBER('Cihazlar'!Q94),'Cihazlar'!Q94,IFERROR(DATE(VALUE(RIGHT('Cihazlar'!Q94,4)),VALUE(MID('Cihazlar'!Q94,4,2)),VALUE(LEFT('Cihazlar'!Q94,2))),""))))+120,IF('Cihazlar'!R94="Kırmızı etiket",(IF('Cihazlar'!Q94="","",IF(ISNUMBER('Cihazlar'!Q94),'Cihazlar'!Q94,IFERROR(DATE(VALUE(RIGHT('Cihazlar'!Q94,4)),VALUE(MID('Cihazlar'!Q94,4,2)),VALUE(LEFT('Cihazlar'!Q94,2))),""))))+60,EDATE((IF('Cihazlar'!Q94="","",IF(ISNUMBER('Cihazlar'!Q94),'Cihazlar'!Q94,IFERROR(DATE(VALUE(RIGHT('Cihazlar'!Q94,4)),VALUE(MID('Cihazlar'!Q94,4,2)),VALUE(LEFT('Cihazlar'!Q94,2))),"")))),12))))</f>
        <v/>
      </c>
      <c r="J94" s="17" t="str">
        <f>IF(I94="","",I94-TODAY())</f>
        <v/>
      </c>
      <c r="K94" s="16" t="str">
        <f>IF('Cihazlar'!F94&lt;&gt;"",IF('Cihazlar'!F94="","",IF(ISNUMBER('Cihazlar'!F94),'Cihazlar'!F94,IFERROR(DATE(VALUE(RIGHT('Cihazlar'!F94,4)),VALUE(MID('Cihazlar'!F94,4,2)),VALUE(LEFT('Cihazlar'!F94,2))),""))),IF('Cihazlar'!E94="","",IF(ISNUMBER('Cihazlar'!E94),'Cihazlar'!E94,IFERROR(DATE(VALUE(RIGHT('Cihazlar'!E94,4)),VALUE(MID('Cihazlar'!E94,4,2)),VALUE(LEFT('Cihazlar'!E94,2))),""))))</f>
        <v/>
      </c>
      <c r="L94" t="str">
        <f>IF('Cihazlar'!C94="","",IFERROR(MATCH('Cihazlar'!C94,'Ürünler'!$A:$A,0),IFERROR(MATCH('Cihazlar'!C94,'Ürünler'!$B:$B,0),"")))</f>
        <v/>
      </c>
      <c r="M94">
        <f>IF(N94&gt;0,0,IF('Cihazlar'!J94&lt;&gt;"",N(VALUE('Cihazlar'!J94)),IF(L94="",0,N(INDEX('Ürünler'!$C:$C,L94)))))</f>
        <v>0</v>
      </c>
      <c r="N94">
        <f>IF('Cihazlar'!K94&lt;&gt;"",N(VALUE('Cihazlar'!K94)),IF('Cihazlar'!J94&lt;&gt;"",0,IF(L94="",0,N(INDEX('Ürünler'!$D:$D,L94)))))</f>
        <v>0</v>
      </c>
    </row>
    <row r="95" spans="1:14">
      <c r="A95" t="str">
        <f>IF(AND('Cihazlar'!A95="",'Cihazlar'!B95=""),"",IFERROR(INDEX('Müşteriler'!$A:$A,MATCH(IF('Cihazlar'!A95="","§",'Cihazlar'!A95),'Müşteriler'!$K:$K,0)),IFERROR(INDEX('Müşteriler'!$A:$A,MATCH(IF('Cihazlar'!B95="","§",'Cihazlar'!B95),'Müşteriler'!$C:$C,0)),'Cihazlar'!A95&amp;'Cihazlar'!B95)))</f>
        <v/>
      </c>
      <c r="B95" t="str">
        <f>IF('Cihazlar'!C95="","",IF(L95="",'Cihazlar'!C95,INDEX('Ürünler'!$B:$B,L95)))</f>
        <v/>
      </c>
      <c r="C95" t="str">
        <f>IF('Cihazlar'!D95="","",'Cihazlar'!D95)</f>
        <v/>
      </c>
      <c r="D95" s="16" t="str">
        <f>K95</f>
        <v/>
      </c>
      <c r="E95" t="str">
        <f>IF(N95&gt;0,N95&amp;" gün",IF(M95&gt;0,M95&amp;" ay",""))</f>
        <v/>
      </c>
      <c r="F95" s="16" t="str">
        <f>IF(OR('Cihazlar'!C95="",K95=""),"",IF(N95&gt;0,K95+N95,IF(M95&gt;0,EDATE(K95,M95),"")))</f>
        <v/>
      </c>
      <c r="G95" s="17" t="str">
        <f>IF(F95="","",F95-TODAY())</f>
        <v/>
      </c>
      <c r="H95" t="str">
        <f>IF(G95="","",IF(G95&lt;0,"Gecikmiş",IF(G95&lt;=30,"30 gün içinde","Planlı")))</f>
        <v/>
      </c>
      <c r="I95" s="16" t="str">
        <f>IF('Cihazlar'!Q95="","",IF('Cihazlar'!R95="Sarı etiket",(IF('Cihazlar'!Q95="","",IF(ISNUMBER('Cihazlar'!Q95),'Cihazlar'!Q95,IFERROR(DATE(VALUE(RIGHT('Cihazlar'!Q95,4)),VALUE(MID('Cihazlar'!Q95,4,2)),VALUE(LEFT('Cihazlar'!Q95,2))),""))))+120,IF('Cihazlar'!R95="Kırmızı etiket",(IF('Cihazlar'!Q95="","",IF(ISNUMBER('Cihazlar'!Q95),'Cihazlar'!Q95,IFERROR(DATE(VALUE(RIGHT('Cihazlar'!Q95,4)),VALUE(MID('Cihazlar'!Q95,4,2)),VALUE(LEFT('Cihazlar'!Q95,2))),""))))+60,EDATE((IF('Cihazlar'!Q95="","",IF(ISNUMBER('Cihazlar'!Q95),'Cihazlar'!Q95,IFERROR(DATE(VALUE(RIGHT('Cihazlar'!Q95,4)),VALUE(MID('Cihazlar'!Q95,4,2)),VALUE(LEFT('Cihazlar'!Q95,2))),"")))),12))))</f>
        <v/>
      </c>
      <c r="J95" s="17" t="str">
        <f>IF(I95="","",I95-TODAY())</f>
        <v/>
      </c>
      <c r="K95" s="16" t="str">
        <f>IF('Cihazlar'!F95&lt;&gt;"",IF('Cihazlar'!F95="","",IF(ISNUMBER('Cihazlar'!F95),'Cihazlar'!F95,IFERROR(DATE(VALUE(RIGHT('Cihazlar'!F95,4)),VALUE(MID('Cihazlar'!F95,4,2)),VALUE(LEFT('Cihazlar'!F95,2))),""))),IF('Cihazlar'!E95="","",IF(ISNUMBER('Cihazlar'!E95),'Cihazlar'!E95,IFERROR(DATE(VALUE(RIGHT('Cihazlar'!E95,4)),VALUE(MID('Cihazlar'!E95,4,2)),VALUE(LEFT('Cihazlar'!E95,2))),""))))</f>
        <v/>
      </c>
      <c r="L95" t="str">
        <f>IF('Cihazlar'!C95="","",IFERROR(MATCH('Cihazlar'!C95,'Ürünler'!$A:$A,0),IFERROR(MATCH('Cihazlar'!C95,'Ürünler'!$B:$B,0),"")))</f>
        <v/>
      </c>
      <c r="M95">
        <f>IF(N95&gt;0,0,IF('Cihazlar'!J95&lt;&gt;"",N(VALUE('Cihazlar'!J95)),IF(L95="",0,N(INDEX('Ürünler'!$C:$C,L95)))))</f>
        <v>0</v>
      </c>
      <c r="N95">
        <f>IF('Cihazlar'!K95&lt;&gt;"",N(VALUE('Cihazlar'!K95)),IF('Cihazlar'!J95&lt;&gt;"",0,IF(L95="",0,N(INDEX('Ürünler'!$D:$D,L95)))))</f>
        <v>0</v>
      </c>
    </row>
    <row r="96" spans="1:14">
      <c r="A96" t="str">
        <f>IF(AND('Cihazlar'!A96="",'Cihazlar'!B96=""),"",IFERROR(INDEX('Müşteriler'!$A:$A,MATCH(IF('Cihazlar'!A96="","§",'Cihazlar'!A96),'Müşteriler'!$K:$K,0)),IFERROR(INDEX('Müşteriler'!$A:$A,MATCH(IF('Cihazlar'!B96="","§",'Cihazlar'!B96),'Müşteriler'!$C:$C,0)),'Cihazlar'!A96&amp;'Cihazlar'!B96)))</f>
        <v/>
      </c>
      <c r="B96" t="str">
        <f>IF('Cihazlar'!C96="","",IF(L96="",'Cihazlar'!C96,INDEX('Ürünler'!$B:$B,L96)))</f>
        <v/>
      </c>
      <c r="C96" t="str">
        <f>IF('Cihazlar'!D96="","",'Cihazlar'!D96)</f>
        <v/>
      </c>
      <c r="D96" s="16" t="str">
        <f>K96</f>
        <v/>
      </c>
      <c r="E96" t="str">
        <f>IF(N96&gt;0,N96&amp;" gün",IF(M96&gt;0,M96&amp;" ay",""))</f>
        <v/>
      </c>
      <c r="F96" s="16" t="str">
        <f>IF(OR('Cihazlar'!C96="",K96=""),"",IF(N96&gt;0,K96+N96,IF(M96&gt;0,EDATE(K96,M96),"")))</f>
        <v/>
      </c>
      <c r="G96" s="17" t="str">
        <f>IF(F96="","",F96-TODAY())</f>
        <v/>
      </c>
      <c r="H96" t="str">
        <f>IF(G96="","",IF(G96&lt;0,"Gecikmiş",IF(G96&lt;=30,"30 gün içinde","Planlı")))</f>
        <v/>
      </c>
      <c r="I96" s="16" t="str">
        <f>IF('Cihazlar'!Q96="","",IF('Cihazlar'!R96="Sarı etiket",(IF('Cihazlar'!Q96="","",IF(ISNUMBER('Cihazlar'!Q96),'Cihazlar'!Q96,IFERROR(DATE(VALUE(RIGHT('Cihazlar'!Q96,4)),VALUE(MID('Cihazlar'!Q96,4,2)),VALUE(LEFT('Cihazlar'!Q96,2))),""))))+120,IF('Cihazlar'!R96="Kırmızı etiket",(IF('Cihazlar'!Q96="","",IF(ISNUMBER('Cihazlar'!Q96),'Cihazlar'!Q96,IFERROR(DATE(VALUE(RIGHT('Cihazlar'!Q96,4)),VALUE(MID('Cihazlar'!Q96,4,2)),VALUE(LEFT('Cihazlar'!Q96,2))),""))))+60,EDATE((IF('Cihazlar'!Q96="","",IF(ISNUMBER('Cihazlar'!Q96),'Cihazlar'!Q96,IFERROR(DATE(VALUE(RIGHT('Cihazlar'!Q96,4)),VALUE(MID('Cihazlar'!Q96,4,2)),VALUE(LEFT('Cihazlar'!Q96,2))),"")))),12))))</f>
        <v/>
      </c>
      <c r="J96" s="17" t="str">
        <f>IF(I96="","",I96-TODAY())</f>
        <v/>
      </c>
      <c r="K96" s="16" t="str">
        <f>IF('Cihazlar'!F96&lt;&gt;"",IF('Cihazlar'!F96="","",IF(ISNUMBER('Cihazlar'!F96),'Cihazlar'!F96,IFERROR(DATE(VALUE(RIGHT('Cihazlar'!F96,4)),VALUE(MID('Cihazlar'!F96,4,2)),VALUE(LEFT('Cihazlar'!F96,2))),""))),IF('Cihazlar'!E96="","",IF(ISNUMBER('Cihazlar'!E96),'Cihazlar'!E96,IFERROR(DATE(VALUE(RIGHT('Cihazlar'!E96,4)),VALUE(MID('Cihazlar'!E96,4,2)),VALUE(LEFT('Cihazlar'!E96,2))),""))))</f>
        <v/>
      </c>
      <c r="L96" t="str">
        <f>IF('Cihazlar'!C96="","",IFERROR(MATCH('Cihazlar'!C96,'Ürünler'!$A:$A,0),IFERROR(MATCH('Cihazlar'!C96,'Ürünler'!$B:$B,0),"")))</f>
        <v/>
      </c>
      <c r="M96">
        <f>IF(N96&gt;0,0,IF('Cihazlar'!J96&lt;&gt;"",N(VALUE('Cihazlar'!J96)),IF(L96="",0,N(INDEX('Ürünler'!$C:$C,L96)))))</f>
        <v>0</v>
      </c>
      <c r="N96">
        <f>IF('Cihazlar'!K96&lt;&gt;"",N(VALUE('Cihazlar'!K96)),IF('Cihazlar'!J96&lt;&gt;"",0,IF(L96="",0,N(INDEX('Ürünler'!$D:$D,L96)))))</f>
        <v>0</v>
      </c>
    </row>
    <row r="97" spans="1:14">
      <c r="A97" t="str">
        <f>IF(AND('Cihazlar'!A97="",'Cihazlar'!B97=""),"",IFERROR(INDEX('Müşteriler'!$A:$A,MATCH(IF('Cihazlar'!A97="","§",'Cihazlar'!A97),'Müşteriler'!$K:$K,0)),IFERROR(INDEX('Müşteriler'!$A:$A,MATCH(IF('Cihazlar'!B97="","§",'Cihazlar'!B97),'Müşteriler'!$C:$C,0)),'Cihazlar'!A97&amp;'Cihazlar'!B97)))</f>
        <v/>
      </c>
      <c r="B97" t="str">
        <f>IF('Cihazlar'!C97="","",IF(L97="",'Cihazlar'!C97,INDEX('Ürünler'!$B:$B,L97)))</f>
        <v/>
      </c>
      <c r="C97" t="str">
        <f>IF('Cihazlar'!D97="","",'Cihazlar'!D97)</f>
        <v/>
      </c>
      <c r="D97" s="16" t="str">
        <f>K97</f>
        <v/>
      </c>
      <c r="E97" t="str">
        <f>IF(N97&gt;0,N97&amp;" gün",IF(M97&gt;0,M97&amp;" ay",""))</f>
        <v/>
      </c>
      <c r="F97" s="16" t="str">
        <f>IF(OR('Cihazlar'!C97="",K97=""),"",IF(N97&gt;0,K97+N97,IF(M97&gt;0,EDATE(K97,M97),"")))</f>
        <v/>
      </c>
      <c r="G97" s="17" t="str">
        <f>IF(F97="","",F97-TODAY())</f>
        <v/>
      </c>
      <c r="H97" t="str">
        <f>IF(G97="","",IF(G97&lt;0,"Gecikmiş",IF(G97&lt;=30,"30 gün içinde","Planlı")))</f>
        <v/>
      </c>
      <c r="I97" s="16" t="str">
        <f>IF('Cihazlar'!Q97="","",IF('Cihazlar'!R97="Sarı etiket",(IF('Cihazlar'!Q97="","",IF(ISNUMBER('Cihazlar'!Q97),'Cihazlar'!Q97,IFERROR(DATE(VALUE(RIGHT('Cihazlar'!Q97,4)),VALUE(MID('Cihazlar'!Q97,4,2)),VALUE(LEFT('Cihazlar'!Q97,2))),""))))+120,IF('Cihazlar'!R97="Kırmızı etiket",(IF('Cihazlar'!Q97="","",IF(ISNUMBER('Cihazlar'!Q97),'Cihazlar'!Q97,IFERROR(DATE(VALUE(RIGHT('Cihazlar'!Q97,4)),VALUE(MID('Cihazlar'!Q97,4,2)),VALUE(LEFT('Cihazlar'!Q97,2))),""))))+60,EDATE((IF('Cihazlar'!Q97="","",IF(ISNUMBER('Cihazlar'!Q97),'Cihazlar'!Q97,IFERROR(DATE(VALUE(RIGHT('Cihazlar'!Q97,4)),VALUE(MID('Cihazlar'!Q97,4,2)),VALUE(LEFT('Cihazlar'!Q97,2))),"")))),12))))</f>
        <v/>
      </c>
      <c r="J97" s="17" t="str">
        <f>IF(I97="","",I97-TODAY())</f>
        <v/>
      </c>
      <c r="K97" s="16" t="str">
        <f>IF('Cihazlar'!F97&lt;&gt;"",IF('Cihazlar'!F97="","",IF(ISNUMBER('Cihazlar'!F97),'Cihazlar'!F97,IFERROR(DATE(VALUE(RIGHT('Cihazlar'!F97,4)),VALUE(MID('Cihazlar'!F97,4,2)),VALUE(LEFT('Cihazlar'!F97,2))),""))),IF('Cihazlar'!E97="","",IF(ISNUMBER('Cihazlar'!E97),'Cihazlar'!E97,IFERROR(DATE(VALUE(RIGHT('Cihazlar'!E97,4)),VALUE(MID('Cihazlar'!E97,4,2)),VALUE(LEFT('Cihazlar'!E97,2))),""))))</f>
        <v/>
      </c>
      <c r="L97" t="str">
        <f>IF('Cihazlar'!C97="","",IFERROR(MATCH('Cihazlar'!C97,'Ürünler'!$A:$A,0),IFERROR(MATCH('Cihazlar'!C97,'Ürünler'!$B:$B,0),"")))</f>
        <v/>
      </c>
      <c r="M97">
        <f>IF(N97&gt;0,0,IF('Cihazlar'!J97&lt;&gt;"",N(VALUE('Cihazlar'!J97)),IF(L97="",0,N(INDEX('Ürünler'!$C:$C,L97)))))</f>
        <v>0</v>
      </c>
      <c r="N97">
        <f>IF('Cihazlar'!K97&lt;&gt;"",N(VALUE('Cihazlar'!K97)),IF('Cihazlar'!J97&lt;&gt;"",0,IF(L97="",0,N(INDEX('Ürünler'!$D:$D,L97)))))</f>
        <v>0</v>
      </c>
    </row>
    <row r="98" spans="1:14">
      <c r="A98" t="str">
        <f>IF(AND('Cihazlar'!A98="",'Cihazlar'!B98=""),"",IFERROR(INDEX('Müşteriler'!$A:$A,MATCH(IF('Cihazlar'!A98="","§",'Cihazlar'!A98),'Müşteriler'!$K:$K,0)),IFERROR(INDEX('Müşteriler'!$A:$A,MATCH(IF('Cihazlar'!B98="","§",'Cihazlar'!B98),'Müşteriler'!$C:$C,0)),'Cihazlar'!A98&amp;'Cihazlar'!B98)))</f>
        <v/>
      </c>
      <c r="B98" t="str">
        <f>IF('Cihazlar'!C98="","",IF(L98="",'Cihazlar'!C98,INDEX('Ürünler'!$B:$B,L98)))</f>
        <v/>
      </c>
      <c r="C98" t="str">
        <f>IF('Cihazlar'!D98="","",'Cihazlar'!D98)</f>
        <v/>
      </c>
      <c r="D98" s="16" t="str">
        <f>K98</f>
        <v/>
      </c>
      <c r="E98" t="str">
        <f>IF(N98&gt;0,N98&amp;" gün",IF(M98&gt;0,M98&amp;" ay",""))</f>
        <v/>
      </c>
      <c r="F98" s="16" t="str">
        <f>IF(OR('Cihazlar'!C98="",K98=""),"",IF(N98&gt;0,K98+N98,IF(M98&gt;0,EDATE(K98,M98),"")))</f>
        <v/>
      </c>
      <c r="G98" s="17" t="str">
        <f>IF(F98="","",F98-TODAY())</f>
        <v/>
      </c>
      <c r="H98" t="str">
        <f>IF(G98="","",IF(G98&lt;0,"Gecikmiş",IF(G98&lt;=30,"30 gün içinde","Planlı")))</f>
        <v/>
      </c>
      <c r="I98" s="16" t="str">
        <f>IF('Cihazlar'!Q98="","",IF('Cihazlar'!R98="Sarı etiket",(IF('Cihazlar'!Q98="","",IF(ISNUMBER('Cihazlar'!Q98),'Cihazlar'!Q98,IFERROR(DATE(VALUE(RIGHT('Cihazlar'!Q98,4)),VALUE(MID('Cihazlar'!Q98,4,2)),VALUE(LEFT('Cihazlar'!Q98,2))),""))))+120,IF('Cihazlar'!R98="Kırmızı etiket",(IF('Cihazlar'!Q98="","",IF(ISNUMBER('Cihazlar'!Q98),'Cihazlar'!Q98,IFERROR(DATE(VALUE(RIGHT('Cihazlar'!Q98,4)),VALUE(MID('Cihazlar'!Q98,4,2)),VALUE(LEFT('Cihazlar'!Q98,2))),""))))+60,EDATE((IF('Cihazlar'!Q98="","",IF(ISNUMBER('Cihazlar'!Q98),'Cihazlar'!Q98,IFERROR(DATE(VALUE(RIGHT('Cihazlar'!Q98,4)),VALUE(MID('Cihazlar'!Q98,4,2)),VALUE(LEFT('Cihazlar'!Q98,2))),"")))),12))))</f>
        <v/>
      </c>
      <c r="J98" s="17" t="str">
        <f>IF(I98="","",I98-TODAY())</f>
        <v/>
      </c>
      <c r="K98" s="16" t="str">
        <f>IF('Cihazlar'!F98&lt;&gt;"",IF('Cihazlar'!F98="","",IF(ISNUMBER('Cihazlar'!F98),'Cihazlar'!F98,IFERROR(DATE(VALUE(RIGHT('Cihazlar'!F98,4)),VALUE(MID('Cihazlar'!F98,4,2)),VALUE(LEFT('Cihazlar'!F98,2))),""))),IF('Cihazlar'!E98="","",IF(ISNUMBER('Cihazlar'!E98),'Cihazlar'!E98,IFERROR(DATE(VALUE(RIGHT('Cihazlar'!E98,4)),VALUE(MID('Cihazlar'!E98,4,2)),VALUE(LEFT('Cihazlar'!E98,2))),""))))</f>
        <v/>
      </c>
      <c r="L98" t="str">
        <f>IF('Cihazlar'!C98="","",IFERROR(MATCH('Cihazlar'!C98,'Ürünler'!$A:$A,0),IFERROR(MATCH('Cihazlar'!C98,'Ürünler'!$B:$B,0),"")))</f>
        <v/>
      </c>
      <c r="M98">
        <f>IF(N98&gt;0,0,IF('Cihazlar'!J98&lt;&gt;"",N(VALUE('Cihazlar'!J98)),IF(L98="",0,N(INDEX('Ürünler'!$C:$C,L98)))))</f>
        <v>0</v>
      </c>
      <c r="N98">
        <f>IF('Cihazlar'!K98&lt;&gt;"",N(VALUE('Cihazlar'!K98)),IF('Cihazlar'!J98&lt;&gt;"",0,IF(L98="",0,N(INDEX('Ürünler'!$D:$D,L98)))))</f>
        <v>0</v>
      </c>
    </row>
    <row r="99" spans="1:14">
      <c r="A99" t="str">
        <f>IF(AND('Cihazlar'!A99="",'Cihazlar'!B99=""),"",IFERROR(INDEX('Müşteriler'!$A:$A,MATCH(IF('Cihazlar'!A99="","§",'Cihazlar'!A99),'Müşteriler'!$K:$K,0)),IFERROR(INDEX('Müşteriler'!$A:$A,MATCH(IF('Cihazlar'!B99="","§",'Cihazlar'!B99),'Müşteriler'!$C:$C,0)),'Cihazlar'!A99&amp;'Cihazlar'!B99)))</f>
        <v/>
      </c>
      <c r="B99" t="str">
        <f>IF('Cihazlar'!C99="","",IF(L99="",'Cihazlar'!C99,INDEX('Ürünler'!$B:$B,L99)))</f>
        <v/>
      </c>
      <c r="C99" t="str">
        <f>IF('Cihazlar'!D99="","",'Cihazlar'!D99)</f>
        <v/>
      </c>
      <c r="D99" s="16" t="str">
        <f>K99</f>
        <v/>
      </c>
      <c r="E99" t="str">
        <f>IF(N99&gt;0,N99&amp;" gün",IF(M99&gt;0,M99&amp;" ay",""))</f>
        <v/>
      </c>
      <c r="F99" s="16" t="str">
        <f>IF(OR('Cihazlar'!C99="",K99=""),"",IF(N99&gt;0,K99+N99,IF(M99&gt;0,EDATE(K99,M99),"")))</f>
        <v/>
      </c>
      <c r="G99" s="17" t="str">
        <f>IF(F99="","",F99-TODAY())</f>
        <v/>
      </c>
      <c r="H99" t="str">
        <f>IF(G99="","",IF(G99&lt;0,"Gecikmiş",IF(G99&lt;=30,"30 gün içinde","Planlı")))</f>
        <v/>
      </c>
      <c r="I99" s="16" t="str">
        <f>IF('Cihazlar'!Q99="","",IF('Cihazlar'!R99="Sarı etiket",(IF('Cihazlar'!Q99="","",IF(ISNUMBER('Cihazlar'!Q99),'Cihazlar'!Q99,IFERROR(DATE(VALUE(RIGHT('Cihazlar'!Q99,4)),VALUE(MID('Cihazlar'!Q99,4,2)),VALUE(LEFT('Cihazlar'!Q99,2))),""))))+120,IF('Cihazlar'!R99="Kırmızı etiket",(IF('Cihazlar'!Q99="","",IF(ISNUMBER('Cihazlar'!Q99),'Cihazlar'!Q99,IFERROR(DATE(VALUE(RIGHT('Cihazlar'!Q99,4)),VALUE(MID('Cihazlar'!Q99,4,2)),VALUE(LEFT('Cihazlar'!Q99,2))),""))))+60,EDATE((IF('Cihazlar'!Q99="","",IF(ISNUMBER('Cihazlar'!Q99),'Cihazlar'!Q99,IFERROR(DATE(VALUE(RIGHT('Cihazlar'!Q99,4)),VALUE(MID('Cihazlar'!Q99,4,2)),VALUE(LEFT('Cihazlar'!Q99,2))),"")))),12))))</f>
        <v/>
      </c>
      <c r="J99" s="17" t="str">
        <f>IF(I99="","",I99-TODAY())</f>
        <v/>
      </c>
      <c r="K99" s="16" t="str">
        <f>IF('Cihazlar'!F99&lt;&gt;"",IF('Cihazlar'!F99="","",IF(ISNUMBER('Cihazlar'!F99),'Cihazlar'!F99,IFERROR(DATE(VALUE(RIGHT('Cihazlar'!F99,4)),VALUE(MID('Cihazlar'!F99,4,2)),VALUE(LEFT('Cihazlar'!F99,2))),""))),IF('Cihazlar'!E99="","",IF(ISNUMBER('Cihazlar'!E99),'Cihazlar'!E99,IFERROR(DATE(VALUE(RIGHT('Cihazlar'!E99,4)),VALUE(MID('Cihazlar'!E99,4,2)),VALUE(LEFT('Cihazlar'!E99,2))),""))))</f>
        <v/>
      </c>
      <c r="L99" t="str">
        <f>IF('Cihazlar'!C99="","",IFERROR(MATCH('Cihazlar'!C99,'Ürünler'!$A:$A,0),IFERROR(MATCH('Cihazlar'!C99,'Ürünler'!$B:$B,0),"")))</f>
        <v/>
      </c>
      <c r="M99">
        <f>IF(N99&gt;0,0,IF('Cihazlar'!J99&lt;&gt;"",N(VALUE('Cihazlar'!J99)),IF(L99="",0,N(INDEX('Ürünler'!$C:$C,L99)))))</f>
        <v>0</v>
      </c>
      <c r="N99">
        <f>IF('Cihazlar'!K99&lt;&gt;"",N(VALUE('Cihazlar'!K99)),IF('Cihazlar'!J99&lt;&gt;"",0,IF(L99="",0,N(INDEX('Ürünler'!$D:$D,L99)))))</f>
        <v>0</v>
      </c>
    </row>
    <row r="100" spans="1:14">
      <c r="A100" t="str">
        <f>IF(AND('Cihazlar'!A100="",'Cihazlar'!B100=""),"",IFERROR(INDEX('Müşteriler'!$A:$A,MATCH(IF('Cihazlar'!A100="","§",'Cihazlar'!A100),'Müşteriler'!$K:$K,0)),IFERROR(INDEX('Müşteriler'!$A:$A,MATCH(IF('Cihazlar'!B100="","§",'Cihazlar'!B100),'Müşteriler'!$C:$C,0)),'Cihazlar'!A100&amp;'Cihazlar'!B100)))</f>
        <v/>
      </c>
      <c r="B100" t="str">
        <f>IF('Cihazlar'!C100="","",IF(L100="",'Cihazlar'!C100,INDEX('Ürünler'!$B:$B,L100)))</f>
        <v/>
      </c>
      <c r="C100" t="str">
        <f>IF('Cihazlar'!D100="","",'Cihazlar'!D100)</f>
        <v/>
      </c>
      <c r="D100" s="16" t="str">
        <f>K100</f>
        <v/>
      </c>
      <c r="E100" t="str">
        <f>IF(N100&gt;0,N100&amp;" gün",IF(M100&gt;0,M100&amp;" ay",""))</f>
        <v/>
      </c>
      <c r="F100" s="16" t="str">
        <f>IF(OR('Cihazlar'!C100="",K100=""),"",IF(N100&gt;0,K100+N100,IF(M100&gt;0,EDATE(K100,M100),"")))</f>
        <v/>
      </c>
      <c r="G100" s="17" t="str">
        <f>IF(F100="","",F100-TODAY())</f>
        <v/>
      </c>
      <c r="H100" t="str">
        <f>IF(G100="","",IF(G100&lt;0,"Gecikmiş",IF(G100&lt;=30,"30 gün içinde","Planlı")))</f>
        <v/>
      </c>
      <c r="I100" s="16" t="str">
        <f>IF('Cihazlar'!Q100="","",IF('Cihazlar'!R100="Sarı etiket",(IF('Cihazlar'!Q100="","",IF(ISNUMBER('Cihazlar'!Q100),'Cihazlar'!Q100,IFERROR(DATE(VALUE(RIGHT('Cihazlar'!Q100,4)),VALUE(MID('Cihazlar'!Q100,4,2)),VALUE(LEFT('Cihazlar'!Q100,2))),""))))+120,IF('Cihazlar'!R100="Kırmızı etiket",(IF('Cihazlar'!Q100="","",IF(ISNUMBER('Cihazlar'!Q100),'Cihazlar'!Q100,IFERROR(DATE(VALUE(RIGHT('Cihazlar'!Q100,4)),VALUE(MID('Cihazlar'!Q100,4,2)),VALUE(LEFT('Cihazlar'!Q100,2))),""))))+60,EDATE((IF('Cihazlar'!Q100="","",IF(ISNUMBER('Cihazlar'!Q100),'Cihazlar'!Q100,IFERROR(DATE(VALUE(RIGHT('Cihazlar'!Q100,4)),VALUE(MID('Cihazlar'!Q100,4,2)),VALUE(LEFT('Cihazlar'!Q100,2))),"")))),12))))</f>
        <v/>
      </c>
      <c r="J100" s="17" t="str">
        <f>IF(I100="","",I100-TODAY())</f>
        <v/>
      </c>
      <c r="K100" s="16" t="str">
        <f>IF('Cihazlar'!F100&lt;&gt;"",IF('Cihazlar'!F100="","",IF(ISNUMBER('Cihazlar'!F100),'Cihazlar'!F100,IFERROR(DATE(VALUE(RIGHT('Cihazlar'!F100,4)),VALUE(MID('Cihazlar'!F100,4,2)),VALUE(LEFT('Cihazlar'!F100,2))),""))),IF('Cihazlar'!E100="","",IF(ISNUMBER('Cihazlar'!E100),'Cihazlar'!E100,IFERROR(DATE(VALUE(RIGHT('Cihazlar'!E100,4)),VALUE(MID('Cihazlar'!E100,4,2)),VALUE(LEFT('Cihazlar'!E100,2))),""))))</f>
        <v/>
      </c>
      <c r="L100" t="str">
        <f>IF('Cihazlar'!C100="","",IFERROR(MATCH('Cihazlar'!C100,'Ürünler'!$A:$A,0),IFERROR(MATCH('Cihazlar'!C100,'Ürünler'!$B:$B,0),"")))</f>
        <v/>
      </c>
      <c r="M100">
        <f>IF(N100&gt;0,0,IF('Cihazlar'!J100&lt;&gt;"",N(VALUE('Cihazlar'!J100)),IF(L100="",0,N(INDEX('Ürünler'!$C:$C,L100)))))</f>
        <v>0</v>
      </c>
      <c r="N100">
        <f>IF('Cihazlar'!K100&lt;&gt;"",N(VALUE('Cihazlar'!K100)),IF('Cihazlar'!J100&lt;&gt;"",0,IF(L100="",0,N(INDEX('Ürünler'!$D:$D,L100)))))</f>
        <v>0</v>
      </c>
    </row>
    <row r="101" spans="1:14">
      <c r="A101" t="str">
        <f>IF(AND('Cihazlar'!A101="",'Cihazlar'!B101=""),"",IFERROR(INDEX('Müşteriler'!$A:$A,MATCH(IF('Cihazlar'!A101="","§",'Cihazlar'!A101),'Müşteriler'!$K:$K,0)),IFERROR(INDEX('Müşteriler'!$A:$A,MATCH(IF('Cihazlar'!B101="","§",'Cihazlar'!B101),'Müşteriler'!$C:$C,0)),'Cihazlar'!A101&amp;'Cihazlar'!B101)))</f>
        <v/>
      </c>
      <c r="B101" t="str">
        <f>IF('Cihazlar'!C101="","",IF(L101="",'Cihazlar'!C101,INDEX('Ürünler'!$B:$B,L101)))</f>
        <v/>
      </c>
      <c r="C101" t="str">
        <f>IF('Cihazlar'!D101="","",'Cihazlar'!D101)</f>
        <v/>
      </c>
      <c r="D101" s="16" t="str">
        <f>K101</f>
        <v/>
      </c>
      <c r="E101" t="str">
        <f>IF(N101&gt;0,N101&amp;" gün",IF(M101&gt;0,M101&amp;" ay",""))</f>
        <v/>
      </c>
      <c r="F101" s="16" t="str">
        <f>IF(OR('Cihazlar'!C101="",K101=""),"",IF(N101&gt;0,K101+N101,IF(M101&gt;0,EDATE(K101,M101),"")))</f>
        <v/>
      </c>
      <c r="G101" s="17" t="str">
        <f>IF(F101="","",F101-TODAY())</f>
        <v/>
      </c>
      <c r="H101" t="str">
        <f>IF(G101="","",IF(G101&lt;0,"Gecikmiş",IF(G101&lt;=30,"30 gün içinde","Planlı")))</f>
        <v/>
      </c>
      <c r="I101" s="16" t="str">
        <f>IF('Cihazlar'!Q101="","",IF('Cihazlar'!R101="Sarı etiket",(IF('Cihazlar'!Q101="","",IF(ISNUMBER('Cihazlar'!Q101),'Cihazlar'!Q101,IFERROR(DATE(VALUE(RIGHT('Cihazlar'!Q101,4)),VALUE(MID('Cihazlar'!Q101,4,2)),VALUE(LEFT('Cihazlar'!Q101,2))),""))))+120,IF('Cihazlar'!R101="Kırmızı etiket",(IF('Cihazlar'!Q101="","",IF(ISNUMBER('Cihazlar'!Q101),'Cihazlar'!Q101,IFERROR(DATE(VALUE(RIGHT('Cihazlar'!Q101,4)),VALUE(MID('Cihazlar'!Q101,4,2)),VALUE(LEFT('Cihazlar'!Q101,2))),""))))+60,EDATE((IF('Cihazlar'!Q101="","",IF(ISNUMBER('Cihazlar'!Q101),'Cihazlar'!Q101,IFERROR(DATE(VALUE(RIGHT('Cihazlar'!Q101,4)),VALUE(MID('Cihazlar'!Q101,4,2)),VALUE(LEFT('Cihazlar'!Q101,2))),"")))),12))))</f>
        <v/>
      </c>
      <c r="J101" s="17" t="str">
        <f>IF(I101="","",I101-TODAY())</f>
        <v/>
      </c>
      <c r="K101" s="16" t="str">
        <f>IF('Cihazlar'!F101&lt;&gt;"",IF('Cihazlar'!F101="","",IF(ISNUMBER('Cihazlar'!F101),'Cihazlar'!F101,IFERROR(DATE(VALUE(RIGHT('Cihazlar'!F101,4)),VALUE(MID('Cihazlar'!F101,4,2)),VALUE(LEFT('Cihazlar'!F101,2))),""))),IF('Cihazlar'!E101="","",IF(ISNUMBER('Cihazlar'!E101),'Cihazlar'!E101,IFERROR(DATE(VALUE(RIGHT('Cihazlar'!E101,4)),VALUE(MID('Cihazlar'!E101,4,2)),VALUE(LEFT('Cihazlar'!E101,2))),""))))</f>
        <v/>
      </c>
      <c r="L101" t="str">
        <f>IF('Cihazlar'!C101="","",IFERROR(MATCH('Cihazlar'!C101,'Ürünler'!$A:$A,0),IFERROR(MATCH('Cihazlar'!C101,'Ürünler'!$B:$B,0),"")))</f>
        <v/>
      </c>
      <c r="M101">
        <f>IF(N101&gt;0,0,IF('Cihazlar'!J101&lt;&gt;"",N(VALUE('Cihazlar'!J101)),IF(L101="",0,N(INDEX('Ürünler'!$C:$C,L101)))))</f>
        <v>0</v>
      </c>
      <c r="N101">
        <f>IF('Cihazlar'!K101&lt;&gt;"",N(VALUE('Cihazlar'!K101)),IF('Cihazlar'!J101&lt;&gt;"",0,IF(L101="",0,N(INDEX('Ürünler'!$D:$D,L101)))))</f>
        <v>0</v>
      </c>
    </row>
    <row r="102" spans="1:14">
      <c r="A102" t="str">
        <f>IF(AND('Cihazlar'!A102="",'Cihazlar'!B102=""),"",IFERROR(INDEX('Müşteriler'!$A:$A,MATCH(IF('Cihazlar'!A102="","§",'Cihazlar'!A102),'Müşteriler'!$K:$K,0)),IFERROR(INDEX('Müşteriler'!$A:$A,MATCH(IF('Cihazlar'!B102="","§",'Cihazlar'!B102),'Müşteriler'!$C:$C,0)),'Cihazlar'!A102&amp;'Cihazlar'!B102)))</f>
        <v/>
      </c>
      <c r="B102" t="str">
        <f>IF('Cihazlar'!C102="","",IF(L102="",'Cihazlar'!C102,INDEX('Ürünler'!$B:$B,L102)))</f>
        <v/>
      </c>
      <c r="C102" t="str">
        <f>IF('Cihazlar'!D102="","",'Cihazlar'!D102)</f>
        <v/>
      </c>
      <c r="D102" s="16" t="str">
        <f>K102</f>
        <v/>
      </c>
      <c r="E102" t="str">
        <f>IF(N102&gt;0,N102&amp;" gün",IF(M102&gt;0,M102&amp;" ay",""))</f>
        <v/>
      </c>
      <c r="F102" s="16" t="str">
        <f>IF(OR('Cihazlar'!C102="",K102=""),"",IF(N102&gt;0,K102+N102,IF(M102&gt;0,EDATE(K102,M102),"")))</f>
        <v/>
      </c>
      <c r="G102" s="17" t="str">
        <f>IF(F102="","",F102-TODAY())</f>
        <v/>
      </c>
      <c r="H102" t="str">
        <f>IF(G102="","",IF(G102&lt;0,"Gecikmiş",IF(G102&lt;=30,"30 gün içinde","Planlı")))</f>
        <v/>
      </c>
      <c r="I102" s="16" t="str">
        <f>IF('Cihazlar'!Q102="","",IF('Cihazlar'!R102="Sarı etiket",(IF('Cihazlar'!Q102="","",IF(ISNUMBER('Cihazlar'!Q102),'Cihazlar'!Q102,IFERROR(DATE(VALUE(RIGHT('Cihazlar'!Q102,4)),VALUE(MID('Cihazlar'!Q102,4,2)),VALUE(LEFT('Cihazlar'!Q102,2))),""))))+120,IF('Cihazlar'!R102="Kırmızı etiket",(IF('Cihazlar'!Q102="","",IF(ISNUMBER('Cihazlar'!Q102),'Cihazlar'!Q102,IFERROR(DATE(VALUE(RIGHT('Cihazlar'!Q102,4)),VALUE(MID('Cihazlar'!Q102,4,2)),VALUE(LEFT('Cihazlar'!Q102,2))),""))))+60,EDATE((IF('Cihazlar'!Q102="","",IF(ISNUMBER('Cihazlar'!Q102),'Cihazlar'!Q102,IFERROR(DATE(VALUE(RIGHT('Cihazlar'!Q102,4)),VALUE(MID('Cihazlar'!Q102,4,2)),VALUE(LEFT('Cihazlar'!Q102,2))),"")))),12))))</f>
        <v/>
      </c>
      <c r="J102" s="17" t="str">
        <f>IF(I102="","",I102-TODAY())</f>
        <v/>
      </c>
      <c r="K102" s="16" t="str">
        <f>IF('Cihazlar'!F102&lt;&gt;"",IF('Cihazlar'!F102="","",IF(ISNUMBER('Cihazlar'!F102),'Cihazlar'!F102,IFERROR(DATE(VALUE(RIGHT('Cihazlar'!F102,4)),VALUE(MID('Cihazlar'!F102,4,2)),VALUE(LEFT('Cihazlar'!F102,2))),""))),IF('Cihazlar'!E102="","",IF(ISNUMBER('Cihazlar'!E102),'Cihazlar'!E102,IFERROR(DATE(VALUE(RIGHT('Cihazlar'!E102,4)),VALUE(MID('Cihazlar'!E102,4,2)),VALUE(LEFT('Cihazlar'!E102,2))),""))))</f>
        <v/>
      </c>
      <c r="L102" t="str">
        <f>IF('Cihazlar'!C102="","",IFERROR(MATCH('Cihazlar'!C102,'Ürünler'!$A:$A,0),IFERROR(MATCH('Cihazlar'!C102,'Ürünler'!$B:$B,0),"")))</f>
        <v/>
      </c>
      <c r="M102">
        <f>IF(N102&gt;0,0,IF('Cihazlar'!J102&lt;&gt;"",N(VALUE('Cihazlar'!J102)),IF(L102="",0,N(INDEX('Ürünler'!$C:$C,L102)))))</f>
        <v>0</v>
      </c>
      <c r="N102">
        <f>IF('Cihazlar'!K102&lt;&gt;"",N(VALUE('Cihazlar'!K102)),IF('Cihazlar'!J102&lt;&gt;"",0,IF(L102="",0,N(INDEX('Ürünler'!$D:$D,L102)))))</f>
        <v>0</v>
      </c>
    </row>
    <row r="103" spans="1:14">
      <c r="A103" t="str">
        <f>IF(AND('Cihazlar'!A103="",'Cihazlar'!B103=""),"",IFERROR(INDEX('Müşteriler'!$A:$A,MATCH(IF('Cihazlar'!A103="","§",'Cihazlar'!A103),'Müşteriler'!$K:$K,0)),IFERROR(INDEX('Müşteriler'!$A:$A,MATCH(IF('Cihazlar'!B103="","§",'Cihazlar'!B103),'Müşteriler'!$C:$C,0)),'Cihazlar'!A103&amp;'Cihazlar'!B103)))</f>
        <v/>
      </c>
      <c r="B103" t="str">
        <f>IF('Cihazlar'!C103="","",IF(L103="",'Cihazlar'!C103,INDEX('Ürünler'!$B:$B,L103)))</f>
        <v/>
      </c>
      <c r="C103" t="str">
        <f>IF('Cihazlar'!D103="","",'Cihazlar'!D103)</f>
        <v/>
      </c>
      <c r="D103" s="16" t="str">
        <f>K103</f>
        <v/>
      </c>
      <c r="E103" t="str">
        <f>IF(N103&gt;0,N103&amp;" gün",IF(M103&gt;0,M103&amp;" ay",""))</f>
        <v/>
      </c>
      <c r="F103" s="16" t="str">
        <f>IF(OR('Cihazlar'!C103="",K103=""),"",IF(N103&gt;0,K103+N103,IF(M103&gt;0,EDATE(K103,M103),"")))</f>
        <v/>
      </c>
      <c r="G103" s="17" t="str">
        <f>IF(F103="","",F103-TODAY())</f>
        <v/>
      </c>
      <c r="H103" t="str">
        <f>IF(G103="","",IF(G103&lt;0,"Gecikmiş",IF(G103&lt;=30,"30 gün içinde","Planlı")))</f>
        <v/>
      </c>
      <c r="I103" s="16" t="str">
        <f>IF('Cihazlar'!Q103="","",IF('Cihazlar'!R103="Sarı etiket",(IF('Cihazlar'!Q103="","",IF(ISNUMBER('Cihazlar'!Q103),'Cihazlar'!Q103,IFERROR(DATE(VALUE(RIGHT('Cihazlar'!Q103,4)),VALUE(MID('Cihazlar'!Q103,4,2)),VALUE(LEFT('Cihazlar'!Q103,2))),""))))+120,IF('Cihazlar'!R103="Kırmızı etiket",(IF('Cihazlar'!Q103="","",IF(ISNUMBER('Cihazlar'!Q103),'Cihazlar'!Q103,IFERROR(DATE(VALUE(RIGHT('Cihazlar'!Q103,4)),VALUE(MID('Cihazlar'!Q103,4,2)),VALUE(LEFT('Cihazlar'!Q103,2))),""))))+60,EDATE((IF('Cihazlar'!Q103="","",IF(ISNUMBER('Cihazlar'!Q103),'Cihazlar'!Q103,IFERROR(DATE(VALUE(RIGHT('Cihazlar'!Q103,4)),VALUE(MID('Cihazlar'!Q103,4,2)),VALUE(LEFT('Cihazlar'!Q103,2))),"")))),12))))</f>
        <v/>
      </c>
      <c r="J103" s="17" t="str">
        <f>IF(I103="","",I103-TODAY())</f>
        <v/>
      </c>
      <c r="K103" s="16" t="str">
        <f>IF('Cihazlar'!F103&lt;&gt;"",IF('Cihazlar'!F103="","",IF(ISNUMBER('Cihazlar'!F103),'Cihazlar'!F103,IFERROR(DATE(VALUE(RIGHT('Cihazlar'!F103,4)),VALUE(MID('Cihazlar'!F103,4,2)),VALUE(LEFT('Cihazlar'!F103,2))),""))),IF('Cihazlar'!E103="","",IF(ISNUMBER('Cihazlar'!E103),'Cihazlar'!E103,IFERROR(DATE(VALUE(RIGHT('Cihazlar'!E103,4)),VALUE(MID('Cihazlar'!E103,4,2)),VALUE(LEFT('Cihazlar'!E103,2))),""))))</f>
        <v/>
      </c>
      <c r="L103" t="str">
        <f>IF('Cihazlar'!C103="","",IFERROR(MATCH('Cihazlar'!C103,'Ürünler'!$A:$A,0),IFERROR(MATCH('Cihazlar'!C103,'Ürünler'!$B:$B,0),"")))</f>
        <v/>
      </c>
      <c r="M103">
        <f>IF(N103&gt;0,0,IF('Cihazlar'!J103&lt;&gt;"",N(VALUE('Cihazlar'!J103)),IF(L103="",0,N(INDEX('Ürünler'!$C:$C,L103)))))</f>
        <v>0</v>
      </c>
      <c r="N103">
        <f>IF('Cihazlar'!K103&lt;&gt;"",N(VALUE('Cihazlar'!K103)),IF('Cihazlar'!J103&lt;&gt;"",0,IF(L103="",0,N(INDEX('Ürünler'!$D:$D,L103)))))</f>
        <v>0</v>
      </c>
    </row>
    <row r="104" spans="1:14">
      <c r="A104" t="str">
        <f>IF(AND('Cihazlar'!A104="",'Cihazlar'!B104=""),"",IFERROR(INDEX('Müşteriler'!$A:$A,MATCH(IF('Cihazlar'!A104="","§",'Cihazlar'!A104),'Müşteriler'!$K:$K,0)),IFERROR(INDEX('Müşteriler'!$A:$A,MATCH(IF('Cihazlar'!B104="","§",'Cihazlar'!B104),'Müşteriler'!$C:$C,0)),'Cihazlar'!A104&amp;'Cihazlar'!B104)))</f>
        <v/>
      </c>
      <c r="B104" t="str">
        <f>IF('Cihazlar'!C104="","",IF(L104="",'Cihazlar'!C104,INDEX('Ürünler'!$B:$B,L104)))</f>
        <v/>
      </c>
      <c r="C104" t="str">
        <f>IF('Cihazlar'!D104="","",'Cihazlar'!D104)</f>
        <v/>
      </c>
      <c r="D104" s="16" t="str">
        <f>K104</f>
        <v/>
      </c>
      <c r="E104" t="str">
        <f>IF(N104&gt;0,N104&amp;" gün",IF(M104&gt;0,M104&amp;" ay",""))</f>
        <v/>
      </c>
      <c r="F104" s="16" t="str">
        <f>IF(OR('Cihazlar'!C104="",K104=""),"",IF(N104&gt;0,K104+N104,IF(M104&gt;0,EDATE(K104,M104),"")))</f>
        <v/>
      </c>
      <c r="G104" s="17" t="str">
        <f>IF(F104="","",F104-TODAY())</f>
        <v/>
      </c>
      <c r="H104" t="str">
        <f>IF(G104="","",IF(G104&lt;0,"Gecikmiş",IF(G104&lt;=30,"30 gün içinde","Planlı")))</f>
        <v/>
      </c>
      <c r="I104" s="16" t="str">
        <f>IF('Cihazlar'!Q104="","",IF('Cihazlar'!R104="Sarı etiket",(IF('Cihazlar'!Q104="","",IF(ISNUMBER('Cihazlar'!Q104),'Cihazlar'!Q104,IFERROR(DATE(VALUE(RIGHT('Cihazlar'!Q104,4)),VALUE(MID('Cihazlar'!Q104,4,2)),VALUE(LEFT('Cihazlar'!Q104,2))),""))))+120,IF('Cihazlar'!R104="Kırmızı etiket",(IF('Cihazlar'!Q104="","",IF(ISNUMBER('Cihazlar'!Q104),'Cihazlar'!Q104,IFERROR(DATE(VALUE(RIGHT('Cihazlar'!Q104,4)),VALUE(MID('Cihazlar'!Q104,4,2)),VALUE(LEFT('Cihazlar'!Q104,2))),""))))+60,EDATE((IF('Cihazlar'!Q104="","",IF(ISNUMBER('Cihazlar'!Q104),'Cihazlar'!Q104,IFERROR(DATE(VALUE(RIGHT('Cihazlar'!Q104,4)),VALUE(MID('Cihazlar'!Q104,4,2)),VALUE(LEFT('Cihazlar'!Q104,2))),"")))),12))))</f>
        <v/>
      </c>
      <c r="J104" s="17" t="str">
        <f>IF(I104="","",I104-TODAY())</f>
        <v/>
      </c>
      <c r="K104" s="16" t="str">
        <f>IF('Cihazlar'!F104&lt;&gt;"",IF('Cihazlar'!F104="","",IF(ISNUMBER('Cihazlar'!F104),'Cihazlar'!F104,IFERROR(DATE(VALUE(RIGHT('Cihazlar'!F104,4)),VALUE(MID('Cihazlar'!F104,4,2)),VALUE(LEFT('Cihazlar'!F104,2))),""))),IF('Cihazlar'!E104="","",IF(ISNUMBER('Cihazlar'!E104),'Cihazlar'!E104,IFERROR(DATE(VALUE(RIGHT('Cihazlar'!E104,4)),VALUE(MID('Cihazlar'!E104,4,2)),VALUE(LEFT('Cihazlar'!E104,2))),""))))</f>
        <v/>
      </c>
      <c r="L104" t="str">
        <f>IF('Cihazlar'!C104="","",IFERROR(MATCH('Cihazlar'!C104,'Ürünler'!$A:$A,0),IFERROR(MATCH('Cihazlar'!C104,'Ürünler'!$B:$B,0),"")))</f>
        <v/>
      </c>
      <c r="M104">
        <f>IF(N104&gt;0,0,IF('Cihazlar'!J104&lt;&gt;"",N(VALUE('Cihazlar'!J104)),IF(L104="",0,N(INDEX('Ürünler'!$C:$C,L104)))))</f>
        <v>0</v>
      </c>
      <c r="N104">
        <f>IF('Cihazlar'!K104&lt;&gt;"",N(VALUE('Cihazlar'!K104)),IF('Cihazlar'!J104&lt;&gt;"",0,IF(L104="",0,N(INDEX('Ürünler'!$D:$D,L104)))))</f>
        <v>0</v>
      </c>
    </row>
    <row r="105" spans="1:14">
      <c r="A105" t="str">
        <f>IF(AND('Cihazlar'!A105="",'Cihazlar'!B105=""),"",IFERROR(INDEX('Müşteriler'!$A:$A,MATCH(IF('Cihazlar'!A105="","§",'Cihazlar'!A105),'Müşteriler'!$K:$K,0)),IFERROR(INDEX('Müşteriler'!$A:$A,MATCH(IF('Cihazlar'!B105="","§",'Cihazlar'!B105),'Müşteriler'!$C:$C,0)),'Cihazlar'!A105&amp;'Cihazlar'!B105)))</f>
        <v/>
      </c>
      <c r="B105" t="str">
        <f>IF('Cihazlar'!C105="","",IF(L105="",'Cihazlar'!C105,INDEX('Ürünler'!$B:$B,L105)))</f>
        <v/>
      </c>
      <c r="C105" t="str">
        <f>IF('Cihazlar'!D105="","",'Cihazlar'!D105)</f>
        <v/>
      </c>
      <c r="D105" s="16" t="str">
        <f>K105</f>
        <v/>
      </c>
      <c r="E105" t="str">
        <f>IF(N105&gt;0,N105&amp;" gün",IF(M105&gt;0,M105&amp;" ay",""))</f>
        <v/>
      </c>
      <c r="F105" s="16" t="str">
        <f>IF(OR('Cihazlar'!C105="",K105=""),"",IF(N105&gt;0,K105+N105,IF(M105&gt;0,EDATE(K105,M105),"")))</f>
        <v/>
      </c>
      <c r="G105" s="17" t="str">
        <f>IF(F105="","",F105-TODAY())</f>
        <v/>
      </c>
      <c r="H105" t="str">
        <f>IF(G105="","",IF(G105&lt;0,"Gecikmiş",IF(G105&lt;=30,"30 gün içinde","Planlı")))</f>
        <v/>
      </c>
      <c r="I105" s="16" t="str">
        <f>IF('Cihazlar'!Q105="","",IF('Cihazlar'!R105="Sarı etiket",(IF('Cihazlar'!Q105="","",IF(ISNUMBER('Cihazlar'!Q105),'Cihazlar'!Q105,IFERROR(DATE(VALUE(RIGHT('Cihazlar'!Q105,4)),VALUE(MID('Cihazlar'!Q105,4,2)),VALUE(LEFT('Cihazlar'!Q105,2))),""))))+120,IF('Cihazlar'!R105="Kırmızı etiket",(IF('Cihazlar'!Q105="","",IF(ISNUMBER('Cihazlar'!Q105),'Cihazlar'!Q105,IFERROR(DATE(VALUE(RIGHT('Cihazlar'!Q105,4)),VALUE(MID('Cihazlar'!Q105,4,2)),VALUE(LEFT('Cihazlar'!Q105,2))),""))))+60,EDATE((IF('Cihazlar'!Q105="","",IF(ISNUMBER('Cihazlar'!Q105),'Cihazlar'!Q105,IFERROR(DATE(VALUE(RIGHT('Cihazlar'!Q105,4)),VALUE(MID('Cihazlar'!Q105,4,2)),VALUE(LEFT('Cihazlar'!Q105,2))),"")))),12))))</f>
        <v/>
      </c>
      <c r="J105" s="17" t="str">
        <f>IF(I105="","",I105-TODAY())</f>
        <v/>
      </c>
      <c r="K105" s="16" t="str">
        <f>IF('Cihazlar'!F105&lt;&gt;"",IF('Cihazlar'!F105="","",IF(ISNUMBER('Cihazlar'!F105),'Cihazlar'!F105,IFERROR(DATE(VALUE(RIGHT('Cihazlar'!F105,4)),VALUE(MID('Cihazlar'!F105,4,2)),VALUE(LEFT('Cihazlar'!F105,2))),""))),IF('Cihazlar'!E105="","",IF(ISNUMBER('Cihazlar'!E105),'Cihazlar'!E105,IFERROR(DATE(VALUE(RIGHT('Cihazlar'!E105,4)),VALUE(MID('Cihazlar'!E105,4,2)),VALUE(LEFT('Cihazlar'!E105,2))),""))))</f>
        <v/>
      </c>
      <c r="L105" t="str">
        <f>IF('Cihazlar'!C105="","",IFERROR(MATCH('Cihazlar'!C105,'Ürünler'!$A:$A,0),IFERROR(MATCH('Cihazlar'!C105,'Ürünler'!$B:$B,0),"")))</f>
        <v/>
      </c>
      <c r="M105">
        <f>IF(N105&gt;0,0,IF('Cihazlar'!J105&lt;&gt;"",N(VALUE('Cihazlar'!J105)),IF(L105="",0,N(INDEX('Ürünler'!$C:$C,L105)))))</f>
        <v>0</v>
      </c>
      <c r="N105">
        <f>IF('Cihazlar'!K105&lt;&gt;"",N(VALUE('Cihazlar'!K105)),IF('Cihazlar'!J105&lt;&gt;"",0,IF(L105="",0,N(INDEX('Ürünler'!$D:$D,L105)))))</f>
        <v>0</v>
      </c>
    </row>
    <row r="106" spans="1:14">
      <c r="A106" t="str">
        <f>IF(AND('Cihazlar'!A106="",'Cihazlar'!B106=""),"",IFERROR(INDEX('Müşteriler'!$A:$A,MATCH(IF('Cihazlar'!A106="","§",'Cihazlar'!A106),'Müşteriler'!$K:$K,0)),IFERROR(INDEX('Müşteriler'!$A:$A,MATCH(IF('Cihazlar'!B106="","§",'Cihazlar'!B106),'Müşteriler'!$C:$C,0)),'Cihazlar'!A106&amp;'Cihazlar'!B106)))</f>
        <v/>
      </c>
      <c r="B106" t="str">
        <f>IF('Cihazlar'!C106="","",IF(L106="",'Cihazlar'!C106,INDEX('Ürünler'!$B:$B,L106)))</f>
        <v/>
      </c>
      <c r="C106" t="str">
        <f>IF('Cihazlar'!D106="","",'Cihazlar'!D106)</f>
        <v/>
      </c>
      <c r="D106" s="16" t="str">
        <f>K106</f>
        <v/>
      </c>
      <c r="E106" t="str">
        <f>IF(N106&gt;0,N106&amp;" gün",IF(M106&gt;0,M106&amp;" ay",""))</f>
        <v/>
      </c>
      <c r="F106" s="16" t="str">
        <f>IF(OR('Cihazlar'!C106="",K106=""),"",IF(N106&gt;0,K106+N106,IF(M106&gt;0,EDATE(K106,M106),"")))</f>
        <v/>
      </c>
      <c r="G106" s="17" t="str">
        <f>IF(F106="","",F106-TODAY())</f>
        <v/>
      </c>
      <c r="H106" t="str">
        <f>IF(G106="","",IF(G106&lt;0,"Gecikmiş",IF(G106&lt;=30,"30 gün içinde","Planlı")))</f>
        <v/>
      </c>
      <c r="I106" s="16" t="str">
        <f>IF('Cihazlar'!Q106="","",IF('Cihazlar'!R106="Sarı etiket",(IF('Cihazlar'!Q106="","",IF(ISNUMBER('Cihazlar'!Q106),'Cihazlar'!Q106,IFERROR(DATE(VALUE(RIGHT('Cihazlar'!Q106,4)),VALUE(MID('Cihazlar'!Q106,4,2)),VALUE(LEFT('Cihazlar'!Q106,2))),""))))+120,IF('Cihazlar'!R106="Kırmızı etiket",(IF('Cihazlar'!Q106="","",IF(ISNUMBER('Cihazlar'!Q106),'Cihazlar'!Q106,IFERROR(DATE(VALUE(RIGHT('Cihazlar'!Q106,4)),VALUE(MID('Cihazlar'!Q106,4,2)),VALUE(LEFT('Cihazlar'!Q106,2))),""))))+60,EDATE((IF('Cihazlar'!Q106="","",IF(ISNUMBER('Cihazlar'!Q106),'Cihazlar'!Q106,IFERROR(DATE(VALUE(RIGHT('Cihazlar'!Q106,4)),VALUE(MID('Cihazlar'!Q106,4,2)),VALUE(LEFT('Cihazlar'!Q106,2))),"")))),12))))</f>
        <v/>
      </c>
      <c r="J106" s="17" t="str">
        <f>IF(I106="","",I106-TODAY())</f>
        <v/>
      </c>
      <c r="K106" s="16" t="str">
        <f>IF('Cihazlar'!F106&lt;&gt;"",IF('Cihazlar'!F106="","",IF(ISNUMBER('Cihazlar'!F106),'Cihazlar'!F106,IFERROR(DATE(VALUE(RIGHT('Cihazlar'!F106,4)),VALUE(MID('Cihazlar'!F106,4,2)),VALUE(LEFT('Cihazlar'!F106,2))),""))),IF('Cihazlar'!E106="","",IF(ISNUMBER('Cihazlar'!E106),'Cihazlar'!E106,IFERROR(DATE(VALUE(RIGHT('Cihazlar'!E106,4)),VALUE(MID('Cihazlar'!E106,4,2)),VALUE(LEFT('Cihazlar'!E106,2))),""))))</f>
        <v/>
      </c>
      <c r="L106" t="str">
        <f>IF('Cihazlar'!C106="","",IFERROR(MATCH('Cihazlar'!C106,'Ürünler'!$A:$A,0),IFERROR(MATCH('Cihazlar'!C106,'Ürünler'!$B:$B,0),"")))</f>
        <v/>
      </c>
      <c r="M106">
        <f>IF(N106&gt;0,0,IF('Cihazlar'!J106&lt;&gt;"",N(VALUE('Cihazlar'!J106)),IF(L106="",0,N(INDEX('Ürünler'!$C:$C,L106)))))</f>
        <v>0</v>
      </c>
      <c r="N106">
        <f>IF('Cihazlar'!K106&lt;&gt;"",N(VALUE('Cihazlar'!K106)),IF('Cihazlar'!J106&lt;&gt;"",0,IF(L106="",0,N(INDEX('Ürünler'!$D:$D,L106)))))</f>
        <v>0</v>
      </c>
    </row>
    <row r="107" spans="1:14">
      <c r="A107" t="str">
        <f>IF(AND('Cihazlar'!A107="",'Cihazlar'!B107=""),"",IFERROR(INDEX('Müşteriler'!$A:$A,MATCH(IF('Cihazlar'!A107="","§",'Cihazlar'!A107),'Müşteriler'!$K:$K,0)),IFERROR(INDEX('Müşteriler'!$A:$A,MATCH(IF('Cihazlar'!B107="","§",'Cihazlar'!B107),'Müşteriler'!$C:$C,0)),'Cihazlar'!A107&amp;'Cihazlar'!B107)))</f>
        <v/>
      </c>
      <c r="B107" t="str">
        <f>IF('Cihazlar'!C107="","",IF(L107="",'Cihazlar'!C107,INDEX('Ürünler'!$B:$B,L107)))</f>
        <v/>
      </c>
      <c r="C107" t="str">
        <f>IF('Cihazlar'!D107="","",'Cihazlar'!D107)</f>
        <v/>
      </c>
      <c r="D107" s="16" t="str">
        <f>K107</f>
        <v/>
      </c>
      <c r="E107" t="str">
        <f>IF(N107&gt;0,N107&amp;" gün",IF(M107&gt;0,M107&amp;" ay",""))</f>
        <v/>
      </c>
      <c r="F107" s="16" t="str">
        <f>IF(OR('Cihazlar'!C107="",K107=""),"",IF(N107&gt;0,K107+N107,IF(M107&gt;0,EDATE(K107,M107),"")))</f>
        <v/>
      </c>
      <c r="G107" s="17" t="str">
        <f>IF(F107="","",F107-TODAY())</f>
        <v/>
      </c>
      <c r="H107" t="str">
        <f>IF(G107="","",IF(G107&lt;0,"Gecikmiş",IF(G107&lt;=30,"30 gün içinde","Planlı")))</f>
        <v/>
      </c>
      <c r="I107" s="16" t="str">
        <f>IF('Cihazlar'!Q107="","",IF('Cihazlar'!R107="Sarı etiket",(IF('Cihazlar'!Q107="","",IF(ISNUMBER('Cihazlar'!Q107),'Cihazlar'!Q107,IFERROR(DATE(VALUE(RIGHT('Cihazlar'!Q107,4)),VALUE(MID('Cihazlar'!Q107,4,2)),VALUE(LEFT('Cihazlar'!Q107,2))),""))))+120,IF('Cihazlar'!R107="Kırmızı etiket",(IF('Cihazlar'!Q107="","",IF(ISNUMBER('Cihazlar'!Q107),'Cihazlar'!Q107,IFERROR(DATE(VALUE(RIGHT('Cihazlar'!Q107,4)),VALUE(MID('Cihazlar'!Q107,4,2)),VALUE(LEFT('Cihazlar'!Q107,2))),""))))+60,EDATE((IF('Cihazlar'!Q107="","",IF(ISNUMBER('Cihazlar'!Q107),'Cihazlar'!Q107,IFERROR(DATE(VALUE(RIGHT('Cihazlar'!Q107,4)),VALUE(MID('Cihazlar'!Q107,4,2)),VALUE(LEFT('Cihazlar'!Q107,2))),"")))),12))))</f>
        <v/>
      </c>
      <c r="J107" s="17" t="str">
        <f>IF(I107="","",I107-TODAY())</f>
        <v/>
      </c>
      <c r="K107" s="16" t="str">
        <f>IF('Cihazlar'!F107&lt;&gt;"",IF('Cihazlar'!F107="","",IF(ISNUMBER('Cihazlar'!F107),'Cihazlar'!F107,IFERROR(DATE(VALUE(RIGHT('Cihazlar'!F107,4)),VALUE(MID('Cihazlar'!F107,4,2)),VALUE(LEFT('Cihazlar'!F107,2))),""))),IF('Cihazlar'!E107="","",IF(ISNUMBER('Cihazlar'!E107),'Cihazlar'!E107,IFERROR(DATE(VALUE(RIGHT('Cihazlar'!E107,4)),VALUE(MID('Cihazlar'!E107,4,2)),VALUE(LEFT('Cihazlar'!E107,2))),""))))</f>
        <v/>
      </c>
      <c r="L107" t="str">
        <f>IF('Cihazlar'!C107="","",IFERROR(MATCH('Cihazlar'!C107,'Ürünler'!$A:$A,0),IFERROR(MATCH('Cihazlar'!C107,'Ürünler'!$B:$B,0),"")))</f>
        <v/>
      </c>
      <c r="M107">
        <f>IF(N107&gt;0,0,IF('Cihazlar'!J107&lt;&gt;"",N(VALUE('Cihazlar'!J107)),IF(L107="",0,N(INDEX('Ürünler'!$C:$C,L107)))))</f>
        <v>0</v>
      </c>
      <c r="N107">
        <f>IF('Cihazlar'!K107&lt;&gt;"",N(VALUE('Cihazlar'!K107)),IF('Cihazlar'!J107&lt;&gt;"",0,IF(L107="",0,N(INDEX('Ürünler'!$D:$D,L107)))))</f>
        <v>0</v>
      </c>
    </row>
    <row r="108" spans="1:14">
      <c r="A108" t="str">
        <f>IF(AND('Cihazlar'!A108="",'Cihazlar'!B108=""),"",IFERROR(INDEX('Müşteriler'!$A:$A,MATCH(IF('Cihazlar'!A108="","§",'Cihazlar'!A108),'Müşteriler'!$K:$K,0)),IFERROR(INDEX('Müşteriler'!$A:$A,MATCH(IF('Cihazlar'!B108="","§",'Cihazlar'!B108),'Müşteriler'!$C:$C,0)),'Cihazlar'!A108&amp;'Cihazlar'!B108)))</f>
        <v/>
      </c>
      <c r="B108" t="str">
        <f>IF('Cihazlar'!C108="","",IF(L108="",'Cihazlar'!C108,INDEX('Ürünler'!$B:$B,L108)))</f>
        <v/>
      </c>
      <c r="C108" t="str">
        <f>IF('Cihazlar'!D108="","",'Cihazlar'!D108)</f>
        <v/>
      </c>
      <c r="D108" s="16" t="str">
        <f>K108</f>
        <v/>
      </c>
      <c r="E108" t="str">
        <f>IF(N108&gt;0,N108&amp;" gün",IF(M108&gt;0,M108&amp;" ay",""))</f>
        <v/>
      </c>
      <c r="F108" s="16" t="str">
        <f>IF(OR('Cihazlar'!C108="",K108=""),"",IF(N108&gt;0,K108+N108,IF(M108&gt;0,EDATE(K108,M108),"")))</f>
        <v/>
      </c>
      <c r="G108" s="17" t="str">
        <f>IF(F108="","",F108-TODAY())</f>
        <v/>
      </c>
      <c r="H108" t="str">
        <f>IF(G108="","",IF(G108&lt;0,"Gecikmiş",IF(G108&lt;=30,"30 gün içinde","Planlı")))</f>
        <v/>
      </c>
      <c r="I108" s="16" t="str">
        <f>IF('Cihazlar'!Q108="","",IF('Cihazlar'!R108="Sarı etiket",(IF('Cihazlar'!Q108="","",IF(ISNUMBER('Cihazlar'!Q108),'Cihazlar'!Q108,IFERROR(DATE(VALUE(RIGHT('Cihazlar'!Q108,4)),VALUE(MID('Cihazlar'!Q108,4,2)),VALUE(LEFT('Cihazlar'!Q108,2))),""))))+120,IF('Cihazlar'!R108="Kırmızı etiket",(IF('Cihazlar'!Q108="","",IF(ISNUMBER('Cihazlar'!Q108),'Cihazlar'!Q108,IFERROR(DATE(VALUE(RIGHT('Cihazlar'!Q108,4)),VALUE(MID('Cihazlar'!Q108,4,2)),VALUE(LEFT('Cihazlar'!Q108,2))),""))))+60,EDATE((IF('Cihazlar'!Q108="","",IF(ISNUMBER('Cihazlar'!Q108),'Cihazlar'!Q108,IFERROR(DATE(VALUE(RIGHT('Cihazlar'!Q108,4)),VALUE(MID('Cihazlar'!Q108,4,2)),VALUE(LEFT('Cihazlar'!Q108,2))),"")))),12))))</f>
        <v/>
      </c>
      <c r="J108" s="17" t="str">
        <f>IF(I108="","",I108-TODAY())</f>
        <v/>
      </c>
      <c r="K108" s="16" t="str">
        <f>IF('Cihazlar'!F108&lt;&gt;"",IF('Cihazlar'!F108="","",IF(ISNUMBER('Cihazlar'!F108),'Cihazlar'!F108,IFERROR(DATE(VALUE(RIGHT('Cihazlar'!F108,4)),VALUE(MID('Cihazlar'!F108,4,2)),VALUE(LEFT('Cihazlar'!F108,2))),""))),IF('Cihazlar'!E108="","",IF(ISNUMBER('Cihazlar'!E108),'Cihazlar'!E108,IFERROR(DATE(VALUE(RIGHT('Cihazlar'!E108,4)),VALUE(MID('Cihazlar'!E108,4,2)),VALUE(LEFT('Cihazlar'!E108,2))),""))))</f>
        <v/>
      </c>
      <c r="L108" t="str">
        <f>IF('Cihazlar'!C108="","",IFERROR(MATCH('Cihazlar'!C108,'Ürünler'!$A:$A,0),IFERROR(MATCH('Cihazlar'!C108,'Ürünler'!$B:$B,0),"")))</f>
        <v/>
      </c>
      <c r="M108">
        <f>IF(N108&gt;0,0,IF('Cihazlar'!J108&lt;&gt;"",N(VALUE('Cihazlar'!J108)),IF(L108="",0,N(INDEX('Ürünler'!$C:$C,L108)))))</f>
        <v>0</v>
      </c>
      <c r="N108">
        <f>IF('Cihazlar'!K108&lt;&gt;"",N(VALUE('Cihazlar'!K108)),IF('Cihazlar'!J108&lt;&gt;"",0,IF(L108="",0,N(INDEX('Ürünler'!$D:$D,L108)))))</f>
        <v>0</v>
      </c>
    </row>
    <row r="109" spans="1:14">
      <c r="A109" t="str">
        <f>IF(AND('Cihazlar'!A109="",'Cihazlar'!B109=""),"",IFERROR(INDEX('Müşteriler'!$A:$A,MATCH(IF('Cihazlar'!A109="","§",'Cihazlar'!A109),'Müşteriler'!$K:$K,0)),IFERROR(INDEX('Müşteriler'!$A:$A,MATCH(IF('Cihazlar'!B109="","§",'Cihazlar'!B109),'Müşteriler'!$C:$C,0)),'Cihazlar'!A109&amp;'Cihazlar'!B109)))</f>
        <v/>
      </c>
      <c r="B109" t="str">
        <f>IF('Cihazlar'!C109="","",IF(L109="",'Cihazlar'!C109,INDEX('Ürünler'!$B:$B,L109)))</f>
        <v/>
      </c>
      <c r="C109" t="str">
        <f>IF('Cihazlar'!D109="","",'Cihazlar'!D109)</f>
        <v/>
      </c>
      <c r="D109" s="16" t="str">
        <f>K109</f>
        <v/>
      </c>
      <c r="E109" t="str">
        <f>IF(N109&gt;0,N109&amp;" gün",IF(M109&gt;0,M109&amp;" ay",""))</f>
        <v/>
      </c>
      <c r="F109" s="16" t="str">
        <f>IF(OR('Cihazlar'!C109="",K109=""),"",IF(N109&gt;0,K109+N109,IF(M109&gt;0,EDATE(K109,M109),"")))</f>
        <v/>
      </c>
      <c r="G109" s="17" t="str">
        <f>IF(F109="","",F109-TODAY())</f>
        <v/>
      </c>
      <c r="H109" t="str">
        <f>IF(G109="","",IF(G109&lt;0,"Gecikmiş",IF(G109&lt;=30,"30 gün içinde","Planlı")))</f>
        <v/>
      </c>
      <c r="I109" s="16" t="str">
        <f>IF('Cihazlar'!Q109="","",IF('Cihazlar'!R109="Sarı etiket",(IF('Cihazlar'!Q109="","",IF(ISNUMBER('Cihazlar'!Q109),'Cihazlar'!Q109,IFERROR(DATE(VALUE(RIGHT('Cihazlar'!Q109,4)),VALUE(MID('Cihazlar'!Q109,4,2)),VALUE(LEFT('Cihazlar'!Q109,2))),""))))+120,IF('Cihazlar'!R109="Kırmızı etiket",(IF('Cihazlar'!Q109="","",IF(ISNUMBER('Cihazlar'!Q109),'Cihazlar'!Q109,IFERROR(DATE(VALUE(RIGHT('Cihazlar'!Q109,4)),VALUE(MID('Cihazlar'!Q109,4,2)),VALUE(LEFT('Cihazlar'!Q109,2))),""))))+60,EDATE((IF('Cihazlar'!Q109="","",IF(ISNUMBER('Cihazlar'!Q109),'Cihazlar'!Q109,IFERROR(DATE(VALUE(RIGHT('Cihazlar'!Q109,4)),VALUE(MID('Cihazlar'!Q109,4,2)),VALUE(LEFT('Cihazlar'!Q109,2))),"")))),12))))</f>
        <v/>
      </c>
      <c r="J109" s="17" t="str">
        <f>IF(I109="","",I109-TODAY())</f>
        <v/>
      </c>
      <c r="K109" s="16" t="str">
        <f>IF('Cihazlar'!F109&lt;&gt;"",IF('Cihazlar'!F109="","",IF(ISNUMBER('Cihazlar'!F109),'Cihazlar'!F109,IFERROR(DATE(VALUE(RIGHT('Cihazlar'!F109,4)),VALUE(MID('Cihazlar'!F109,4,2)),VALUE(LEFT('Cihazlar'!F109,2))),""))),IF('Cihazlar'!E109="","",IF(ISNUMBER('Cihazlar'!E109),'Cihazlar'!E109,IFERROR(DATE(VALUE(RIGHT('Cihazlar'!E109,4)),VALUE(MID('Cihazlar'!E109,4,2)),VALUE(LEFT('Cihazlar'!E109,2))),""))))</f>
        <v/>
      </c>
      <c r="L109" t="str">
        <f>IF('Cihazlar'!C109="","",IFERROR(MATCH('Cihazlar'!C109,'Ürünler'!$A:$A,0),IFERROR(MATCH('Cihazlar'!C109,'Ürünler'!$B:$B,0),"")))</f>
        <v/>
      </c>
      <c r="M109">
        <f>IF(N109&gt;0,0,IF('Cihazlar'!J109&lt;&gt;"",N(VALUE('Cihazlar'!J109)),IF(L109="",0,N(INDEX('Ürünler'!$C:$C,L109)))))</f>
        <v>0</v>
      </c>
      <c r="N109">
        <f>IF('Cihazlar'!K109&lt;&gt;"",N(VALUE('Cihazlar'!K109)),IF('Cihazlar'!J109&lt;&gt;"",0,IF(L109="",0,N(INDEX('Ürünler'!$D:$D,L109)))))</f>
        <v>0</v>
      </c>
    </row>
    <row r="110" spans="1:14">
      <c r="A110" t="str">
        <f>IF(AND('Cihazlar'!A110="",'Cihazlar'!B110=""),"",IFERROR(INDEX('Müşteriler'!$A:$A,MATCH(IF('Cihazlar'!A110="","§",'Cihazlar'!A110),'Müşteriler'!$K:$K,0)),IFERROR(INDEX('Müşteriler'!$A:$A,MATCH(IF('Cihazlar'!B110="","§",'Cihazlar'!B110),'Müşteriler'!$C:$C,0)),'Cihazlar'!A110&amp;'Cihazlar'!B110)))</f>
        <v/>
      </c>
      <c r="B110" t="str">
        <f>IF('Cihazlar'!C110="","",IF(L110="",'Cihazlar'!C110,INDEX('Ürünler'!$B:$B,L110)))</f>
        <v/>
      </c>
      <c r="C110" t="str">
        <f>IF('Cihazlar'!D110="","",'Cihazlar'!D110)</f>
        <v/>
      </c>
      <c r="D110" s="16" t="str">
        <f>K110</f>
        <v/>
      </c>
      <c r="E110" t="str">
        <f>IF(N110&gt;0,N110&amp;" gün",IF(M110&gt;0,M110&amp;" ay",""))</f>
        <v/>
      </c>
      <c r="F110" s="16" t="str">
        <f>IF(OR('Cihazlar'!C110="",K110=""),"",IF(N110&gt;0,K110+N110,IF(M110&gt;0,EDATE(K110,M110),"")))</f>
        <v/>
      </c>
      <c r="G110" s="17" t="str">
        <f>IF(F110="","",F110-TODAY())</f>
        <v/>
      </c>
      <c r="H110" t="str">
        <f>IF(G110="","",IF(G110&lt;0,"Gecikmiş",IF(G110&lt;=30,"30 gün içinde","Planlı")))</f>
        <v/>
      </c>
      <c r="I110" s="16" t="str">
        <f>IF('Cihazlar'!Q110="","",IF('Cihazlar'!R110="Sarı etiket",(IF('Cihazlar'!Q110="","",IF(ISNUMBER('Cihazlar'!Q110),'Cihazlar'!Q110,IFERROR(DATE(VALUE(RIGHT('Cihazlar'!Q110,4)),VALUE(MID('Cihazlar'!Q110,4,2)),VALUE(LEFT('Cihazlar'!Q110,2))),""))))+120,IF('Cihazlar'!R110="Kırmızı etiket",(IF('Cihazlar'!Q110="","",IF(ISNUMBER('Cihazlar'!Q110),'Cihazlar'!Q110,IFERROR(DATE(VALUE(RIGHT('Cihazlar'!Q110,4)),VALUE(MID('Cihazlar'!Q110,4,2)),VALUE(LEFT('Cihazlar'!Q110,2))),""))))+60,EDATE((IF('Cihazlar'!Q110="","",IF(ISNUMBER('Cihazlar'!Q110),'Cihazlar'!Q110,IFERROR(DATE(VALUE(RIGHT('Cihazlar'!Q110,4)),VALUE(MID('Cihazlar'!Q110,4,2)),VALUE(LEFT('Cihazlar'!Q110,2))),"")))),12))))</f>
        <v/>
      </c>
      <c r="J110" s="17" t="str">
        <f>IF(I110="","",I110-TODAY())</f>
        <v/>
      </c>
      <c r="K110" s="16" t="str">
        <f>IF('Cihazlar'!F110&lt;&gt;"",IF('Cihazlar'!F110="","",IF(ISNUMBER('Cihazlar'!F110),'Cihazlar'!F110,IFERROR(DATE(VALUE(RIGHT('Cihazlar'!F110,4)),VALUE(MID('Cihazlar'!F110,4,2)),VALUE(LEFT('Cihazlar'!F110,2))),""))),IF('Cihazlar'!E110="","",IF(ISNUMBER('Cihazlar'!E110),'Cihazlar'!E110,IFERROR(DATE(VALUE(RIGHT('Cihazlar'!E110,4)),VALUE(MID('Cihazlar'!E110,4,2)),VALUE(LEFT('Cihazlar'!E110,2))),""))))</f>
        <v/>
      </c>
      <c r="L110" t="str">
        <f>IF('Cihazlar'!C110="","",IFERROR(MATCH('Cihazlar'!C110,'Ürünler'!$A:$A,0),IFERROR(MATCH('Cihazlar'!C110,'Ürünler'!$B:$B,0),"")))</f>
        <v/>
      </c>
      <c r="M110">
        <f>IF(N110&gt;0,0,IF('Cihazlar'!J110&lt;&gt;"",N(VALUE('Cihazlar'!J110)),IF(L110="",0,N(INDEX('Ürünler'!$C:$C,L110)))))</f>
        <v>0</v>
      </c>
      <c r="N110">
        <f>IF('Cihazlar'!K110&lt;&gt;"",N(VALUE('Cihazlar'!K110)),IF('Cihazlar'!J110&lt;&gt;"",0,IF(L110="",0,N(INDEX('Ürünler'!$D:$D,L110)))))</f>
        <v>0</v>
      </c>
    </row>
    <row r="111" spans="1:14">
      <c r="A111" t="str">
        <f>IF(AND('Cihazlar'!A111="",'Cihazlar'!B111=""),"",IFERROR(INDEX('Müşteriler'!$A:$A,MATCH(IF('Cihazlar'!A111="","§",'Cihazlar'!A111),'Müşteriler'!$K:$K,0)),IFERROR(INDEX('Müşteriler'!$A:$A,MATCH(IF('Cihazlar'!B111="","§",'Cihazlar'!B111),'Müşteriler'!$C:$C,0)),'Cihazlar'!A111&amp;'Cihazlar'!B111)))</f>
        <v/>
      </c>
      <c r="B111" t="str">
        <f>IF('Cihazlar'!C111="","",IF(L111="",'Cihazlar'!C111,INDEX('Ürünler'!$B:$B,L111)))</f>
        <v/>
      </c>
      <c r="C111" t="str">
        <f>IF('Cihazlar'!D111="","",'Cihazlar'!D111)</f>
        <v/>
      </c>
      <c r="D111" s="16" t="str">
        <f>K111</f>
        <v/>
      </c>
      <c r="E111" t="str">
        <f>IF(N111&gt;0,N111&amp;" gün",IF(M111&gt;0,M111&amp;" ay",""))</f>
        <v/>
      </c>
      <c r="F111" s="16" t="str">
        <f>IF(OR('Cihazlar'!C111="",K111=""),"",IF(N111&gt;0,K111+N111,IF(M111&gt;0,EDATE(K111,M111),"")))</f>
        <v/>
      </c>
      <c r="G111" s="17" t="str">
        <f>IF(F111="","",F111-TODAY())</f>
        <v/>
      </c>
      <c r="H111" t="str">
        <f>IF(G111="","",IF(G111&lt;0,"Gecikmiş",IF(G111&lt;=30,"30 gün içinde","Planlı")))</f>
        <v/>
      </c>
      <c r="I111" s="16" t="str">
        <f>IF('Cihazlar'!Q111="","",IF('Cihazlar'!R111="Sarı etiket",(IF('Cihazlar'!Q111="","",IF(ISNUMBER('Cihazlar'!Q111),'Cihazlar'!Q111,IFERROR(DATE(VALUE(RIGHT('Cihazlar'!Q111,4)),VALUE(MID('Cihazlar'!Q111,4,2)),VALUE(LEFT('Cihazlar'!Q111,2))),""))))+120,IF('Cihazlar'!R111="Kırmızı etiket",(IF('Cihazlar'!Q111="","",IF(ISNUMBER('Cihazlar'!Q111),'Cihazlar'!Q111,IFERROR(DATE(VALUE(RIGHT('Cihazlar'!Q111,4)),VALUE(MID('Cihazlar'!Q111,4,2)),VALUE(LEFT('Cihazlar'!Q111,2))),""))))+60,EDATE((IF('Cihazlar'!Q111="","",IF(ISNUMBER('Cihazlar'!Q111),'Cihazlar'!Q111,IFERROR(DATE(VALUE(RIGHT('Cihazlar'!Q111,4)),VALUE(MID('Cihazlar'!Q111,4,2)),VALUE(LEFT('Cihazlar'!Q111,2))),"")))),12))))</f>
        <v/>
      </c>
      <c r="J111" s="17" t="str">
        <f>IF(I111="","",I111-TODAY())</f>
        <v/>
      </c>
      <c r="K111" s="16" t="str">
        <f>IF('Cihazlar'!F111&lt;&gt;"",IF('Cihazlar'!F111="","",IF(ISNUMBER('Cihazlar'!F111),'Cihazlar'!F111,IFERROR(DATE(VALUE(RIGHT('Cihazlar'!F111,4)),VALUE(MID('Cihazlar'!F111,4,2)),VALUE(LEFT('Cihazlar'!F111,2))),""))),IF('Cihazlar'!E111="","",IF(ISNUMBER('Cihazlar'!E111),'Cihazlar'!E111,IFERROR(DATE(VALUE(RIGHT('Cihazlar'!E111,4)),VALUE(MID('Cihazlar'!E111,4,2)),VALUE(LEFT('Cihazlar'!E111,2))),""))))</f>
        <v/>
      </c>
      <c r="L111" t="str">
        <f>IF('Cihazlar'!C111="","",IFERROR(MATCH('Cihazlar'!C111,'Ürünler'!$A:$A,0),IFERROR(MATCH('Cihazlar'!C111,'Ürünler'!$B:$B,0),"")))</f>
        <v/>
      </c>
      <c r="M111">
        <f>IF(N111&gt;0,0,IF('Cihazlar'!J111&lt;&gt;"",N(VALUE('Cihazlar'!J111)),IF(L111="",0,N(INDEX('Ürünler'!$C:$C,L111)))))</f>
        <v>0</v>
      </c>
      <c r="N111">
        <f>IF('Cihazlar'!K111&lt;&gt;"",N(VALUE('Cihazlar'!K111)),IF('Cihazlar'!J111&lt;&gt;"",0,IF(L111="",0,N(INDEX('Ürünler'!$D:$D,L111)))))</f>
        <v>0</v>
      </c>
    </row>
    <row r="112" spans="1:14">
      <c r="A112" t="str">
        <f>IF(AND('Cihazlar'!A112="",'Cihazlar'!B112=""),"",IFERROR(INDEX('Müşteriler'!$A:$A,MATCH(IF('Cihazlar'!A112="","§",'Cihazlar'!A112),'Müşteriler'!$K:$K,0)),IFERROR(INDEX('Müşteriler'!$A:$A,MATCH(IF('Cihazlar'!B112="","§",'Cihazlar'!B112),'Müşteriler'!$C:$C,0)),'Cihazlar'!A112&amp;'Cihazlar'!B112)))</f>
        <v/>
      </c>
      <c r="B112" t="str">
        <f>IF('Cihazlar'!C112="","",IF(L112="",'Cihazlar'!C112,INDEX('Ürünler'!$B:$B,L112)))</f>
        <v/>
      </c>
      <c r="C112" t="str">
        <f>IF('Cihazlar'!D112="","",'Cihazlar'!D112)</f>
        <v/>
      </c>
      <c r="D112" s="16" t="str">
        <f>K112</f>
        <v/>
      </c>
      <c r="E112" t="str">
        <f>IF(N112&gt;0,N112&amp;" gün",IF(M112&gt;0,M112&amp;" ay",""))</f>
        <v/>
      </c>
      <c r="F112" s="16" t="str">
        <f>IF(OR('Cihazlar'!C112="",K112=""),"",IF(N112&gt;0,K112+N112,IF(M112&gt;0,EDATE(K112,M112),"")))</f>
        <v/>
      </c>
      <c r="G112" s="17" t="str">
        <f>IF(F112="","",F112-TODAY())</f>
        <v/>
      </c>
      <c r="H112" t="str">
        <f>IF(G112="","",IF(G112&lt;0,"Gecikmiş",IF(G112&lt;=30,"30 gün içinde","Planlı")))</f>
        <v/>
      </c>
      <c r="I112" s="16" t="str">
        <f>IF('Cihazlar'!Q112="","",IF('Cihazlar'!R112="Sarı etiket",(IF('Cihazlar'!Q112="","",IF(ISNUMBER('Cihazlar'!Q112),'Cihazlar'!Q112,IFERROR(DATE(VALUE(RIGHT('Cihazlar'!Q112,4)),VALUE(MID('Cihazlar'!Q112,4,2)),VALUE(LEFT('Cihazlar'!Q112,2))),""))))+120,IF('Cihazlar'!R112="Kırmızı etiket",(IF('Cihazlar'!Q112="","",IF(ISNUMBER('Cihazlar'!Q112),'Cihazlar'!Q112,IFERROR(DATE(VALUE(RIGHT('Cihazlar'!Q112,4)),VALUE(MID('Cihazlar'!Q112,4,2)),VALUE(LEFT('Cihazlar'!Q112,2))),""))))+60,EDATE((IF('Cihazlar'!Q112="","",IF(ISNUMBER('Cihazlar'!Q112),'Cihazlar'!Q112,IFERROR(DATE(VALUE(RIGHT('Cihazlar'!Q112,4)),VALUE(MID('Cihazlar'!Q112,4,2)),VALUE(LEFT('Cihazlar'!Q112,2))),"")))),12))))</f>
        <v/>
      </c>
      <c r="J112" s="17" t="str">
        <f>IF(I112="","",I112-TODAY())</f>
        <v/>
      </c>
      <c r="K112" s="16" t="str">
        <f>IF('Cihazlar'!F112&lt;&gt;"",IF('Cihazlar'!F112="","",IF(ISNUMBER('Cihazlar'!F112),'Cihazlar'!F112,IFERROR(DATE(VALUE(RIGHT('Cihazlar'!F112,4)),VALUE(MID('Cihazlar'!F112,4,2)),VALUE(LEFT('Cihazlar'!F112,2))),""))),IF('Cihazlar'!E112="","",IF(ISNUMBER('Cihazlar'!E112),'Cihazlar'!E112,IFERROR(DATE(VALUE(RIGHT('Cihazlar'!E112,4)),VALUE(MID('Cihazlar'!E112,4,2)),VALUE(LEFT('Cihazlar'!E112,2))),""))))</f>
        <v/>
      </c>
      <c r="L112" t="str">
        <f>IF('Cihazlar'!C112="","",IFERROR(MATCH('Cihazlar'!C112,'Ürünler'!$A:$A,0),IFERROR(MATCH('Cihazlar'!C112,'Ürünler'!$B:$B,0),"")))</f>
        <v/>
      </c>
      <c r="M112">
        <f>IF(N112&gt;0,0,IF('Cihazlar'!J112&lt;&gt;"",N(VALUE('Cihazlar'!J112)),IF(L112="",0,N(INDEX('Ürünler'!$C:$C,L112)))))</f>
        <v>0</v>
      </c>
      <c r="N112">
        <f>IF('Cihazlar'!K112&lt;&gt;"",N(VALUE('Cihazlar'!K112)),IF('Cihazlar'!J112&lt;&gt;"",0,IF(L112="",0,N(INDEX('Ürünler'!$D:$D,L112)))))</f>
        <v>0</v>
      </c>
    </row>
    <row r="113" spans="1:14">
      <c r="A113" t="str">
        <f>IF(AND('Cihazlar'!A113="",'Cihazlar'!B113=""),"",IFERROR(INDEX('Müşteriler'!$A:$A,MATCH(IF('Cihazlar'!A113="","§",'Cihazlar'!A113),'Müşteriler'!$K:$K,0)),IFERROR(INDEX('Müşteriler'!$A:$A,MATCH(IF('Cihazlar'!B113="","§",'Cihazlar'!B113),'Müşteriler'!$C:$C,0)),'Cihazlar'!A113&amp;'Cihazlar'!B113)))</f>
        <v/>
      </c>
      <c r="B113" t="str">
        <f>IF('Cihazlar'!C113="","",IF(L113="",'Cihazlar'!C113,INDEX('Ürünler'!$B:$B,L113)))</f>
        <v/>
      </c>
      <c r="C113" t="str">
        <f>IF('Cihazlar'!D113="","",'Cihazlar'!D113)</f>
        <v/>
      </c>
      <c r="D113" s="16" t="str">
        <f>K113</f>
        <v/>
      </c>
      <c r="E113" t="str">
        <f>IF(N113&gt;0,N113&amp;" gün",IF(M113&gt;0,M113&amp;" ay",""))</f>
        <v/>
      </c>
      <c r="F113" s="16" t="str">
        <f>IF(OR('Cihazlar'!C113="",K113=""),"",IF(N113&gt;0,K113+N113,IF(M113&gt;0,EDATE(K113,M113),"")))</f>
        <v/>
      </c>
      <c r="G113" s="17" t="str">
        <f>IF(F113="","",F113-TODAY())</f>
        <v/>
      </c>
      <c r="H113" t="str">
        <f>IF(G113="","",IF(G113&lt;0,"Gecikmiş",IF(G113&lt;=30,"30 gün içinde","Planlı")))</f>
        <v/>
      </c>
      <c r="I113" s="16" t="str">
        <f>IF('Cihazlar'!Q113="","",IF('Cihazlar'!R113="Sarı etiket",(IF('Cihazlar'!Q113="","",IF(ISNUMBER('Cihazlar'!Q113),'Cihazlar'!Q113,IFERROR(DATE(VALUE(RIGHT('Cihazlar'!Q113,4)),VALUE(MID('Cihazlar'!Q113,4,2)),VALUE(LEFT('Cihazlar'!Q113,2))),""))))+120,IF('Cihazlar'!R113="Kırmızı etiket",(IF('Cihazlar'!Q113="","",IF(ISNUMBER('Cihazlar'!Q113),'Cihazlar'!Q113,IFERROR(DATE(VALUE(RIGHT('Cihazlar'!Q113,4)),VALUE(MID('Cihazlar'!Q113,4,2)),VALUE(LEFT('Cihazlar'!Q113,2))),""))))+60,EDATE((IF('Cihazlar'!Q113="","",IF(ISNUMBER('Cihazlar'!Q113),'Cihazlar'!Q113,IFERROR(DATE(VALUE(RIGHT('Cihazlar'!Q113,4)),VALUE(MID('Cihazlar'!Q113,4,2)),VALUE(LEFT('Cihazlar'!Q113,2))),"")))),12))))</f>
        <v/>
      </c>
      <c r="J113" s="17" t="str">
        <f>IF(I113="","",I113-TODAY())</f>
        <v/>
      </c>
      <c r="K113" s="16" t="str">
        <f>IF('Cihazlar'!F113&lt;&gt;"",IF('Cihazlar'!F113="","",IF(ISNUMBER('Cihazlar'!F113),'Cihazlar'!F113,IFERROR(DATE(VALUE(RIGHT('Cihazlar'!F113,4)),VALUE(MID('Cihazlar'!F113,4,2)),VALUE(LEFT('Cihazlar'!F113,2))),""))),IF('Cihazlar'!E113="","",IF(ISNUMBER('Cihazlar'!E113),'Cihazlar'!E113,IFERROR(DATE(VALUE(RIGHT('Cihazlar'!E113,4)),VALUE(MID('Cihazlar'!E113,4,2)),VALUE(LEFT('Cihazlar'!E113,2))),""))))</f>
        <v/>
      </c>
      <c r="L113" t="str">
        <f>IF('Cihazlar'!C113="","",IFERROR(MATCH('Cihazlar'!C113,'Ürünler'!$A:$A,0),IFERROR(MATCH('Cihazlar'!C113,'Ürünler'!$B:$B,0),"")))</f>
        <v/>
      </c>
      <c r="M113">
        <f>IF(N113&gt;0,0,IF('Cihazlar'!J113&lt;&gt;"",N(VALUE('Cihazlar'!J113)),IF(L113="",0,N(INDEX('Ürünler'!$C:$C,L113)))))</f>
        <v>0</v>
      </c>
      <c r="N113">
        <f>IF('Cihazlar'!K113&lt;&gt;"",N(VALUE('Cihazlar'!K113)),IF('Cihazlar'!J113&lt;&gt;"",0,IF(L113="",0,N(INDEX('Ürünler'!$D:$D,L113)))))</f>
        <v>0</v>
      </c>
    </row>
    <row r="114" spans="1:14">
      <c r="A114" t="str">
        <f>IF(AND('Cihazlar'!A114="",'Cihazlar'!B114=""),"",IFERROR(INDEX('Müşteriler'!$A:$A,MATCH(IF('Cihazlar'!A114="","§",'Cihazlar'!A114),'Müşteriler'!$K:$K,0)),IFERROR(INDEX('Müşteriler'!$A:$A,MATCH(IF('Cihazlar'!B114="","§",'Cihazlar'!B114),'Müşteriler'!$C:$C,0)),'Cihazlar'!A114&amp;'Cihazlar'!B114)))</f>
        <v/>
      </c>
      <c r="B114" t="str">
        <f>IF('Cihazlar'!C114="","",IF(L114="",'Cihazlar'!C114,INDEX('Ürünler'!$B:$B,L114)))</f>
        <v/>
      </c>
      <c r="C114" t="str">
        <f>IF('Cihazlar'!D114="","",'Cihazlar'!D114)</f>
        <v/>
      </c>
      <c r="D114" s="16" t="str">
        <f>K114</f>
        <v/>
      </c>
      <c r="E114" t="str">
        <f>IF(N114&gt;0,N114&amp;" gün",IF(M114&gt;0,M114&amp;" ay",""))</f>
        <v/>
      </c>
      <c r="F114" s="16" t="str">
        <f>IF(OR('Cihazlar'!C114="",K114=""),"",IF(N114&gt;0,K114+N114,IF(M114&gt;0,EDATE(K114,M114),"")))</f>
        <v/>
      </c>
      <c r="G114" s="17" t="str">
        <f>IF(F114="","",F114-TODAY())</f>
        <v/>
      </c>
      <c r="H114" t="str">
        <f>IF(G114="","",IF(G114&lt;0,"Gecikmiş",IF(G114&lt;=30,"30 gün içinde","Planlı")))</f>
        <v/>
      </c>
      <c r="I114" s="16" t="str">
        <f>IF('Cihazlar'!Q114="","",IF('Cihazlar'!R114="Sarı etiket",(IF('Cihazlar'!Q114="","",IF(ISNUMBER('Cihazlar'!Q114),'Cihazlar'!Q114,IFERROR(DATE(VALUE(RIGHT('Cihazlar'!Q114,4)),VALUE(MID('Cihazlar'!Q114,4,2)),VALUE(LEFT('Cihazlar'!Q114,2))),""))))+120,IF('Cihazlar'!R114="Kırmızı etiket",(IF('Cihazlar'!Q114="","",IF(ISNUMBER('Cihazlar'!Q114),'Cihazlar'!Q114,IFERROR(DATE(VALUE(RIGHT('Cihazlar'!Q114,4)),VALUE(MID('Cihazlar'!Q114,4,2)),VALUE(LEFT('Cihazlar'!Q114,2))),""))))+60,EDATE((IF('Cihazlar'!Q114="","",IF(ISNUMBER('Cihazlar'!Q114),'Cihazlar'!Q114,IFERROR(DATE(VALUE(RIGHT('Cihazlar'!Q114,4)),VALUE(MID('Cihazlar'!Q114,4,2)),VALUE(LEFT('Cihazlar'!Q114,2))),"")))),12))))</f>
        <v/>
      </c>
      <c r="J114" s="17" t="str">
        <f>IF(I114="","",I114-TODAY())</f>
        <v/>
      </c>
      <c r="K114" s="16" t="str">
        <f>IF('Cihazlar'!F114&lt;&gt;"",IF('Cihazlar'!F114="","",IF(ISNUMBER('Cihazlar'!F114),'Cihazlar'!F114,IFERROR(DATE(VALUE(RIGHT('Cihazlar'!F114,4)),VALUE(MID('Cihazlar'!F114,4,2)),VALUE(LEFT('Cihazlar'!F114,2))),""))),IF('Cihazlar'!E114="","",IF(ISNUMBER('Cihazlar'!E114),'Cihazlar'!E114,IFERROR(DATE(VALUE(RIGHT('Cihazlar'!E114,4)),VALUE(MID('Cihazlar'!E114,4,2)),VALUE(LEFT('Cihazlar'!E114,2))),""))))</f>
        <v/>
      </c>
      <c r="L114" t="str">
        <f>IF('Cihazlar'!C114="","",IFERROR(MATCH('Cihazlar'!C114,'Ürünler'!$A:$A,0),IFERROR(MATCH('Cihazlar'!C114,'Ürünler'!$B:$B,0),"")))</f>
        <v/>
      </c>
      <c r="M114">
        <f>IF(N114&gt;0,0,IF('Cihazlar'!J114&lt;&gt;"",N(VALUE('Cihazlar'!J114)),IF(L114="",0,N(INDEX('Ürünler'!$C:$C,L114)))))</f>
        <v>0</v>
      </c>
      <c r="N114">
        <f>IF('Cihazlar'!K114&lt;&gt;"",N(VALUE('Cihazlar'!K114)),IF('Cihazlar'!J114&lt;&gt;"",0,IF(L114="",0,N(INDEX('Ürünler'!$D:$D,L114)))))</f>
        <v>0</v>
      </c>
    </row>
    <row r="115" spans="1:14">
      <c r="A115" t="str">
        <f>IF(AND('Cihazlar'!A115="",'Cihazlar'!B115=""),"",IFERROR(INDEX('Müşteriler'!$A:$A,MATCH(IF('Cihazlar'!A115="","§",'Cihazlar'!A115),'Müşteriler'!$K:$K,0)),IFERROR(INDEX('Müşteriler'!$A:$A,MATCH(IF('Cihazlar'!B115="","§",'Cihazlar'!B115),'Müşteriler'!$C:$C,0)),'Cihazlar'!A115&amp;'Cihazlar'!B115)))</f>
        <v/>
      </c>
      <c r="B115" t="str">
        <f>IF('Cihazlar'!C115="","",IF(L115="",'Cihazlar'!C115,INDEX('Ürünler'!$B:$B,L115)))</f>
        <v/>
      </c>
      <c r="C115" t="str">
        <f>IF('Cihazlar'!D115="","",'Cihazlar'!D115)</f>
        <v/>
      </c>
      <c r="D115" s="16" t="str">
        <f>K115</f>
        <v/>
      </c>
      <c r="E115" t="str">
        <f>IF(N115&gt;0,N115&amp;" gün",IF(M115&gt;0,M115&amp;" ay",""))</f>
        <v/>
      </c>
      <c r="F115" s="16" t="str">
        <f>IF(OR('Cihazlar'!C115="",K115=""),"",IF(N115&gt;0,K115+N115,IF(M115&gt;0,EDATE(K115,M115),"")))</f>
        <v/>
      </c>
      <c r="G115" s="17" t="str">
        <f>IF(F115="","",F115-TODAY())</f>
        <v/>
      </c>
      <c r="H115" t="str">
        <f>IF(G115="","",IF(G115&lt;0,"Gecikmiş",IF(G115&lt;=30,"30 gün içinde","Planlı")))</f>
        <v/>
      </c>
      <c r="I115" s="16" t="str">
        <f>IF('Cihazlar'!Q115="","",IF('Cihazlar'!R115="Sarı etiket",(IF('Cihazlar'!Q115="","",IF(ISNUMBER('Cihazlar'!Q115),'Cihazlar'!Q115,IFERROR(DATE(VALUE(RIGHT('Cihazlar'!Q115,4)),VALUE(MID('Cihazlar'!Q115,4,2)),VALUE(LEFT('Cihazlar'!Q115,2))),""))))+120,IF('Cihazlar'!R115="Kırmızı etiket",(IF('Cihazlar'!Q115="","",IF(ISNUMBER('Cihazlar'!Q115),'Cihazlar'!Q115,IFERROR(DATE(VALUE(RIGHT('Cihazlar'!Q115,4)),VALUE(MID('Cihazlar'!Q115,4,2)),VALUE(LEFT('Cihazlar'!Q115,2))),""))))+60,EDATE((IF('Cihazlar'!Q115="","",IF(ISNUMBER('Cihazlar'!Q115),'Cihazlar'!Q115,IFERROR(DATE(VALUE(RIGHT('Cihazlar'!Q115,4)),VALUE(MID('Cihazlar'!Q115,4,2)),VALUE(LEFT('Cihazlar'!Q115,2))),"")))),12))))</f>
        <v/>
      </c>
      <c r="J115" s="17" t="str">
        <f>IF(I115="","",I115-TODAY())</f>
        <v/>
      </c>
      <c r="K115" s="16" t="str">
        <f>IF('Cihazlar'!F115&lt;&gt;"",IF('Cihazlar'!F115="","",IF(ISNUMBER('Cihazlar'!F115),'Cihazlar'!F115,IFERROR(DATE(VALUE(RIGHT('Cihazlar'!F115,4)),VALUE(MID('Cihazlar'!F115,4,2)),VALUE(LEFT('Cihazlar'!F115,2))),""))),IF('Cihazlar'!E115="","",IF(ISNUMBER('Cihazlar'!E115),'Cihazlar'!E115,IFERROR(DATE(VALUE(RIGHT('Cihazlar'!E115,4)),VALUE(MID('Cihazlar'!E115,4,2)),VALUE(LEFT('Cihazlar'!E115,2))),""))))</f>
        <v/>
      </c>
      <c r="L115" t="str">
        <f>IF('Cihazlar'!C115="","",IFERROR(MATCH('Cihazlar'!C115,'Ürünler'!$A:$A,0),IFERROR(MATCH('Cihazlar'!C115,'Ürünler'!$B:$B,0),"")))</f>
        <v/>
      </c>
      <c r="M115">
        <f>IF(N115&gt;0,0,IF('Cihazlar'!J115&lt;&gt;"",N(VALUE('Cihazlar'!J115)),IF(L115="",0,N(INDEX('Ürünler'!$C:$C,L115)))))</f>
        <v>0</v>
      </c>
      <c r="N115">
        <f>IF('Cihazlar'!K115&lt;&gt;"",N(VALUE('Cihazlar'!K115)),IF('Cihazlar'!J115&lt;&gt;"",0,IF(L115="",0,N(INDEX('Ürünler'!$D:$D,L115)))))</f>
        <v>0</v>
      </c>
    </row>
    <row r="116" spans="1:14">
      <c r="A116" t="str">
        <f>IF(AND('Cihazlar'!A116="",'Cihazlar'!B116=""),"",IFERROR(INDEX('Müşteriler'!$A:$A,MATCH(IF('Cihazlar'!A116="","§",'Cihazlar'!A116),'Müşteriler'!$K:$K,0)),IFERROR(INDEX('Müşteriler'!$A:$A,MATCH(IF('Cihazlar'!B116="","§",'Cihazlar'!B116),'Müşteriler'!$C:$C,0)),'Cihazlar'!A116&amp;'Cihazlar'!B116)))</f>
        <v/>
      </c>
      <c r="B116" t="str">
        <f>IF('Cihazlar'!C116="","",IF(L116="",'Cihazlar'!C116,INDEX('Ürünler'!$B:$B,L116)))</f>
        <v/>
      </c>
      <c r="C116" t="str">
        <f>IF('Cihazlar'!D116="","",'Cihazlar'!D116)</f>
        <v/>
      </c>
      <c r="D116" s="16" t="str">
        <f>K116</f>
        <v/>
      </c>
      <c r="E116" t="str">
        <f>IF(N116&gt;0,N116&amp;" gün",IF(M116&gt;0,M116&amp;" ay",""))</f>
        <v/>
      </c>
      <c r="F116" s="16" t="str">
        <f>IF(OR('Cihazlar'!C116="",K116=""),"",IF(N116&gt;0,K116+N116,IF(M116&gt;0,EDATE(K116,M116),"")))</f>
        <v/>
      </c>
      <c r="G116" s="17" t="str">
        <f>IF(F116="","",F116-TODAY())</f>
        <v/>
      </c>
      <c r="H116" t="str">
        <f>IF(G116="","",IF(G116&lt;0,"Gecikmiş",IF(G116&lt;=30,"30 gün içinde","Planlı")))</f>
        <v/>
      </c>
      <c r="I116" s="16" t="str">
        <f>IF('Cihazlar'!Q116="","",IF('Cihazlar'!R116="Sarı etiket",(IF('Cihazlar'!Q116="","",IF(ISNUMBER('Cihazlar'!Q116),'Cihazlar'!Q116,IFERROR(DATE(VALUE(RIGHT('Cihazlar'!Q116,4)),VALUE(MID('Cihazlar'!Q116,4,2)),VALUE(LEFT('Cihazlar'!Q116,2))),""))))+120,IF('Cihazlar'!R116="Kırmızı etiket",(IF('Cihazlar'!Q116="","",IF(ISNUMBER('Cihazlar'!Q116),'Cihazlar'!Q116,IFERROR(DATE(VALUE(RIGHT('Cihazlar'!Q116,4)),VALUE(MID('Cihazlar'!Q116,4,2)),VALUE(LEFT('Cihazlar'!Q116,2))),""))))+60,EDATE((IF('Cihazlar'!Q116="","",IF(ISNUMBER('Cihazlar'!Q116),'Cihazlar'!Q116,IFERROR(DATE(VALUE(RIGHT('Cihazlar'!Q116,4)),VALUE(MID('Cihazlar'!Q116,4,2)),VALUE(LEFT('Cihazlar'!Q116,2))),"")))),12))))</f>
        <v/>
      </c>
      <c r="J116" s="17" t="str">
        <f>IF(I116="","",I116-TODAY())</f>
        <v/>
      </c>
      <c r="K116" s="16" t="str">
        <f>IF('Cihazlar'!F116&lt;&gt;"",IF('Cihazlar'!F116="","",IF(ISNUMBER('Cihazlar'!F116),'Cihazlar'!F116,IFERROR(DATE(VALUE(RIGHT('Cihazlar'!F116,4)),VALUE(MID('Cihazlar'!F116,4,2)),VALUE(LEFT('Cihazlar'!F116,2))),""))),IF('Cihazlar'!E116="","",IF(ISNUMBER('Cihazlar'!E116),'Cihazlar'!E116,IFERROR(DATE(VALUE(RIGHT('Cihazlar'!E116,4)),VALUE(MID('Cihazlar'!E116,4,2)),VALUE(LEFT('Cihazlar'!E116,2))),""))))</f>
        <v/>
      </c>
      <c r="L116" t="str">
        <f>IF('Cihazlar'!C116="","",IFERROR(MATCH('Cihazlar'!C116,'Ürünler'!$A:$A,0),IFERROR(MATCH('Cihazlar'!C116,'Ürünler'!$B:$B,0),"")))</f>
        <v/>
      </c>
      <c r="M116">
        <f>IF(N116&gt;0,0,IF('Cihazlar'!J116&lt;&gt;"",N(VALUE('Cihazlar'!J116)),IF(L116="",0,N(INDEX('Ürünler'!$C:$C,L116)))))</f>
        <v>0</v>
      </c>
      <c r="N116">
        <f>IF('Cihazlar'!K116&lt;&gt;"",N(VALUE('Cihazlar'!K116)),IF('Cihazlar'!J116&lt;&gt;"",0,IF(L116="",0,N(INDEX('Ürünler'!$D:$D,L116)))))</f>
        <v>0</v>
      </c>
    </row>
    <row r="117" spans="1:14">
      <c r="A117" t="str">
        <f>IF(AND('Cihazlar'!A117="",'Cihazlar'!B117=""),"",IFERROR(INDEX('Müşteriler'!$A:$A,MATCH(IF('Cihazlar'!A117="","§",'Cihazlar'!A117),'Müşteriler'!$K:$K,0)),IFERROR(INDEX('Müşteriler'!$A:$A,MATCH(IF('Cihazlar'!B117="","§",'Cihazlar'!B117),'Müşteriler'!$C:$C,0)),'Cihazlar'!A117&amp;'Cihazlar'!B117)))</f>
        <v/>
      </c>
      <c r="B117" t="str">
        <f>IF('Cihazlar'!C117="","",IF(L117="",'Cihazlar'!C117,INDEX('Ürünler'!$B:$B,L117)))</f>
        <v/>
      </c>
      <c r="C117" t="str">
        <f>IF('Cihazlar'!D117="","",'Cihazlar'!D117)</f>
        <v/>
      </c>
      <c r="D117" s="16" t="str">
        <f>K117</f>
        <v/>
      </c>
      <c r="E117" t="str">
        <f>IF(N117&gt;0,N117&amp;" gün",IF(M117&gt;0,M117&amp;" ay",""))</f>
        <v/>
      </c>
      <c r="F117" s="16" t="str">
        <f>IF(OR('Cihazlar'!C117="",K117=""),"",IF(N117&gt;0,K117+N117,IF(M117&gt;0,EDATE(K117,M117),"")))</f>
        <v/>
      </c>
      <c r="G117" s="17" t="str">
        <f>IF(F117="","",F117-TODAY())</f>
        <v/>
      </c>
      <c r="H117" t="str">
        <f>IF(G117="","",IF(G117&lt;0,"Gecikmiş",IF(G117&lt;=30,"30 gün içinde","Planlı")))</f>
        <v/>
      </c>
      <c r="I117" s="16" t="str">
        <f>IF('Cihazlar'!Q117="","",IF('Cihazlar'!R117="Sarı etiket",(IF('Cihazlar'!Q117="","",IF(ISNUMBER('Cihazlar'!Q117),'Cihazlar'!Q117,IFERROR(DATE(VALUE(RIGHT('Cihazlar'!Q117,4)),VALUE(MID('Cihazlar'!Q117,4,2)),VALUE(LEFT('Cihazlar'!Q117,2))),""))))+120,IF('Cihazlar'!R117="Kırmızı etiket",(IF('Cihazlar'!Q117="","",IF(ISNUMBER('Cihazlar'!Q117),'Cihazlar'!Q117,IFERROR(DATE(VALUE(RIGHT('Cihazlar'!Q117,4)),VALUE(MID('Cihazlar'!Q117,4,2)),VALUE(LEFT('Cihazlar'!Q117,2))),""))))+60,EDATE((IF('Cihazlar'!Q117="","",IF(ISNUMBER('Cihazlar'!Q117),'Cihazlar'!Q117,IFERROR(DATE(VALUE(RIGHT('Cihazlar'!Q117,4)),VALUE(MID('Cihazlar'!Q117,4,2)),VALUE(LEFT('Cihazlar'!Q117,2))),"")))),12))))</f>
        <v/>
      </c>
      <c r="J117" s="17" t="str">
        <f>IF(I117="","",I117-TODAY())</f>
        <v/>
      </c>
      <c r="K117" s="16" t="str">
        <f>IF('Cihazlar'!F117&lt;&gt;"",IF('Cihazlar'!F117="","",IF(ISNUMBER('Cihazlar'!F117),'Cihazlar'!F117,IFERROR(DATE(VALUE(RIGHT('Cihazlar'!F117,4)),VALUE(MID('Cihazlar'!F117,4,2)),VALUE(LEFT('Cihazlar'!F117,2))),""))),IF('Cihazlar'!E117="","",IF(ISNUMBER('Cihazlar'!E117),'Cihazlar'!E117,IFERROR(DATE(VALUE(RIGHT('Cihazlar'!E117,4)),VALUE(MID('Cihazlar'!E117,4,2)),VALUE(LEFT('Cihazlar'!E117,2))),""))))</f>
        <v/>
      </c>
      <c r="L117" t="str">
        <f>IF('Cihazlar'!C117="","",IFERROR(MATCH('Cihazlar'!C117,'Ürünler'!$A:$A,0),IFERROR(MATCH('Cihazlar'!C117,'Ürünler'!$B:$B,0),"")))</f>
        <v/>
      </c>
      <c r="M117">
        <f>IF(N117&gt;0,0,IF('Cihazlar'!J117&lt;&gt;"",N(VALUE('Cihazlar'!J117)),IF(L117="",0,N(INDEX('Ürünler'!$C:$C,L117)))))</f>
        <v>0</v>
      </c>
      <c r="N117">
        <f>IF('Cihazlar'!K117&lt;&gt;"",N(VALUE('Cihazlar'!K117)),IF('Cihazlar'!J117&lt;&gt;"",0,IF(L117="",0,N(INDEX('Ürünler'!$D:$D,L117)))))</f>
        <v>0</v>
      </c>
    </row>
    <row r="118" spans="1:14">
      <c r="A118" t="str">
        <f>IF(AND('Cihazlar'!A118="",'Cihazlar'!B118=""),"",IFERROR(INDEX('Müşteriler'!$A:$A,MATCH(IF('Cihazlar'!A118="","§",'Cihazlar'!A118),'Müşteriler'!$K:$K,0)),IFERROR(INDEX('Müşteriler'!$A:$A,MATCH(IF('Cihazlar'!B118="","§",'Cihazlar'!B118),'Müşteriler'!$C:$C,0)),'Cihazlar'!A118&amp;'Cihazlar'!B118)))</f>
        <v/>
      </c>
      <c r="B118" t="str">
        <f>IF('Cihazlar'!C118="","",IF(L118="",'Cihazlar'!C118,INDEX('Ürünler'!$B:$B,L118)))</f>
        <v/>
      </c>
      <c r="C118" t="str">
        <f>IF('Cihazlar'!D118="","",'Cihazlar'!D118)</f>
        <v/>
      </c>
      <c r="D118" s="16" t="str">
        <f>K118</f>
        <v/>
      </c>
      <c r="E118" t="str">
        <f>IF(N118&gt;0,N118&amp;" gün",IF(M118&gt;0,M118&amp;" ay",""))</f>
        <v/>
      </c>
      <c r="F118" s="16" t="str">
        <f>IF(OR('Cihazlar'!C118="",K118=""),"",IF(N118&gt;0,K118+N118,IF(M118&gt;0,EDATE(K118,M118),"")))</f>
        <v/>
      </c>
      <c r="G118" s="17" t="str">
        <f>IF(F118="","",F118-TODAY())</f>
        <v/>
      </c>
      <c r="H118" t="str">
        <f>IF(G118="","",IF(G118&lt;0,"Gecikmiş",IF(G118&lt;=30,"30 gün içinde","Planlı")))</f>
        <v/>
      </c>
      <c r="I118" s="16" t="str">
        <f>IF('Cihazlar'!Q118="","",IF('Cihazlar'!R118="Sarı etiket",(IF('Cihazlar'!Q118="","",IF(ISNUMBER('Cihazlar'!Q118),'Cihazlar'!Q118,IFERROR(DATE(VALUE(RIGHT('Cihazlar'!Q118,4)),VALUE(MID('Cihazlar'!Q118,4,2)),VALUE(LEFT('Cihazlar'!Q118,2))),""))))+120,IF('Cihazlar'!R118="Kırmızı etiket",(IF('Cihazlar'!Q118="","",IF(ISNUMBER('Cihazlar'!Q118),'Cihazlar'!Q118,IFERROR(DATE(VALUE(RIGHT('Cihazlar'!Q118,4)),VALUE(MID('Cihazlar'!Q118,4,2)),VALUE(LEFT('Cihazlar'!Q118,2))),""))))+60,EDATE((IF('Cihazlar'!Q118="","",IF(ISNUMBER('Cihazlar'!Q118),'Cihazlar'!Q118,IFERROR(DATE(VALUE(RIGHT('Cihazlar'!Q118,4)),VALUE(MID('Cihazlar'!Q118,4,2)),VALUE(LEFT('Cihazlar'!Q118,2))),"")))),12))))</f>
        <v/>
      </c>
      <c r="J118" s="17" t="str">
        <f>IF(I118="","",I118-TODAY())</f>
        <v/>
      </c>
      <c r="K118" s="16" t="str">
        <f>IF('Cihazlar'!F118&lt;&gt;"",IF('Cihazlar'!F118="","",IF(ISNUMBER('Cihazlar'!F118),'Cihazlar'!F118,IFERROR(DATE(VALUE(RIGHT('Cihazlar'!F118,4)),VALUE(MID('Cihazlar'!F118,4,2)),VALUE(LEFT('Cihazlar'!F118,2))),""))),IF('Cihazlar'!E118="","",IF(ISNUMBER('Cihazlar'!E118),'Cihazlar'!E118,IFERROR(DATE(VALUE(RIGHT('Cihazlar'!E118,4)),VALUE(MID('Cihazlar'!E118,4,2)),VALUE(LEFT('Cihazlar'!E118,2))),""))))</f>
        <v/>
      </c>
      <c r="L118" t="str">
        <f>IF('Cihazlar'!C118="","",IFERROR(MATCH('Cihazlar'!C118,'Ürünler'!$A:$A,0),IFERROR(MATCH('Cihazlar'!C118,'Ürünler'!$B:$B,0),"")))</f>
        <v/>
      </c>
      <c r="M118">
        <f>IF(N118&gt;0,0,IF('Cihazlar'!J118&lt;&gt;"",N(VALUE('Cihazlar'!J118)),IF(L118="",0,N(INDEX('Ürünler'!$C:$C,L118)))))</f>
        <v>0</v>
      </c>
      <c r="N118">
        <f>IF('Cihazlar'!K118&lt;&gt;"",N(VALUE('Cihazlar'!K118)),IF('Cihazlar'!J118&lt;&gt;"",0,IF(L118="",0,N(INDEX('Ürünler'!$D:$D,L118)))))</f>
        <v>0</v>
      </c>
    </row>
    <row r="119" spans="1:14">
      <c r="A119" t="str">
        <f>IF(AND('Cihazlar'!A119="",'Cihazlar'!B119=""),"",IFERROR(INDEX('Müşteriler'!$A:$A,MATCH(IF('Cihazlar'!A119="","§",'Cihazlar'!A119),'Müşteriler'!$K:$K,0)),IFERROR(INDEX('Müşteriler'!$A:$A,MATCH(IF('Cihazlar'!B119="","§",'Cihazlar'!B119),'Müşteriler'!$C:$C,0)),'Cihazlar'!A119&amp;'Cihazlar'!B119)))</f>
        <v/>
      </c>
      <c r="B119" t="str">
        <f>IF('Cihazlar'!C119="","",IF(L119="",'Cihazlar'!C119,INDEX('Ürünler'!$B:$B,L119)))</f>
        <v/>
      </c>
      <c r="C119" t="str">
        <f>IF('Cihazlar'!D119="","",'Cihazlar'!D119)</f>
        <v/>
      </c>
      <c r="D119" s="16" t="str">
        <f>K119</f>
        <v/>
      </c>
      <c r="E119" t="str">
        <f>IF(N119&gt;0,N119&amp;" gün",IF(M119&gt;0,M119&amp;" ay",""))</f>
        <v/>
      </c>
      <c r="F119" s="16" t="str">
        <f>IF(OR('Cihazlar'!C119="",K119=""),"",IF(N119&gt;0,K119+N119,IF(M119&gt;0,EDATE(K119,M119),"")))</f>
        <v/>
      </c>
      <c r="G119" s="17" t="str">
        <f>IF(F119="","",F119-TODAY())</f>
        <v/>
      </c>
      <c r="H119" t="str">
        <f>IF(G119="","",IF(G119&lt;0,"Gecikmiş",IF(G119&lt;=30,"30 gün içinde","Planlı")))</f>
        <v/>
      </c>
      <c r="I119" s="16" t="str">
        <f>IF('Cihazlar'!Q119="","",IF('Cihazlar'!R119="Sarı etiket",(IF('Cihazlar'!Q119="","",IF(ISNUMBER('Cihazlar'!Q119),'Cihazlar'!Q119,IFERROR(DATE(VALUE(RIGHT('Cihazlar'!Q119,4)),VALUE(MID('Cihazlar'!Q119,4,2)),VALUE(LEFT('Cihazlar'!Q119,2))),""))))+120,IF('Cihazlar'!R119="Kırmızı etiket",(IF('Cihazlar'!Q119="","",IF(ISNUMBER('Cihazlar'!Q119),'Cihazlar'!Q119,IFERROR(DATE(VALUE(RIGHT('Cihazlar'!Q119,4)),VALUE(MID('Cihazlar'!Q119,4,2)),VALUE(LEFT('Cihazlar'!Q119,2))),""))))+60,EDATE((IF('Cihazlar'!Q119="","",IF(ISNUMBER('Cihazlar'!Q119),'Cihazlar'!Q119,IFERROR(DATE(VALUE(RIGHT('Cihazlar'!Q119,4)),VALUE(MID('Cihazlar'!Q119,4,2)),VALUE(LEFT('Cihazlar'!Q119,2))),"")))),12))))</f>
        <v/>
      </c>
      <c r="J119" s="17" t="str">
        <f>IF(I119="","",I119-TODAY())</f>
        <v/>
      </c>
      <c r="K119" s="16" t="str">
        <f>IF('Cihazlar'!F119&lt;&gt;"",IF('Cihazlar'!F119="","",IF(ISNUMBER('Cihazlar'!F119),'Cihazlar'!F119,IFERROR(DATE(VALUE(RIGHT('Cihazlar'!F119,4)),VALUE(MID('Cihazlar'!F119,4,2)),VALUE(LEFT('Cihazlar'!F119,2))),""))),IF('Cihazlar'!E119="","",IF(ISNUMBER('Cihazlar'!E119),'Cihazlar'!E119,IFERROR(DATE(VALUE(RIGHT('Cihazlar'!E119,4)),VALUE(MID('Cihazlar'!E119,4,2)),VALUE(LEFT('Cihazlar'!E119,2))),""))))</f>
        <v/>
      </c>
      <c r="L119" t="str">
        <f>IF('Cihazlar'!C119="","",IFERROR(MATCH('Cihazlar'!C119,'Ürünler'!$A:$A,0),IFERROR(MATCH('Cihazlar'!C119,'Ürünler'!$B:$B,0),"")))</f>
        <v/>
      </c>
      <c r="M119">
        <f>IF(N119&gt;0,0,IF('Cihazlar'!J119&lt;&gt;"",N(VALUE('Cihazlar'!J119)),IF(L119="",0,N(INDEX('Ürünler'!$C:$C,L119)))))</f>
        <v>0</v>
      </c>
      <c r="N119">
        <f>IF('Cihazlar'!K119&lt;&gt;"",N(VALUE('Cihazlar'!K119)),IF('Cihazlar'!J119&lt;&gt;"",0,IF(L119="",0,N(INDEX('Ürünler'!$D:$D,L119)))))</f>
        <v>0</v>
      </c>
    </row>
    <row r="120" spans="1:14">
      <c r="A120" t="str">
        <f>IF(AND('Cihazlar'!A120="",'Cihazlar'!B120=""),"",IFERROR(INDEX('Müşteriler'!$A:$A,MATCH(IF('Cihazlar'!A120="","§",'Cihazlar'!A120),'Müşteriler'!$K:$K,0)),IFERROR(INDEX('Müşteriler'!$A:$A,MATCH(IF('Cihazlar'!B120="","§",'Cihazlar'!B120),'Müşteriler'!$C:$C,0)),'Cihazlar'!A120&amp;'Cihazlar'!B120)))</f>
        <v/>
      </c>
      <c r="B120" t="str">
        <f>IF('Cihazlar'!C120="","",IF(L120="",'Cihazlar'!C120,INDEX('Ürünler'!$B:$B,L120)))</f>
        <v/>
      </c>
      <c r="C120" t="str">
        <f>IF('Cihazlar'!D120="","",'Cihazlar'!D120)</f>
        <v/>
      </c>
      <c r="D120" s="16" t="str">
        <f>K120</f>
        <v/>
      </c>
      <c r="E120" t="str">
        <f>IF(N120&gt;0,N120&amp;" gün",IF(M120&gt;0,M120&amp;" ay",""))</f>
        <v/>
      </c>
      <c r="F120" s="16" t="str">
        <f>IF(OR('Cihazlar'!C120="",K120=""),"",IF(N120&gt;0,K120+N120,IF(M120&gt;0,EDATE(K120,M120),"")))</f>
        <v/>
      </c>
      <c r="G120" s="17" t="str">
        <f>IF(F120="","",F120-TODAY())</f>
        <v/>
      </c>
      <c r="H120" t="str">
        <f>IF(G120="","",IF(G120&lt;0,"Gecikmiş",IF(G120&lt;=30,"30 gün içinde","Planlı")))</f>
        <v/>
      </c>
      <c r="I120" s="16" t="str">
        <f>IF('Cihazlar'!Q120="","",IF('Cihazlar'!R120="Sarı etiket",(IF('Cihazlar'!Q120="","",IF(ISNUMBER('Cihazlar'!Q120),'Cihazlar'!Q120,IFERROR(DATE(VALUE(RIGHT('Cihazlar'!Q120,4)),VALUE(MID('Cihazlar'!Q120,4,2)),VALUE(LEFT('Cihazlar'!Q120,2))),""))))+120,IF('Cihazlar'!R120="Kırmızı etiket",(IF('Cihazlar'!Q120="","",IF(ISNUMBER('Cihazlar'!Q120),'Cihazlar'!Q120,IFERROR(DATE(VALUE(RIGHT('Cihazlar'!Q120,4)),VALUE(MID('Cihazlar'!Q120,4,2)),VALUE(LEFT('Cihazlar'!Q120,2))),""))))+60,EDATE((IF('Cihazlar'!Q120="","",IF(ISNUMBER('Cihazlar'!Q120),'Cihazlar'!Q120,IFERROR(DATE(VALUE(RIGHT('Cihazlar'!Q120,4)),VALUE(MID('Cihazlar'!Q120,4,2)),VALUE(LEFT('Cihazlar'!Q120,2))),"")))),12))))</f>
        <v/>
      </c>
      <c r="J120" s="17" t="str">
        <f>IF(I120="","",I120-TODAY())</f>
        <v/>
      </c>
      <c r="K120" s="16" t="str">
        <f>IF('Cihazlar'!F120&lt;&gt;"",IF('Cihazlar'!F120="","",IF(ISNUMBER('Cihazlar'!F120),'Cihazlar'!F120,IFERROR(DATE(VALUE(RIGHT('Cihazlar'!F120,4)),VALUE(MID('Cihazlar'!F120,4,2)),VALUE(LEFT('Cihazlar'!F120,2))),""))),IF('Cihazlar'!E120="","",IF(ISNUMBER('Cihazlar'!E120),'Cihazlar'!E120,IFERROR(DATE(VALUE(RIGHT('Cihazlar'!E120,4)),VALUE(MID('Cihazlar'!E120,4,2)),VALUE(LEFT('Cihazlar'!E120,2))),""))))</f>
        <v/>
      </c>
      <c r="L120" t="str">
        <f>IF('Cihazlar'!C120="","",IFERROR(MATCH('Cihazlar'!C120,'Ürünler'!$A:$A,0),IFERROR(MATCH('Cihazlar'!C120,'Ürünler'!$B:$B,0),"")))</f>
        <v/>
      </c>
      <c r="M120">
        <f>IF(N120&gt;0,0,IF('Cihazlar'!J120&lt;&gt;"",N(VALUE('Cihazlar'!J120)),IF(L120="",0,N(INDEX('Ürünler'!$C:$C,L120)))))</f>
        <v>0</v>
      </c>
      <c r="N120">
        <f>IF('Cihazlar'!K120&lt;&gt;"",N(VALUE('Cihazlar'!K120)),IF('Cihazlar'!J120&lt;&gt;"",0,IF(L120="",0,N(INDEX('Ürünler'!$D:$D,L120)))))</f>
        <v>0</v>
      </c>
    </row>
    <row r="121" spans="1:14">
      <c r="A121" t="str">
        <f>IF(AND('Cihazlar'!A121="",'Cihazlar'!B121=""),"",IFERROR(INDEX('Müşteriler'!$A:$A,MATCH(IF('Cihazlar'!A121="","§",'Cihazlar'!A121),'Müşteriler'!$K:$K,0)),IFERROR(INDEX('Müşteriler'!$A:$A,MATCH(IF('Cihazlar'!B121="","§",'Cihazlar'!B121),'Müşteriler'!$C:$C,0)),'Cihazlar'!A121&amp;'Cihazlar'!B121)))</f>
        <v/>
      </c>
      <c r="B121" t="str">
        <f>IF('Cihazlar'!C121="","",IF(L121="",'Cihazlar'!C121,INDEX('Ürünler'!$B:$B,L121)))</f>
        <v/>
      </c>
      <c r="C121" t="str">
        <f>IF('Cihazlar'!D121="","",'Cihazlar'!D121)</f>
        <v/>
      </c>
      <c r="D121" s="16" t="str">
        <f>K121</f>
        <v/>
      </c>
      <c r="E121" t="str">
        <f>IF(N121&gt;0,N121&amp;" gün",IF(M121&gt;0,M121&amp;" ay",""))</f>
        <v/>
      </c>
      <c r="F121" s="16" t="str">
        <f>IF(OR('Cihazlar'!C121="",K121=""),"",IF(N121&gt;0,K121+N121,IF(M121&gt;0,EDATE(K121,M121),"")))</f>
        <v/>
      </c>
      <c r="G121" s="17" t="str">
        <f>IF(F121="","",F121-TODAY())</f>
        <v/>
      </c>
      <c r="H121" t="str">
        <f>IF(G121="","",IF(G121&lt;0,"Gecikmiş",IF(G121&lt;=30,"30 gün içinde","Planlı")))</f>
        <v/>
      </c>
      <c r="I121" s="16" t="str">
        <f>IF('Cihazlar'!Q121="","",IF('Cihazlar'!R121="Sarı etiket",(IF('Cihazlar'!Q121="","",IF(ISNUMBER('Cihazlar'!Q121),'Cihazlar'!Q121,IFERROR(DATE(VALUE(RIGHT('Cihazlar'!Q121,4)),VALUE(MID('Cihazlar'!Q121,4,2)),VALUE(LEFT('Cihazlar'!Q121,2))),""))))+120,IF('Cihazlar'!R121="Kırmızı etiket",(IF('Cihazlar'!Q121="","",IF(ISNUMBER('Cihazlar'!Q121),'Cihazlar'!Q121,IFERROR(DATE(VALUE(RIGHT('Cihazlar'!Q121,4)),VALUE(MID('Cihazlar'!Q121,4,2)),VALUE(LEFT('Cihazlar'!Q121,2))),""))))+60,EDATE((IF('Cihazlar'!Q121="","",IF(ISNUMBER('Cihazlar'!Q121),'Cihazlar'!Q121,IFERROR(DATE(VALUE(RIGHT('Cihazlar'!Q121,4)),VALUE(MID('Cihazlar'!Q121,4,2)),VALUE(LEFT('Cihazlar'!Q121,2))),"")))),12))))</f>
        <v/>
      </c>
      <c r="J121" s="17" t="str">
        <f>IF(I121="","",I121-TODAY())</f>
        <v/>
      </c>
      <c r="K121" s="16" t="str">
        <f>IF('Cihazlar'!F121&lt;&gt;"",IF('Cihazlar'!F121="","",IF(ISNUMBER('Cihazlar'!F121),'Cihazlar'!F121,IFERROR(DATE(VALUE(RIGHT('Cihazlar'!F121,4)),VALUE(MID('Cihazlar'!F121,4,2)),VALUE(LEFT('Cihazlar'!F121,2))),""))),IF('Cihazlar'!E121="","",IF(ISNUMBER('Cihazlar'!E121),'Cihazlar'!E121,IFERROR(DATE(VALUE(RIGHT('Cihazlar'!E121,4)),VALUE(MID('Cihazlar'!E121,4,2)),VALUE(LEFT('Cihazlar'!E121,2))),""))))</f>
        <v/>
      </c>
      <c r="L121" t="str">
        <f>IF('Cihazlar'!C121="","",IFERROR(MATCH('Cihazlar'!C121,'Ürünler'!$A:$A,0),IFERROR(MATCH('Cihazlar'!C121,'Ürünler'!$B:$B,0),"")))</f>
        <v/>
      </c>
      <c r="M121">
        <f>IF(N121&gt;0,0,IF('Cihazlar'!J121&lt;&gt;"",N(VALUE('Cihazlar'!J121)),IF(L121="",0,N(INDEX('Ürünler'!$C:$C,L121)))))</f>
        <v>0</v>
      </c>
      <c r="N121">
        <f>IF('Cihazlar'!K121&lt;&gt;"",N(VALUE('Cihazlar'!K121)),IF('Cihazlar'!J121&lt;&gt;"",0,IF(L121="",0,N(INDEX('Ürünler'!$D:$D,L121)))))</f>
        <v>0</v>
      </c>
    </row>
    <row r="122" spans="1:14">
      <c r="A122" t="str">
        <f>IF(AND('Cihazlar'!A122="",'Cihazlar'!B122=""),"",IFERROR(INDEX('Müşteriler'!$A:$A,MATCH(IF('Cihazlar'!A122="","§",'Cihazlar'!A122),'Müşteriler'!$K:$K,0)),IFERROR(INDEX('Müşteriler'!$A:$A,MATCH(IF('Cihazlar'!B122="","§",'Cihazlar'!B122),'Müşteriler'!$C:$C,0)),'Cihazlar'!A122&amp;'Cihazlar'!B122)))</f>
        <v/>
      </c>
      <c r="B122" t="str">
        <f>IF('Cihazlar'!C122="","",IF(L122="",'Cihazlar'!C122,INDEX('Ürünler'!$B:$B,L122)))</f>
        <v/>
      </c>
      <c r="C122" t="str">
        <f>IF('Cihazlar'!D122="","",'Cihazlar'!D122)</f>
        <v/>
      </c>
      <c r="D122" s="16" t="str">
        <f>K122</f>
        <v/>
      </c>
      <c r="E122" t="str">
        <f>IF(N122&gt;0,N122&amp;" gün",IF(M122&gt;0,M122&amp;" ay",""))</f>
        <v/>
      </c>
      <c r="F122" s="16" t="str">
        <f>IF(OR('Cihazlar'!C122="",K122=""),"",IF(N122&gt;0,K122+N122,IF(M122&gt;0,EDATE(K122,M122),"")))</f>
        <v/>
      </c>
      <c r="G122" s="17" t="str">
        <f>IF(F122="","",F122-TODAY())</f>
        <v/>
      </c>
      <c r="H122" t="str">
        <f>IF(G122="","",IF(G122&lt;0,"Gecikmiş",IF(G122&lt;=30,"30 gün içinde","Planlı")))</f>
        <v/>
      </c>
      <c r="I122" s="16" t="str">
        <f>IF('Cihazlar'!Q122="","",IF('Cihazlar'!R122="Sarı etiket",(IF('Cihazlar'!Q122="","",IF(ISNUMBER('Cihazlar'!Q122),'Cihazlar'!Q122,IFERROR(DATE(VALUE(RIGHT('Cihazlar'!Q122,4)),VALUE(MID('Cihazlar'!Q122,4,2)),VALUE(LEFT('Cihazlar'!Q122,2))),""))))+120,IF('Cihazlar'!R122="Kırmızı etiket",(IF('Cihazlar'!Q122="","",IF(ISNUMBER('Cihazlar'!Q122),'Cihazlar'!Q122,IFERROR(DATE(VALUE(RIGHT('Cihazlar'!Q122,4)),VALUE(MID('Cihazlar'!Q122,4,2)),VALUE(LEFT('Cihazlar'!Q122,2))),""))))+60,EDATE((IF('Cihazlar'!Q122="","",IF(ISNUMBER('Cihazlar'!Q122),'Cihazlar'!Q122,IFERROR(DATE(VALUE(RIGHT('Cihazlar'!Q122,4)),VALUE(MID('Cihazlar'!Q122,4,2)),VALUE(LEFT('Cihazlar'!Q122,2))),"")))),12))))</f>
        <v/>
      </c>
      <c r="J122" s="17" t="str">
        <f>IF(I122="","",I122-TODAY())</f>
        <v/>
      </c>
      <c r="K122" s="16" t="str">
        <f>IF('Cihazlar'!F122&lt;&gt;"",IF('Cihazlar'!F122="","",IF(ISNUMBER('Cihazlar'!F122),'Cihazlar'!F122,IFERROR(DATE(VALUE(RIGHT('Cihazlar'!F122,4)),VALUE(MID('Cihazlar'!F122,4,2)),VALUE(LEFT('Cihazlar'!F122,2))),""))),IF('Cihazlar'!E122="","",IF(ISNUMBER('Cihazlar'!E122),'Cihazlar'!E122,IFERROR(DATE(VALUE(RIGHT('Cihazlar'!E122,4)),VALUE(MID('Cihazlar'!E122,4,2)),VALUE(LEFT('Cihazlar'!E122,2))),""))))</f>
        <v/>
      </c>
      <c r="L122" t="str">
        <f>IF('Cihazlar'!C122="","",IFERROR(MATCH('Cihazlar'!C122,'Ürünler'!$A:$A,0),IFERROR(MATCH('Cihazlar'!C122,'Ürünler'!$B:$B,0),"")))</f>
        <v/>
      </c>
      <c r="M122">
        <f>IF(N122&gt;0,0,IF('Cihazlar'!J122&lt;&gt;"",N(VALUE('Cihazlar'!J122)),IF(L122="",0,N(INDEX('Ürünler'!$C:$C,L122)))))</f>
        <v>0</v>
      </c>
      <c r="N122">
        <f>IF('Cihazlar'!K122&lt;&gt;"",N(VALUE('Cihazlar'!K122)),IF('Cihazlar'!J122&lt;&gt;"",0,IF(L122="",0,N(INDEX('Ürünler'!$D:$D,L122)))))</f>
        <v>0</v>
      </c>
    </row>
    <row r="123" spans="1:14">
      <c r="A123" t="str">
        <f>IF(AND('Cihazlar'!A123="",'Cihazlar'!B123=""),"",IFERROR(INDEX('Müşteriler'!$A:$A,MATCH(IF('Cihazlar'!A123="","§",'Cihazlar'!A123),'Müşteriler'!$K:$K,0)),IFERROR(INDEX('Müşteriler'!$A:$A,MATCH(IF('Cihazlar'!B123="","§",'Cihazlar'!B123),'Müşteriler'!$C:$C,0)),'Cihazlar'!A123&amp;'Cihazlar'!B123)))</f>
        <v/>
      </c>
      <c r="B123" t="str">
        <f>IF('Cihazlar'!C123="","",IF(L123="",'Cihazlar'!C123,INDEX('Ürünler'!$B:$B,L123)))</f>
        <v/>
      </c>
      <c r="C123" t="str">
        <f>IF('Cihazlar'!D123="","",'Cihazlar'!D123)</f>
        <v/>
      </c>
      <c r="D123" s="16" t="str">
        <f>K123</f>
        <v/>
      </c>
      <c r="E123" t="str">
        <f>IF(N123&gt;0,N123&amp;" gün",IF(M123&gt;0,M123&amp;" ay",""))</f>
        <v/>
      </c>
      <c r="F123" s="16" t="str">
        <f>IF(OR('Cihazlar'!C123="",K123=""),"",IF(N123&gt;0,K123+N123,IF(M123&gt;0,EDATE(K123,M123),"")))</f>
        <v/>
      </c>
      <c r="G123" s="17" t="str">
        <f>IF(F123="","",F123-TODAY())</f>
        <v/>
      </c>
      <c r="H123" t="str">
        <f>IF(G123="","",IF(G123&lt;0,"Gecikmiş",IF(G123&lt;=30,"30 gün içinde","Planlı")))</f>
        <v/>
      </c>
      <c r="I123" s="16" t="str">
        <f>IF('Cihazlar'!Q123="","",IF('Cihazlar'!R123="Sarı etiket",(IF('Cihazlar'!Q123="","",IF(ISNUMBER('Cihazlar'!Q123),'Cihazlar'!Q123,IFERROR(DATE(VALUE(RIGHT('Cihazlar'!Q123,4)),VALUE(MID('Cihazlar'!Q123,4,2)),VALUE(LEFT('Cihazlar'!Q123,2))),""))))+120,IF('Cihazlar'!R123="Kırmızı etiket",(IF('Cihazlar'!Q123="","",IF(ISNUMBER('Cihazlar'!Q123),'Cihazlar'!Q123,IFERROR(DATE(VALUE(RIGHT('Cihazlar'!Q123,4)),VALUE(MID('Cihazlar'!Q123,4,2)),VALUE(LEFT('Cihazlar'!Q123,2))),""))))+60,EDATE((IF('Cihazlar'!Q123="","",IF(ISNUMBER('Cihazlar'!Q123),'Cihazlar'!Q123,IFERROR(DATE(VALUE(RIGHT('Cihazlar'!Q123,4)),VALUE(MID('Cihazlar'!Q123,4,2)),VALUE(LEFT('Cihazlar'!Q123,2))),"")))),12))))</f>
        <v/>
      </c>
      <c r="J123" s="17" t="str">
        <f>IF(I123="","",I123-TODAY())</f>
        <v/>
      </c>
      <c r="K123" s="16" t="str">
        <f>IF('Cihazlar'!F123&lt;&gt;"",IF('Cihazlar'!F123="","",IF(ISNUMBER('Cihazlar'!F123),'Cihazlar'!F123,IFERROR(DATE(VALUE(RIGHT('Cihazlar'!F123,4)),VALUE(MID('Cihazlar'!F123,4,2)),VALUE(LEFT('Cihazlar'!F123,2))),""))),IF('Cihazlar'!E123="","",IF(ISNUMBER('Cihazlar'!E123),'Cihazlar'!E123,IFERROR(DATE(VALUE(RIGHT('Cihazlar'!E123,4)),VALUE(MID('Cihazlar'!E123,4,2)),VALUE(LEFT('Cihazlar'!E123,2))),""))))</f>
        <v/>
      </c>
      <c r="L123" t="str">
        <f>IF('Cihazlar'!C123="","",IFERROR(MATCH('Cihazlar'!C123,'Ürünler'!$A:$A,0),IFERROR(MATCH('Cihazlar'!C123,'Ürünler'!$B:$B,0),"")))</f>
        <v/>
      </c>
      <c r="M123">
        <f>IF(N123&gt;0,0,IF('Cihazlar'!J123&lt;&gt;"",N(VALUE('Cihazlar'!J123)),IF(L123="",0,N(INDEX('Ürünler'!$C:$C,L123)))))</f>
        <v>0</v>
      </c>
      <c r="N123">
        <f>IF('Cihazlar'!K123&lt;&gt;"",N(VALUE('Cihazlar'!K123)),IF('Cihazlar'!J123&lt;&gt;"",0,IF(L123="",0,N(INDEX('Ürünler'!$D:$D,L123)))))</f>
        <v>0</v>
      </c>
    </row>
    <row r="124" spans="1:14">
      <c r="A124" t="str">
        <f>IF(AND('Cihazlar'!A124="",'Cihazlar'!B124=""),"",IFERROR(INDEX('Müşteriler'!$A:$A,MATCH(IF('Cihazlar'!A124="","§",'Cihazlar'!A124),'Müşteriler'!$K:$K,0)),IFERROR(INDEX('Müşteriler'!$A:$A,MATCH(IF('Cihazlar'!B124="","§",'Cihazlar'!B124),'Müşteriler'!$C:$C,0)),'Cihazlar'!A124&amp;'Cihazlar'!B124)))</f>
        <v/>
      </c>
      <c r="B124" t="str">
        <f>IF('Cihazlar'!C124="","",IF(L124="",'Cihazlar'!C124,INDEX('Ürünler'!$B:$B,L124)))</f>
        <v/>
      </c>
      <c r="C124" t="str">
        <f>IF('Cihazlar'!D124="","",'Cihazlar'!D124)</f>
        <v/>
      </c>
      <c r="D124" s="16" t="str">
        <f>K124</f>
        <v/>
      </c>
      <c r="E124" t="str">
        <f>IF(N124&gt;0,N124&amp;" gün",IF(M124&gt;0,M124&amp;" ay",""))</f>
        <v/>
      </c>
      <c r="F124" s="16" t="str">
        <f>IF(OR('Cihazlar'!C124="",K124=""),"",IF(N124&gt;0,K124+N124,IF(M124&gt;0,EDATE(K124,M124),"")))</f>
        <v/>
      </c>
      <c r="G124" s="17" t="str">
        <f>IF(F124="","",F124-TODAY())</f>
        <v/>
      </c>
      <c r="H124" t="str">
        <f>IF(G124="","",IF(G124&lt;0,"Gecikmiş",IF(G124&lt;=30,"30 gün içinde","Planlı")))</f>
        <v/>
      </c>
      <c r="I124" s="16" t="str">
        <f>IF('Cihazlar'!Q124="","",IF('Cihazlar'!R124="Sarı etiket",(IF('Cihazlar'!Q124="","",IF(ISNUMBER('Cihazlar'!Q124),'Cihazlar'!Q124,IFERROR(DATE(VALUE(RIGHT('Cihazlar'!Q124,4)),VALUE(MID('Cihazlar'!Q124,4,2)),VALUE(LEFT('Cihazlar'!Q124,2))),""))))+120,IF('Cihazlar'!R124="Kırmızı etiket",(IF('Cihazlar'!Q124="","",IF(ISNUMBER('Cihazlar'!Q124),'Cihazlar'!Q124,IFERROR(DATE(VALUE(RIGHT('Cihazlar'!Q124,4)),VALUE(MID('Cihazlar'!Q124,4,2)),VALUE(LEFT('Cihazlar'!Q124,2))),""))))+60,EDATE((IF('Cihazlar'!Q124="","",IF(ISNUMBER('Cihazlar'!Q124),'Cihazlar'!Q124,IFERROR(DATE(VALUE(RIGHT('Cihazlar'!Q124,4)),VALUE(MID('Cihazlar'!Q124,4,2)),VALUE(LEFT('Cihazlar'!Q124,2))),"")))),12))))</f>
        <v/>
      </c>
      <c r="J124" s="17" t="str">
        <f>IF(I124="","",I124-TODAY())</f>
        <v/>
      </c>
      <c r="K124" s="16" t="str">
        <f>IF('Cihazlar'!F124&lt;&gt;"",IF('Cihazlar'!F124="","",IF(ISNUMBER('Cihazlar'!F124),'Cihazlar'!F124,IFERROR(DATE(VALUE(RIGHT('Cihazlar'!F124,4)),VALUE(MID('Cihazlar'!F124,4,2)),VALUE(LEFT('Cihazlar'!F124,2))),""))),IF('Cihazlar'!E124="","",IF(ISNUMBER('Cihazlar'!E124),'Cihazlar'!E124,IFERROR(DATE(VALUE(RIGHT('Cihazlar'!E124,4)),VALUE(MID('Cihazlar'!E124,4,2)),VALUE(LEFT('Cihazlar'!E124,2))),""))))</f>
        <v/>
      </c>
      <c r="L124" t="str">
        <f>IF('Cihazlar'!C124="","",IFERROR(MATCH('Cihazlar'!C124,'Ürünler'!$A:$A,0),IFERROR(MATCH('Cihazlar'!C124,'Ürünler'!$B:$B,0),"")))</f>
        <v/>
      </c>
      <c r="M124">
        <f>IF(N124&gt;0,0,IF('Cihazlar'!J124&lt;&gt;"",N(VALUE('Cihazlar'!J124)),IF(L124="",0,N(INDEX('Ürünler'!$C:$C,L124)))))</f>
        <v>0</v>
      </c>
      <c r="N124">
        <f>IF('Cihazlar'!K124&lt;&gt;"",N(VALUE('Cihazlar'!K124)),IF('Cihazlar'!J124&lt;&gt;"",0,IF(L124="",0,N(INDEX('Ürünler'!$D:$D,L124)))))</f>
        <v>0</v>
      </c>
    </row>
    <row r="125" spans="1:14">
      <c r="A125" t="str">
        <f>IF(AND('Cihazlar'!A125="",'Cihazlar'!B125=""),"",IFERROR(INDEX('Müşteriler'!$A:$A,MATCH(IF('Cihazlar'!A125="","§",'Cihazlar'!A125),'Müşteriler'!$K:$K,0)),IFERROR(INDEX('Müşteriler'!$A:$A,MATCH(IF('Cihazlar'!B125="","§",'Cihazlar'!B125),'Müşteriler'!$C:$C,0)),'Cihazlar'!A125&amp;'Cihazlar'!B125)))</f>
        <v/>
      </c>
      <c r="B125" t="str">
        <f>IF('Cihazlar'!C125="","",IF(L125="",'Cihazlar'!C125,INDEX('Ürünler'!$B:$B,L125)))</f>
        <v/>
      </c>
      <c r="C125" t="str">
        <f>IF('Cihazlar'!D125="","",'Cihazlar'!D125)</f>
        <v/>
      </c>
      <c r="D125" s="16" t="str">
        <f>K125</f>
        <v/>
      </c>
      <c r="E125" t="str">
        <f>IF(N125&gt;0,N125&amp;" gün",IF(M125&gt;0,M125&amp;" ay",""))</f>
        <v/>
      </c>
      <c r="F125" s="16" t="str">
        <f>IF(OR('Cihazlar'!C125="",K125=""),"",IF(N125&gt;0,K125+N125,IF(M125&gt;0,EDATE(K125,M125),"")))</f>
        <v/>
      </c>
      <c r="G125" s="17" t="str">
        <f>IF(F125="","",F125-TODAY())</f>
        <v/>
      </c>
      <c r="H125" t="str">
        <f>IF(G125="","",IF(G125&lt;0,"Gecikmiş",IF(G125&lt;=30,"30 gün içinde","Planlı")))</f>
        <v/>
      </c>
      <c r="I125" s="16" t="str">
        <f>IF('Cihazlar'!Q125="","",IF('Cihazlar'!R125="Sarı etiket",(IF('Cihazlar'!Q125="","",IF(ISNUMBER('Cihazlar'!Q125),'Cihazlar'!Q125,IFERROR(DATE(VALUE(RIGHT('Cihazlar'!Q125,4)),VALUE(MID('Cihazlar'!Q125,4,2)),VALUE(LEFT('Cihazlar'!Q125,2))),""))))+120,IF('Cihazlar'!R125="Kırmızı etiket",(IF('Cihazlar'!Q125="","",IF(ISNUMBER('Cihazlar'!Q125),'Cihazlar'!Q125,IFERROR(DATE(VALUE(RIGHT('Cihazlar'!Q125,4)),VALUE(MID('Cihazlar'!Q125,4,2)),VALUE(LEFT('Cihazlar'!Q125,2))),""))))+60,EDATE((IF('Cihazlar'!Q125="","",IF(ISNUMBER('Cihazlar'!Q125),'Cihazlar'!Q125,IFERROR(DATE(VALUE(RIGHT('Cihazlar'!Q125,4)),VALUE(MID('Cihazlar'!Q125,4,2)),VALUE(LEFT('Cihazlar'!Q125,2))),"")))),12))))</f>
        <v/>
      </c>
      <c r="J125" s="17" t="str">
        <f>IF(I125="","",I125-TODAY())</f>
        <v/>
      </c>
      <c r="K125" s="16" t="str">
        <f>IF('Cihazlar'!F125&lt;&gt;"",IF('Cihazlar'!F125="","",IF(ISNUMBER('Cihazlar'!F125),'Cihazlar'!F125,IFERROR(DATE(VALUE(RIGHT('Cihazlar'!F125,4)),VALUE(MID('Cihazlar'!F125,4,2)),VALUE(LEFT('Cihazlar'!F125,2))),""))),IF('Cihazlar'!E125="","",IF(ISNUMBER('Cihazlar'!E125),'Cihazlar'!E125,IFERROR(DATE(VALUE(RIGHT('Cihazlar'!E125,4)),VALUE(MID('Cihazlar'!E125,4,2)),VALUE(LEFT('Cihazlar'!E125,2))),""))))</f>
        <v/>
      </c>
      <c r="L125" t="str">
        <f>IF('Cihazlar'!C125="","",IFERROR(MATCH('Cihazlar'!C125,'Ürünler'!$A:$A,0),IFERROR(MATCH('Cihazlar'!C125,'Ürünler'!$B:$B,0),"")))</f>
        <v/>
      </c>
      <c r="M125">
        <f>IF(N125&gt;0,0,IF('Cihazlar'!J125&lt;&gt;"",N(VALUE('Cihazlar'!J125)),IF(L125="",0,N(INDEX('Ürünler'!$C:$C,L125)))))</f>
        <v>0</v>
      </c>
      <c r="N125">
        <f>IF('Cihazlar'!K125&lt;&gt;"",N(VALUE('Cihazlar'!K125)),IF('Cihazlar'!J125&lt;&gt;"",0,IF(L125="",0,N(INDEX('Ürünler'!$D:$D,L125)))))</f>
        <v>0</v>
      </c>
    </row>
    <row r="126" spans="1:14">
      <c r="A126" t="str">
        <f>IF(AND('Cihazlar'!A126="",'Cihazlar'!B126=""),"",IFERROR(INDEX('Müşteriler'!$A:$A,MATCH(IF('Cihazlar'!A126="","§",'Cihazlar'!A126),'Müşteriler'!$K:$K,0)),IFERROR(INDEX('Müşteriler'!$A:$A,MATCH(IF('Cihazlar'!B126="","§",'Cihazlar'!B126),'Müşteriler'!$C:$C,0)),'Cihazlar'!A126&amp;'Cihazlar'!B126)))</f>
        <v/>
      </c>
      <c r="B126" t="str">
        <f>IF('Cihazlar'!C126="","",IF(L126="",'Cihazlar'!C126,INDEX('Ürünler'!$B:$B,L126)))</f>
        <v/>
      </c>
      <c r="C126" t="str">
        <f>IF('Cihazlar'!D126="","",'Cihazlar'!D126)</f>
        <v/>
      </c>
      <c r="D126" s="16" t="str">
        <f>K126</f>
        <v/>
      </c>
      <c r="E126" t="str">
        <f>IF(N126&gt;0,N126&amp;" gün",IF(M126&gt;0,M126&amp;" ay",""))</f>
        <v/>
      </c>
      <c r="F126" s="16" t="str">
        <f>IF(OR('Cihazlar'!C126="",K126=""),"",IF(N126&gt;0,K126+N126,IF(M126&gt;0,EDATE(K126,M126),"")))</f>
        <v/>
      </c>
      <c r="G126" s="17" t="str">
        <f>IF(F126="","",F126-TODAY())</f>
        <v/>
      </c>
      <c r="H126" t="str">
        <f>IF(G126="","",IF(G126&lt;0,"Gecikmiş",IF(G126&lt;=30,"30 gün içinde","Planlı")))</f>
        <v/>
      </c>
      <c r="I126" s="16" t="str">
        <f>IF('Cihazlar'!Q126="","",IF('Cihazlar'!R126="Sarı etiket",(IF('Cihazlar'!Q126="","",IF(ISNUMBER('Cihazlar'!Q126),'Cihazlar'!Q126,IFERROR(DATE(VALUE(RIGHT('Cihazlar'!Q126,4)),VALUE(MID('Cihazlar'!Q126,4,2)),VALUE(LEFT('Cihazlar'!Q126,2))),""))))+120,IF('Cihazlar'!R126="Kırmızı etiket",(IF('Cihazlar'!Q126="","",IF(ISNUMBER('Cihazlar'!Q126),'Cihazlar'!Q126,IFERROR(DATE(VALUE(RIGHT('Cihazlar'!Q126,4)),VALUE(MID('Cihazlar'!Q126,4,2)),VALUE(LEFT('Cihazlar'!Q126,2))),""))))+60,EDATE((IF('Cihazlar'!Q126="","",IF(ISNUMBER('Cihazlar'!Q126),'Cihazlar'!Q126,IFERROR(DATE(VALUE(RIGHT('Cihazlar'!Q126,4)),VALUE(MID('Cihazlar'!Q126,4,2)),VALUE(LEFT('Cihazlar'!Q126,2))),"")))),12))))</f>
        <v/>
      </c>
      <c r="J126" s="17" t="str">
        <f>IF(I126="","",I126-TODAY())</f>
        <v/>
      </c>
      <c r="K126" s="16" t="str">
        <f>IF('Cihazlar'!F126&lt;&gt;"",IF('Cihazlar'!F126="","",IF(ISNUMBER('Cihazlar'!F126),'Cihazlar'!F126,IFERROR(DATE(VALUE(RIGHT('Cihazlar'!F126,4)),VALUE(MID('Cihazlar'!F126,4,2)),VALUE(LEFT('Cihazlar'!F126,2))),""))),IF('Cihazlar'!E126="","",IF(ISNUMBER('Cihazlar'!E126),'Cihazlar'!E126,IFERROR(DATE(VALUE(RIGHT('Cihazlar'!E126,4)),VALUE(MID('Cihazlar'!E126,4,2)),VALUE(LEFT('Cihazlar'!E126,2))),""))))</f>
        <v/>
      </c>
      <c r="L126" t="str">
        <f>IF('Cihazlar'!C126="","",IFERROR(MATCH('Cihazlar'!C126,'Ürünler'!$A:$A,0),IFERROR(MATCH('Cihazlar'!C126,'Ürünler'!$B:$B,0),"")))</f>
        <v/>
      </c>
      <c r="M126">
        <f>IF(N126&gt;0,0,IF('Cihazlar'!J126&lt;&gt;"",N(VALUE('Cihazlar'!J126)),IF(L126="",0,N(INDEX('Ürünler'!$C:$C,L126)))))</f>
        <v>0</v>
      </c>
      <c r="N126">
        <f>IF('Cihazlar'!K126&lt;&gt;"",N(VALUE('Cihazlar'!K126)),IF('Cihazlar'!J126&lt;&gt;"",0,IF(L126="",0,N(INDEX('Ürünler'!$D:$D,L126)))))</f>
        <v>0</v>
      </c>
    </row>
    <row r="127" spans="1:14">
      <c r="A127" t="str">
        <f>IF(AND('Cihazlar'!A127="",'Cihazlar'!B127=""),"",IFERROR(INDEX('Müşteriler'!$A:$A,MATCH(IF('Cihazlar'!A127="","§",'Cihazlar'!A127),'Müşteriler'!$K:$K,0)),IFERROR(INDEX('Müşteriler'!$A:$A,MATCH(IF('Cihazlar'!B127="","§",'Cihazlar'!B127),'Müşteriler'!$C:$C,0)),'Cihazlar'!A127&amp;'Cihazlar'!B127)))</f>
        <v/>
      </c>
      <c r="B127" t="str">
        <f>IF('Cihazlar'!C127="","",IF(L127="",'Cihazlar'!C127,INDEX('Ürünler'!$B:$B,L127)))</f>
        <v/>
      </c>
      <c r="C127" t="str">
        <f>IF('Cihazlar'!D127="","",'Cihazlar'!D127)</f>
        <v/>
      </c>
      <c r="D127" s="16" t="str">
        <f>K127</f>
        <v/>
      </c>
      <c r="E127" t="str">
        <f>IF(N127&gt;0,N127&amp;" gün",IF(M127&gt;0,M127&amp;" ay",""))</f>
        <v/>
      </c>
      <c r="F127" s="16" t="str">
        <f>IF(OR('Cihazlar'!C127="",K127=""),"",IF(N127&gt;0,K127+N127,IF(M127&gt;0,EDATE(K127,M127),"")))</f>
        <v/>
      </c>
      <c r="G127" s="17" t="str">
        <f>IF(F127="","",F127-TODAY())</f>
        <v/>
      </c>
      <c r="H127" t="str">
        <f>IF(G127="","",IF(G127&lt;0,"Gecikmiş",IF(G127&lt;=30,"30 gün içinde","Planlı")))</f>
        <v/>
      </c>
      <c r="I127" s="16" t="str">
        <f>IF('Cihazlar'!Q127="","",IF('Cihazlar'!R127="Sarı etiket",(IF('Cihazlar'!Q127="","",IF(ISNUMBER('Cihazlar'!Q127),'Cihazlar'!Q127,IFERROR(DATE(VALUE(RIGHT('Cihazlar'!Q127,4)),VALUE(MID('Cihazlar'!Q127,4,2)),VALUE(LEFT('Cihazlar'!Q127,2))),""))))+120,IF('Cihazlar'!R127="Kırmızı etiket",(IF('Cihazlar'!Q127="","",IF(ISNUMBER('Cihazlar'!Q127),'Cihazlar'!Q127,IFERROR(DATE(VALUE(RIGHT('Cihazlar'!Q127,4)),VALUE(MID('Cihazlar'!Q127,4,2)),VALUE(LEFT('Cihazlar'!Q127,2))),""))))+60,EDATE((IF('Cihazlar'!Q127="","",IF(ISNUMBER('Cihazlar'!Q127),'Cihazlar'!Q127,IFERROR(DATE(VALUE(RIGHT('Cihazlar'!Q127,4)),VALUE(MID('Cihazlar'!Q127,4,2)),VALUE(LEFT('Cihazlar'!Q127,2))),"")))),12))))</f>
        <v/>
      </c>
      <c r="J127" s="17" t="str">
        <f>IF(I127="","",I127-TODAY())</f>
        <v/>
      </c>
      <c r="K127" s="16" t="str">
        <f>IF('Cihazlar'!F127&lt;&gt;"",IF('Cihazlar'!F127="","",IF(ISNUMBER('Cihazlar'!F127),'Cihazlar'!F127,IFERROR(DATE(VALUE(RIGHT('Cihazlar'!F127,4)),VALUE(MID('Cihazlar'!F127,4,2)),VALUE(LEFT('Cihazlar'!F127,2))),""))),IF('Cihazlar'!E127="","",IF(ISNUMBER('Cihazlar'!E127),'Cihazlar'!E127,IFERROR(DATE(VALUE(RIGHT('Cihazlar'!E127,4)),VALUE(MID('Cihazlar'!E127,4,2)),VALUE(LEFT('Cihazlar'!E127,2))),""))))</f>
        <v/>
      </c>
      <c r="L127" t="str">
        <f>IF('Cihazlar'!C127="","",IFERROR(MATCH('Cihazlar'!C127,'Ürünler'!$A:$A,0),IFERROR(MATCH('Cihazlar'!C127,'Ürünler'!$B:$B,0),"")))</f>
        <v/>
      </c>
      <c r="M127">
        <f>IF(N127&gt;0,0,IF('Cihazlar'!J127&lt;&gt;"",N(VALUE('Cihazlar'!J127)),IF(L127="",0,N(INDEX('Ürünler'!$C:$C,L127)))))</f>
        <v>0</v>
      </c>
      <c r="N127">
        <f>IF('Cihazlar'!K127&lt;&gt;"",N(VALUE('Cihazlar'!K127)),IF('Cihazlar'!J127&lt;&gt;"",0,IF(L127="",0,N(INDEX('Ürünler'!$D:$D,L127)))))</f>
        <v>0</v>
      </c>
    </row>
    <row r="128" spans="1:14">
      <c r="A128" t="str">
        <f>IF(AND('Cihazlar'!A128="",'Cihazlar'!B128=""),"",IFERROR(INDEX('Müşteriler'!$A:$A,MATCH(IF('Cihazlar'!A128="","§",'Cihazlar'!A128),'Müşteriler'!$K:$K,0)),IFERROR(INDEX('Müşteriler'!$A:$A,MATCH(IF('Cihazlar'!B128="","§",'Cihazlar'!B128),'Müşteriler'!$C:$C,0)),'Cihazlar'!A128&amp;'Cihazlar'!B128)))</f>
        <v/>
      </c>
      <c r="B128" t="str">
        <f>IF('Cihazlar'!C128="","",IF(L128="",'Cihazlar'!C128,INDEX('Ürünler'!$B:$B,L128)))</f>
        <v/>
      </c>
      <c r="C128" t="str">
        <f>IF('Cihazlar'!D128="","",'Cihazlar'!D128)</f>
        <v/>
      </c>
      <c r="D128" s="16" t="str">
        <f>K128</f>
        <v/>
      </c>
      <c r="E128" t="str">
        <f>IF(N128&gt;0,N128&amp;" gün",IF(M128&gt;0,M128&amp;" ay",""))</f>
        <v/>
      </c>
      <c r="F128" s="16" t="str">
        <f>IF(OR('Cihazlar'!C128="",K128=""),"",IF(N128&gt;0,K128+N128,IF(M128&gt;0,EDATE(K128,M128),"")))</f>
        <v/>
      </c>
      <c r="G128" s="17" t="str">
        <f>IF(F128="","",F128-TODAY())</f>
        <v/>
      </c>
      <c r="H128" t="str">
        <f>IF(G128="","",IF(G128&lt;0,"Gecikmiş",IF(G128&lt;=30,"30 gün içinde","Planlı")))</f>
        <v/>
      </c>
      <c r="I128" s="16" t="str">
        <f>IF('Cihazlar'!Q128="","",IF('Cihazlar'!R128="Sarı etiket",(IF('Cihazlar'!Q128="","",IF(ISNUMBER('Cihazlar'!Q128),'Cihazlar'!Q128,IFERROR(DATE(VALUE(RIGHT('Cihazlar'!Q128,4)),VALUE(MID('Cihazlar'!Q128,4,2)),VALUE(LEFT('Cihazlar'!Q128,2))),""))))+120,IF('Cihazlar'!R128="Kırmızı etiket",(IF('Cihazlar'!Q128="","",IF(ISNUMBER('Cihazlar'!Q128),'Cihazlar'!Q128,IFERROR(DATE(VALUE(RIGHT('Cihazlar'!Q128,4)),VALUE(MID('Cihazlar'!Q128,4,2)),VALUE(LEFT('Cihazlar'!Q128,2))),""))))+60,EDATE((IF('Cihazlar'!Q128="","",IF(ISNUMBER('Cihazlar'!Q128),'Cihazlar'!Q128,IFERROR(DATE(VALUE(RIGHT('Cihazlar'!Q128,4)),VALUE(MID('Cihazlar'!Q128,4,2)),VALUE(LEFT('Cihazlar'!Q128,2))),"")))),12))))</f>
        <v/>
      </c>
      <c r="J128" s="17" t="str">
        <f>IF(I128="","",I128-TODAY())</f>
        <v/>
      </c>
      <c r="K128" s="16" t="str">
        <f>IF('Cihazlar'!F128&lt;&gt;"",IF('Cihazlar'!F128="","",IF(ISNUMBER('Cihazlar'!F128),'Cihazlar'!F128,IFERROR(DATE(VALUE(RIGHT('Cihazlar'!F128,4)),VALUE(MID('Cihazlar'!F128,4,2)),VALUE(LEFT('Cihazlar'!F128,2))),""))),IF('Cihazlar'!E128="","",IF(ISNUMBER('Cihazlar'!E128),'Cihazlar'!E128,IFERROR(DATE(VALUE(RIGHT('Cihazlar'!E128,4)),VALUE(MID('Cihazlar'!E128,4,2)),VALUE(LEFT('Cihazlar'!E128,2))),""))))</f>
        <v/>
      </c>
      <c r="L128" t="str">
        <f>IF('Cihazlar'!C128="","",IFERROR(MATCH('Cihazlar'!C128,'Ürünler'!$A:$A,0),IFERROR(MATCH('Cihazlar'!C128,'Ürünler'!$B:$B,0),"")))</f>
        <v/>
      </c>
      <c r="M128">
        <f>IF(N128&gt;0,0,IF('Cihazlar'!J128&lt;&gt;"",N(VALUE('Cihazlar'!J128)),IF(L128="",0,N(INDEX('Ürünler'!$C:$C,L128)))))</f>
        <v>0</v>
      </c>
      <c r="N128">
        <f>IF('Cihazlar'!K128&lt;&gt;"",N(VALUE('Cihazlar'!K128)),IF('Cihazlar'!J128&lt;&gt;"",0,IF(L128="",0,N(INDEX('Ürünler'!$D:$D,L128)))))</f>
        <v>0</v>
      </c>
    </row>
    <row r="129" spans="1:14">
      <c r="A129" t="str">
        <f>IF(AND('Cihazlar'!A129="",'Cihazlar'!B129=""),"",IFERROR(INDEX('Müşteriler'!$A:$A,MATCH(IF('Cihazlar'!A129="","§",'Cihazlar'!A129),'Müşteriler'!$K:$K,0)),IFERROR(INDEX('Müşteriler'!$A:$A,MATCH(IF('Cihazlar'!B129="","§",'Cihazlar'!B129),'Müşteriler'!$C:$C,0)),'Cihazlar'!A129&amp;'Cihazlar'!B129)))</f>
        <v/>
      </c>
      <c r="B129" t="str">
        <f>IF('Cihazlar'!C129="","",IF(L129="",'Cihazlar'!C129,INDEX('Ürünler'!$B:$B,L129)))</f>
        <v/>
      </c>
      <c r="C129" t="str">
        <f>IF('Cihazlar'!D129="","",'Cihazlar'!D129)</f>
        <v/>
      </c>
      <c r="D129" s="16" t="str">
        <f>K129</f>
        <v/>
      </c>
      <c r="E129" t="str">
        <f>IF(N129&gt;0,N129&amp;" gün",IF(M129&gt;0,M129&amp;" ay",""))</f>
        <v/>
      </c>
      <c r="F129" s="16" t="str">
        <f>IF(OR('Cihazlar'!C129="",K129=""),"",IF(N129&gt;0,K129+N129,IF(M129&gt;0,EDATE(K129,M129),"")))</f>
        <v/>
      </c>
      <c r="G129" s="17" t="str">
        <f>IF(F129="","",F129-TODAY())</f>
        <v/>
      </c>
      <c r="H129" t="str">
        <f>IF(G129="","",IF(G129&lt;0,"Gecikmiş",IF(G129&lt;=30,"30 gün içinde","Planlı")))</f>
        <v/>
      </c>
      <c r="I129" s="16" t="str">
        <f>IF('Cihazlar'!Q129="","",IF('Cihazlar'!R129="Sarı etiket",(IF('Cihazlar'!Q129="","",IF(ISNUMBER('Cihazlar'!Q129),'Cihazlar'!Q129,IFERROR(DATE(VALUE(RIGHT('Cihazlar'!Q129,4)),VALUE(MID('Cihazlar'!Q129,4,2)),VALUE(LEFT('Cihazlar'!Q129,2))),""))))+120,IF('Cihazlar'!R129="Kırmızı etiket",(IF('Cihazlar'!Q129="","",IF(ISNUMBER('Cihazlar'!Q129),'Cihazlar'!Q129,IFERROR(DATE(VALUE(RIGHT('Cihazlar'!Q129,4)),VALUE(MID('Cihazlar'!Q129,4,2)),VALUE(LEFT('Cihazlar'!Q129,2))),""))))+60,EDATE((IF('Cihazlar'!Q129="","",IF(ISNUMBER('Cihazlar'!Q129),'Cihazlar'!Q129,IFERROR(DATE(VALUE(RIGHT('Cihazlar'!Q129,4)),VALUE(MID('Cihazlar'!Q129,4,2)),VALUE(LEFT('Cihazlar'!Q129,2))),"")))),12))))</f>
        <v/>
      </c>
      <c r="J129" s="17" t="str">
        <f>IF(I129="","",I129-TODAY())</f>
        <v/>
      </c>
      <c r="K129" s="16" t="str">
        <f>IF('Cihazlar'!F129&lt;&gt;"",IF('Cihazlar'!F129="","",IF(ISNUMBER('Cihazlar'!F129),'Cihazlar'!F129,IFERROR(DATE(VALUE(RIGHT('Cihazlar'!F129,4)),VALUE(MID('Cihazlar'!F129,4,2)),VALUE(LEFT('Cihazlar'!F129,2))),""))),IF('Cihazlar'!E129="","",IF(ISNUMBER('Cihazlar'!E129),'Cihazlar'!E129,IFERROR(DATE(VALUE(RIGHT('Cihazlar'!E129,4)),VALUE(MID('Cihazlar'!E129,4,2)),VALUE(LEFT('Cihazlar'!E129,2))),""))))</f>
        <v/>
      </c>
      <c r="L129" t="str">
        <f>IF('Cihazlar'!C129="","",IFERROR(MATCH('Cihazlar'!C129,'Ürünler'!$A:$A,0),IFERROR(MATCH('Cihazlar'!C129,'Ürünler'!$B:$B,0),"")))</f>
        <v/>
      </c>
      <c r="M129">
        <f>IF(N129&gt;0,0,IF('Cihazlar'!J129&lt;&gt;"",N(VALUE('Cihazlar'!J129)),IF(L129="",0,N(INDEX('Ürünler'!$C:$C,L129)))))</f>
        <v>0</v>
      </c>
      <c r="N129">
        <f>IF('Cihazlar'!K129&lt;&gt;"",N(VALUE('Cihazlar'!K129)),IF('Cihazlar'!J129&lt;&gt;"",0,IF(L129="",0,N(INDEX('Ürünler'!$D:$D,L129)))))</f>
        <v>0</v>
      </c>
    </row>
    <row r="130" spans="1:14">
      <c r="A130" t="str">
        <f>IF(AND('Cihazlar'!A130="",'Cihazlar'!B130=""),"",IFERROR(INDEX('Müşteriler'!$A:$A,MATCH(IF('Cihazlar'!A130="","§",'Cihazlar'!A130),'Müşteriler'!$K:$K,0)),IFERROR(INDEX('Müşteriler'!$A:$A,MATCH(IF('Cihazlar'!B130="","§",'Cihazlar'!B130),'Müşteriler'!$C:$C,0)),'Cihazlar'!A130&amp;'Cihazlar'!B130)))</f>
        <v/>
      </c>
      <c r="B130" t="str">
        <f>IF('Cihazlar'!C130="","",IF(L130="",'Cihazlar'!C130,INDEX('Ürünler'!$B:$B,L130)))</f>
        <v/>
      </c>
      <c r="C130" t="str">
        <f>IF('Cihazlar'!D130="","",'Cihazlar'!D130)</f>
        <v/>
      </c>
      <c r="D130" s="16" t="str">
        <f>K130</f>
        <v/>
      </c>
      <c r="E130" t="str">
        <f>IF(N130&gt;0,N130&amp;" gün",IF(M130&gt;0,M130&amp;" ay",""))</f>
        <v/>
      </c>
      <c r="F130" s="16" t="str">
        <f>IF(OR('Cihazlar'!C130="",K130=""),"",IF(N130&gt;0,K130+N130,IF(M130&gt;0,EDATE(K130,M130),"")))</f>
        <v/>
      </c>
      <c r="G130" s="17" t="str">
        <f>IF(F130="","",F130-TODAY())</f>
        <v/>
      </c>
      <c r="H130" t="str">
        <f>IF(G130="","",IF(G130&lt;0,"Gecikmiş",IF(G130&lt;=30,"30 gün içinde","Planlı")))</f>
        <v/>
      </c>
      <c r="I130" s="16" t="str">
        <f>IF('Cihazlar'!Q130="","",IF('Cihazlar'!R130="Sarı etiket",(IF('Cihazlar'!Q130="","",IF(ISNUMBER('Cihazlar'!Q130),'Cihazlar'!Q130,IFERROR(DATE(VALUE(RIGHT('Cihazlar'!Q130,4)),VALUE(MID('Cihazlar'!Q130,4,2)),VALUE(LEFT('Cihazlar'!Q130,2))),""))))+120,IF('Cihazlar'!R130="Kırmızı etiket",(IF('Cihazlar'!Q130="","",IF(ISNUMBER('Cihazlar'!Q130),'Cihazlar'!Q130,IFERROR(DATE(VALUE(RIGHT('Cihazlar'!Q130,4)),VALUE(MID('Cihazlar'!Q130,4,2)),VALUE(LEFT('Cihazlar'!Q130,2))),""))))+60,EDATE((IF('Cihazlar'!Q130="","",IF(ISNUMBER('Cihazlar'!Q130),'Cihazlar'!Q130,IFERROR(DATE(VALUE(RIGHT('Cihazlar'!Q130,4)),VALUE(MID('Cihazlar'!Q130,4,2)),VALUE(LEFT('Cihazlar'!Q130,2))),"")))),12))))</f>
        <v/>
      </c>
      <c r="J130" s="17" t="str">
        <f>IF(I130="","",I130-TODAY())</f>
        <v/>
      </c>
      <c r="K130" s="16" t="str">
        <f>IF('Cihazlar'!F130&lt;&gt;"",IF('Cihazlar'!F130="","",IF(ISNUMBER('Cihazlar'!F130),'Cihazlar'!F130,IFERROR(DATE(VALUE(RIGHT('Cihazlar'!F130,4)),VALUE(MID('Cihazlar'!F130,4,2)),VALUE(LEFT('Cihazlar'!F130,2))),""))),IF('Cihazlar'!E130="","",IF(ISNUMBER('Cihazlar'!E130),'Cihazlar'!E130,IFERROR(DATE(VALUE(RIGHT('Cihazlar'!E130,4)),VALUE(MID('Cihazlar'!E130,4,2)),VALUE(LEFT('Cihazlar'!E130,2))),""))))</f>
        <v/>
      </c>
      <c r="L130" t="str">
        <f>IF('Cihazlar'!C130="","",IFERROR(MATCH('Cihazlar'!C130,'Ürünler'!$A:$A,0),IFERROR(MATCH('Cihazlar'!C130,'Ürünler'!$B:$B,0),"")))</f>
        <v/>
      </c>
      <c r="M130">
        <f>IF(N130&gt;0,0,IF('Cihazlar'!J130&lt;&gt;"",N(VALUE('Cihazlar'!J130)),IF(L130="",0,N(INDEX('Ürünler'!$C:$C,L130)))))</f>
        <v>0</v>
      </c>
      <c r="N130">
        <f>IF('Cihazlar'!K130&lt;&gt;"",N(VALUE('Cihazlar'!K130)),IF('Cihazlar'!J130&lt;&gt;"",0,IF(L130="",0,N(INDEX('Ürünler'!$D:$D,L130)))))</f>
        <v>0</v>
      </c>
    </row>
    <row r="131" spans="1:14">
      <c r="A131" t="str">
        <f>IF(AND('Cihazlar'!A131="",'Cihazlar'!B131=""),"",IFERROR(INDEX('Müşteriler'!$A:$A,MATCH(IF('Cihazlar'!A131="","§",'Cihazlar'!A131),'Müşteriler'!$K:$K,0)),IFERROR(INDEX('Müşteriler'!$A:$A,MATCH(IF('Cihazlar'!B131="","§",'Cihazlar'!B131),'Müşteriler'!$C:$C,0)),'Cihazlar'!A131&amp;'Cihazlar'!B131)))</f>
        <v/>
      </c>
      <c r="B131" t="str">
        <f>IF('Cihazlar'!C131="","",IF(L131="",'Cihazlar'!C131,INDEX('Ürünler'!$B:$B,L131)))</f>
        <v/>
      </c>
      <c r="C131" t="str">
        <f>IF('Cihazlar'!D131="","",'Cihazlar'!D131)</f>
        <v/>
      </c>
      <c r="D131" s="16" t="str">
        <f>K131</f>
        <v/>
      </c>
      <c r="E131" t="str">
        <f>IF(N131&gt;0,N131&amp;" gün",IF(M131&gt;0,M131&amp;" ay",""))</f>
        <v/>
      </c>
      <c r="F131" s="16" t="str">
        <f>IF(OR('Cihazlar'!C131="",K131=""),"",IF(N131&gt;0,K131+N131,IF(M131&gt;0,EDATE(K131,M131),"")))</f>
        <v/>
      </c>
      <c r="G131" s="17" t="str">
        <f>IF(F131="","",F131-TODAY())</f>
        <v/>
      </c>
      <c r="H131" t="str">
        <f>IF(G131="","",IF(G131&lt;0,"Gecikmiş",IF(G131&lt;=30,"30 gün içinde","Planlı")))</f>
        <v/>
      </c>
      <c r="I131" s="16" t="str">
        <f>IF('Cihazlar'!Q131="","",IF('Cihazlar'!R131="Sarı etiket",(IF('Cihazlar'!Q131="","",IF(ISNUMBER('Cihazlar'!Q131),'Cihazlar'!Q131,IFERROR(DATE(VALUE(RIGHT('Cihazlar'!Q131,4)),VALUE(MID('Cihazlar'!Q131,4,2)),VALUE(LEFT('Cihazlar'!Q131,2))),""))))+120,IF('Cihazlar'!R131="Kırmızı etiket",(IF('Cihazlar'!Q131="","",IF(ISNUMBER('Cihazlar'!Q131),'Cihazlar'!Q131,IFERROR(DATE(VALUE(RIGHT('Cihazlar'!Q131,4)),VALUE(MID('Cihazlar'!Q131,4,2)),VALUE(LEFT('Cihazlar'!Q131,2))),""))))+60,EDATE((IF('Cihazlar'!Q131="","",IF(ISNUMBER('Cihazlar'!Q131),'Cihazlar'!Q131,IFERROR(DATE(VALUE(RIGHT('Cihazlar'!Q131,4)),VALUE(MID('Cihazlar'!Q131,4,2)),VALUE(LEFT('Cihazlar'!Q131,2))),"")))),12))))</f>
        <v/>
      </c>
      <c r="J131" s="17" t="str">
        <f>IF(I131="","",I131-TODAY())</f>
        <v/>
      </c>
      <c r="K131" s="16" t="str">
        <f>IF('Cihazlar'!F131&lt;&gt;"",IF('Cihazlar'!F131="","",IF(ISNUMBER('Cihazlar'!F131),'Cihazlar'!F131,IFERROR(DATE(VALUE(RIGHT('Cihazlar'!F131,4)),VALUE(MID('Cihazlar'!F131,4,2)),VALUE(LEFT('Cihazlar'!F131,2))),""))),IF('Cihazlar'!E131="","",IF(ISNUMBER('Cihazlar'!E131),'Cihazlar'!E131,IFERROR(DATE(VALUE(RIGHT('Cihazlar'!E131,4)),VALUE(MID('Cihazlar'!E131,4,2)),VALUE(LEFT('Cihazlar'!E131,2))),""))))</f>
        <v/>
      </c>
      <c r="L131" t="str">
        <f>IF('Cihazlar'!C131="","",IFERROR(MATCH('Cihazlar'!C131,'Ürünler'!$A:$A,0),IFERROR(MATCH('Cihazlar'!C131,'Ürünler'!$B:$B,0),"")))</f>
        <v/>
      </c>
      <c r="M131">
        <f>IF(N131&gt;0,0,IF('Cihazlar'!J131&lt;&gt;"",N(VALUE('Cihazlar'!J131)),IF(L131="",0,N(INDEX('Ürünler'!$C:$C,L131)))))</f>
        <v>0</v>
      </c>
      <c r="N131">
        <f>IF('Cihazlar'!K131&lt;&gt;"",N(VALUE('Cihazlar'!K131)),IF('Cihazlar'!J131&lt;&gt;"",0,IF(L131="",0,N(INDEX('Ürünler'!$D:$D,L131)))))</f>
        <v>0</v>
      </c>
    </row>
    <row r="132" spans="1:14">
      <c r="A132" t="str">
        <f>IF(AND('Cihazlar'!A132="",'Cihazlar'!B132=""),"",IFERROR(INDEX('Müşteriler'!$A:$A,MATCH(IF('Cihazlar'!A132="","§",'Cihazlar'!A132),'Müşteriler'!$K:$K,0)),IFERROR(INDEX('Müşteriler'!$A:$A,MATCH(IF('Cihazlar'!B132="","§",'Cihazlar'!B132),'Müşteriler'!$C:$C,0)),'Cihazlar'!A132&amp;'Cihazlar'!B132)))</f>
        <v/>
      </c>
      <c r="B132" t="str">
        <f>IF('Cihazlar'!C132="","",IF(L132="",'Cihazlar'!C132,INDEX('Ürünler'!$B:$B,L132)))</f>
        <v/>
      </c>
      <c r="C132" t="str">
        <f>IF('Cihazlar'!D132="","",'Cihazlar'!D132)</f>
        <v/>
      </c>
      <c r="D132" s="16" t="str">
        <f>K132</f>
        <v/>
      </c>
      <c r="E132" t="str">
        <f>IF(N132&gt;0,N132&amp;" gün",IF(M132&gt;0,M132&amp;" ay",""))</f>
        <v/>
      </c>
      <c r="F132" s="16" t="str">
        <f>IF(OR('Cihazlar'!C132="",K132=""),"",IF(N132&gt;0,K132+N132,IF(M132&gt;0,EDATE(K132,M132),"")))</f>
        <v/>
      </c>
      <c r="G132" s="17" t="str">
        <f>IF(F132="","",F132-TODAY())</f>
        <v/>
      </c>
      <c r="H132" t="str">
        <f>IF(G132="","",IF(G132&lt;0,"Gecikmiş",IF(G132&lt;=30,"30 gün içinde","Planlı")))</f>
        <v/>
      </c>
      <c r="I132" s="16" t="str">
        <f>IF('Cihazlar'!Q132="","",IF('Cihazlar'!R132="Sarı etiket",(IF('Cihazlar'!Q132="","",IF(ISNUMBER('Cihazlar'!Q132),'Cihazlar'!Q132,IFERROR(DATE(VALUE(RIGHT('Cihazlar'!Q132,4)),VALUE(MID('Cihazlar'!Q132,4,2)),VALUE(LEFT('Cihazlar'!Q132,2))),""))))+120,IF('Cihazlar'!R132="Kırmızı etiket",(IF('Cihazlar'!Q132="","",IF(ISNUMBER('Cihazlar'!Q132),'Cihazlar'!Q132,IFERROR(DATE(VALUE(RIGHT('Cihazlar'!Q132,4)),VALUE(MID('Cihazlar'!Q132,4,2)),VALUE(LEFT('Cihazlar'!Q132,2))),""))))+60,EDATE((IF('Cihazlar'!Q132="","",IF(ISNUMBER('Cihazlar'!Q132),'Cihazlar'!Q132,IFERROR(DATE(VALUE(RIGHT('Cihazlar'!Q132,4)),VALUE(MID('Cihazlar'!Q132,4,2)),VALUE(LEFT('Cihazlar'!Q132,2))),"")))),12))))</f>
        <v/>
      </c>
      <c r="J132" s="17" t="str">
        <f>IF(I132="","",I132-TODAY())</f>
        <v/>
      </c>
      <c r="K132" s="16" t="str">
        <f>IF('Cihazlar'!F132&lt;&gt;"",IF('Cihazlar'!F132="","",IF(ISNUMBER('Cihazlar'!F132),'Cihazlar'!F132,IFERROR(DATE(VALUE(RIGHT('Cihazlar'!F132,4)),VALUE(MID('Cihazlar'!F132,4,2)),VALUE(LEFT('Cihazlar'!F132,2))),""))),IF('Cihazlar'!E132="","",IF(ISNUMBER('Cihazlar'!E132),'Cihazlar'!E132,IFERROR(DATE(VALUE(RIGHT('Cihazlar'!E132,4)),VALUE(MID('Cihazlar'!E132,4,2)),VALUE(LEFT('Cihazlar'!E132,2))),""))))</f>
        <v/>
      </c>
      <c r="L132" t="str">
        <f>IF('Cihazlar'!C132="","",IFERROR(MATCH('Cihazlar'!C132,'Ürünler'!$A:$A,0),IFERROR(MATCH('Cihazlar'!C132,'Ürünler'!$B:$B,0),"")))</f>
        <v/>
      </c>
      <c r="M132">
        <f>IF(N132&gt;0,0,IF('Cihazlar'!J132&lt;&gt;"",N(VALUE('Cihazlar'!J132)),IF(L132="",0,N(INDEX('Ürünler'!$C:$C,L132)))))</f>
        <v>0</v>
      </c>
      <c r="N132">
        <f>IF('Cihazlar'!K132&lt;&gt;"",N(VALUE('Cihazlar'!K132)),IF('Cihazlar'!J132&lt;&gt;"",0,IF(L132="",0,N(INDEX('Ürünler'!$D:$D,L132)))))</f>
        <v>0</v>
      </c>
    </row>
    <row r="133" spans="1:14">
      <c r="A133" t="str">
        <f>IF(AND('Cihazlar'!A133="",'Cihazlar'!B133=""),"",IFERROR(INDEX('Müşteriler'!$A:$A,MATCH(IF('Cihazlar'!A133="","§",'Cihazlar'!A133),'Müşteriler'!$K:$K,0)),IFERROR(INDEX('Müşteriler'!$A:$A,MATCH(IF('Cihazlar'!B133="","§",'Cihazlar'!B133),'Müşteriler'!$C:$C,0)),'Cihazlar'!A133&amp;'Cihazlar'!B133)))</f>
        <v/>
      </c>
      <c r="B133" t="str">
        <f>IF('Cihazlar'!C133="","",IF(L133="",'Cihazlar'!C133,INDEX('Ürünler'!$B:$B,L133)))</f>
        <v/>
      </c>
      <c r="C133" t="str">
        <f>IF('Cihazlar'!D133="","",'Cihazlar'!D133)</f>
        <v/>
      </c>
      <c r="D133" s="16" t="str">
        <f>K133</f>
        <v/>
      </c>
      <c r="E133" t="str">
        <f>IF(N133&gt;0,N133&amp;" gün",IF(M133&gt;0,M133&amp;" ay",""))</f>
        <v/>
      </c>
      <c r="F133" s="16" t="str">
        <f>IF(OR('Cihazlar'!C133="",K133=""),"",IF(N133&gt;0,K133+N133,IF(M133&gt;0,EDATE(K133,M133),"")))</f>
        <v/>
      </c>
      <c r="G133" s="17" t="str">
        <f>IF(F133="","",F133-TODAY())</f>
        <v/>
      </c>
      <c r="H133" t="str">
        <f>IF(G133="","",IF(G133&lt;0,"Gecikmiş",IF(G133&lt;=30,"30 gün içinde","Planlı")))</f>
        <v/>
      </c>
      <c r="I133" s="16" t="str">
        <f>IF('Cihazlar'!Q133="","",IF('Cihazlar'!R133="Sarı etiket",(IF('Cihazlar'!Q133="","",IF(ISNUMBER('Cihazlar'!Q133),'Cihazlar'!Q133,IFERROR(DATE(VALUE(RIGHT('Cihazlar'!Q133,4)),VALUE(MID('Cihazlar'!Q133,4,2)),VALUE(LEFT('Cihazlar'!Q133,2))),""))))+120,IF('Cihazlar'!R133="Kırmızı etiket",(IF('Cihazlar'!Q133="","",IF(ISNUMBER('Cihazlar'!Q133),'Cihazlar'!Q133,IFERROR(DATE(VALUE(RIGHT('Cihazlar'!Q133,4)),VALUE(MID('Cihazlar'!Q133,4,2)),VALUE(LEFT('Cihazlar'!Q133,2))),""))))+60,EDATE((IF('Cihazlar'!Q133="","",IF(ISNUMBER('Cihazlar'!Q133),'Cihazlar'!Q133,IFERROR(DATE(VALUE(RIGHT('Cihazlar'!Q133,4)),VALUE(MID('Cihazlar'!Q133,4,2)),VALUE(LEFT('Cihazlar'!Q133,2))),"")))),12))))</f>
        <v/>
      </c>
      <c r="J133" s="17" t="str">
        <f>IF(I133="","",I133-TODAY())</f>
        <v/>
      </c>
      <c r="K133" s="16" t="str">
        <f>IF('Cihazlar'!F133&lt;&gt;"",IF('Cihazlar'!F133="","",IF(ISNUMBER('Cihazlar'!F133),'Cihazlar'!F133,IFERROR(DATE(VALUE(RIGHT('Cihazlar'!F133,4)),VALUE(MID('Cihazlar'!F133,4,2)),VALUE(LEFT('Cihazlar'!F133,2))),""))),IF('Cihazlar'!E133="","",IF(ISNUMBER('Cihazlar'!E133),'Cihazlar'!E133,IFERROR(DATE(VALUE(RIGHT('Cihazlar'!E133,4)),VALUE(MID('Cihazlar'!E133,4,2)),VALUE(LEFT('Cihazlar'!E133,2))),""))))</f>
        <v/>
      </c>
      <c r="L133" t="str">
        <f>IF('Cihazlar'!C133="","",IFERROR(MATCH('Cihazlar'!C133,'Ürünler'!$A:$A,0),IFERROR(MATCH('Cihazlar'!C133,'Ürünler'!$B:$B,0),"")))</f>
        <v/>
      </c>
      <c r="M133">
        <f>IF(N133&gt;0,0,IF('Cihazlar'!J133&lt;&gt;"",N(VALUE('Cihazlar'!J133)),IF(L133="",0,N(INDEX('Ürünler'!$C:$C,L133)))))</f>
        <v>0</v>
      </c>
      <c r="N133">
        <f>IF('Cihazlar'!K133&lt;&gt;"",N(VALUE('Cihazlar'!K133)),IF('Cihazlar'!J133&lt;&gt;"",0,IF(L133="",0,N(INDEX('Ürünler'!$D:$D,L133)))))</f>
        <v>0</v>
      </c>
    </row>
    <row r="134" spans="1:14">
      <c r="A134" t="str">
        <f>IF(AND('Cihazlar'!A134="",'Cihazlar'!B134=""),"",IFERROR(INDEX('Müşteriler'!$A:$A,MATCH(IF('Cihazlar'!A134="","§",'Cihazlar'!A134),'Müşteriler'!$K:$K,0)),IFERROR(INDEX('Müşteriler'!$A:$A,MATCH(IF('Cihazlar'!B134="","§",'Cihazlar'!B134),'Müşteriler'!$C:$C,0)),'Cihazlar'!A134&amp;'Cihazlar'!B134)))</f>
        <v/>
      </c>
      <c r="B134" t="str">
        <f>IF('Cihazlar'!C134="","",IF(L134="",'Cihazlar'!C134,INDEX('Ürünler'!$B:$B,L134)))</f>
        <v/>
      </c>
      <c r="C134" t="str">
        <f>IF('Cihazlar'!D134="","",'Cihazlar'!D134)</f>
        <v/>
      </c>
      <c r="D134" s="16" t="str">
        <f>K134</f>
        <v/>
      </c>
      <c r="E134" t="str">
        <f>IF(N134&gt;0,N134&amp;" gün",IF(M134&gt;0,M134&amp;" ay",""))</f>
        <v/>
      </c>
      <c r="F134" s="16" t="str">
        <f>IF(OR('Cihazlar'!C134="",K134=""),"",IF(N134&gt;0,K134+N134,IF(M134&gt;0,EDATE(K134,M134),"")))</f>
        <v/>
      </c>
      <c r="G134" s="17" t="str">
        <f>IF(F134="","",F134-TODAY())</f>
        <v/>
      </c>
      <c r="H134" t="str">
        <f>IF(G134="","",IF(G134&lt;0,"Gecikmiş",IF(G134&lt;=30,"30 gün içinde","Planlı")))</f>
        <v/>
      </c>
      <c r="I134" s="16" t="str">
        <f>IF('Cihazlar'!Q134="","",IF('Cihazlar'!R134="Sarı etiket",(IF('Cihazlar'!Q134="","",IF(ISNUMBER('Cihazlar'!Q134),'Cihazlar'!Q134,IFERROR(DATE(VALUE(RIGHT('Cihazlar'!Q134,4)),VALUE(MID('Cihazlar'!Q134,4,2)),VALUE(LEFT('Cihazlar'!Q134,2))),""))))+120,IF('Cihazlar'!R134="Kırmızı etiket",(IF('Cihazlar'!Q134="","",IF(ISNUMBER('Cihazlar'!Q134),'Cihazlar'!Q134,IFERROR(DATE(VALUE(RIGHT('Cihazlar'!Q134,4)),VALUE(MID('Cihazlar'!Q134,4,2)),VALUE(LEFT('Cihazlar'!Q134,2))),""))))+60,EDATE((IF('Cihazlar'!Q134="","",IF(ISNUMBER('Cihazlar'!Q134),'Cihazlar'!Q134,IFERROR(DATE(VALUE(RIGHT('Cihazlar'!Q134,4)),VALUE(MID('Cihazlar'!Q134,4,2)),VALUE(LEFT('Cihazlar'!Q134,2))),"")))),12))))</f>
        <v/>
      </c>
      <c r="J134" s="17" t="str">
        <f>IF(I134="","",I134-TODAY())</f>
        <v/>
      </c>
      <c r="K134" s="16" t="str">
        <f>IF('Cihazlar'!F134&lt;&gt;"",IF('Cihazlar'!F134="","",IF(ISNUMBER('Cihazlar'!F134),'Cihazlar'!F134,IFERROR(DATE(VALUE(RIGHT('Cihazlar'!F134,4)),VALUE(MID('Cihazlar'!F134,4,2)),VALUE(LEFT('Cihazlar'!F134,2))),""))),IF('Cihazlar'!E134="","",IF(ISNUMBER('Cihazlar'!E134),'Cihazlar'!E134,IFERROR(DATE(VALUE(RIGHT('Cihazlar'!E134,4)),VALUE(MID('Cihazlar'!E134,4,2)),VALUE(LEFT('Cihazlar'!E134,2))),""))))</f>
        <v/>
      </c>
      <c r="L134" t="str">
        <f>IF('Cihazlar'!C134="","",IFERROR(MATCH('Cihazlar'!C134,'Ürünler'!$A:$A,0),IFERROR(MATCH('Cihazlar'!C134,'Ürünler'!$B:$B,0),"")))</f>
        <v/>
      </c>
      <c r="M134">
        <f>IF(N134&gt;0,0,IF('Cihazlar'!J134&lt;&gt;"",N(VALUE('Cihazlar'!J134)),IF(L134="",0,N(INDEX('Ürünler'!$C:$C,L134)))))</f>
        <v>0</v>
      </c>
      <c r="N134">
        <f>IF('Cihazlar'!K134&lt;&gt;"",N(VALUE('Cihazlar'!K134)),IF('Cihazlar'!J134&lt;&gt;"",0,IF(L134="",0,N(INDEX('Ürünler'!$D:$D,L134)))))</f>
        <v>0</v>
      </c>
    </row>
    <row r="135" spans="1:14">
      <c r="A135" t="str">
        <f>IF(AND('Cihazlar'!A135="",'Cihazlar'!B135=""),"",IFERROR(INDEX('Müşteriler'!$A:$A,MATCH(IF('Cihazlar'!A135="","§",'Cihazlar'!A135),'Müşteriler'!$K:$K,0)),IFERROR(INDEX('Müşteriler'!$A:$A,MATCH(IF('Cihazlar'!B135="","§",'Cihazlar'!B135),'Müşteriler'!$C:$C,0)),'Cihazlar'!A135&amp;'Cihazlar'!B135)))</f>
        <v/>
      </c>
      <c r="B135" t="str">
        <f>IF('Cihazlar'!C135="","",IF(L135="",'Cihazlar'!C135,INDEX('Ürünler'!$B:$B,L135)))</f>
        <v/>
      </c>
      <c r="C135" t="str">
        <f>IF('Cihazlar'!D135="","",'Cihazlar'!D135)</f>
        <v/>
      </c>
      <c r="D135" s="16" t="str">
        <f>K135</f>
        <v/>
      </c>
      <c r="E135" t="str">
        <f>IF(N135&gt;0,N135&amp;" gün",IF(M135&gt;0,M135&amp;" ay",""))</f>
        <v/>
      </c>
      <c r="F135" s="16" t="str">
        <f>IF(OR('Cihazlar'!C135="",K135=""),"",IF(N135&gt;0,K135+N135,IF(M135&gt;0,EDATE(K135,M135),"")))</f>
        <v/>
      </c>
      <c r="G135" s="17" t="str">
        <f>IF(F135="","",F135-TODAY())</f>
        <v/>
      </c>
      <c r="H135" t="str">
        <f>IF(G135="","",IF(G135&lt;0,"Gecikmiş",IF(G135&lt;=30,"30 gün içinde","Planlı")))</f>
        <v/>
      </c>
      <c r="I135" s="16" t="str">
        <f>IF('Cihazlar'!Q135="","",IF('Cihazlar'!R135="Sarı etiket",(IF('Cihazlar'!Q135="","",IF(ISNUMBER('Cihazlar'!Q135),'Cihazlar'!Q135,IFERROR(DATE(VALUE(RIGHT('Cihazlar'!Q135,4)),VALUE(MID('Cihazlar'!Q135,4,2)),VALUE(LEFT('Cihazlar'!Q135,2))),""))))+120,IF('Cihazlar'!R135="Kırmızı etiket",(IF('Cihazlar'!Q135="","",IF(ISNUMBER('Cihazlar'!Q135),'Cihazlar'!Q135,IFERROR(DATE(VALUE(RIGHT('Cihazlar'!Q135,4)),VALUE(MID('Cihazlar'!Q135,4,2)),VALUE(LEFT('Cihazlar'!Q135,2))),""))))+60,EDATE((IF('Cihazlar'!Q135="","",IF(ISNUMBER('Cihazlar'!Q135),'Cihazlar'!Q135,IFERROR(DATE(VALUE(RIGHT('Cihazlar'!Q135,4)),VALUE(MID('Cihazlar'!Q135,4,2)),VALUE(LEFT('Cihazlar'!Q135,2))),"")))),12))))</f>
        <v/>
      </c>
      <c r="J135" s="17" t="str">
        <f>IF(I135="","",I135-TODAY())</f>
        <v/>
      </c>
      <c r="K135" s="16" t="str">
        <f>IF('Cihazlar'!F135&lt;&gt;"",IF('Cihazlar'!F135="","",IF(ISNUMBER('Cihazlar'!F135),'Cihazlar'!F135,IFERROR(DATE(VALUE(RIGHT('Cihazlar'!F135,4)),VALUE(MID('Cihazlar'!F135,4,2)),VALUE(LEFT('Cihazlar'!F135,2))),""))),IF('Cihazlar'!E135="","",IF(ISNUMBER('Cihazlar'!E135),'Cihazlar'!E135,IFERROR(DATE(VALUE(RIGHT('Cihazlar'!E135,4)),VALUE(MID('Cihazlar'!E135,4,2)),VALUE(LEFT('Cihazlar'!E135,2))),""))))</f>
        <v/>
      </c>
      <c r="L135" t="str">
        <f>IF('Cihazlar'!C135="","",IFERROR(MATCH('Cihazlar'!C135,'Ürünler'!$A:$A,0),IFERROR(MATCH('Cihazlar'!C135,'Ürünler'!$B:$B,0),"")))</f>
        <v/>
      </c>
      <c r="M135">
        <f>IF(N135&gt;0,0,IF('Cihazlar'!J135&lt;&gt;"",N(VALUE('Cihazlar'!J135)),IF(L135="",0,N(INDEX('Ürünler'!$C:$C,L135)))))</f>
        <v>0</v>
      </c>
      <c r="N135">
        <f>IF('Cihazlar'!K135&lt;&gt;"",N(VALUE('Cihazlar'!K135)),IF('Cihazlar'!J135&lt;&gt;"",0,IF(L135="",0,N(INDEX('Ürünler'!$D:$D,L135)))))</f>
        <v>0</v>
      </c>
    </row>
    <row r="136" spans="1:14">
      <c r="A136" t="str">
        <f>IF(AND('Cihazlar'!A136="",'Cihazlar'!B136=""),"",IFERROR(INDEX('Müşteriler'!$A:$A,MATCH(IF('Cihazlar'!A136="","§",'Cihazlar'!A136),'Müşteriler'!$K:$K,0)),IFERROR(INDEX('Müşteriler'!$A:$A,MATCH(IF('Cihazlar'!B136="","§",'Cihazlar'!B136),'Müşteriler'!$C:$C,0)),'Cihazlar'!A136&amp;'Cihazlar'!B136)))</f>
        <v/>
      </c>
      <c r="B136" t="str">
        <f>IF('Cihazlar'!C136="","",IF(L136="",'Cihazlar'!C136,INDEX('Ürünler'!$B:$B,L136)))</f>
        <v/>
      </c>
      <c r="C136" t="str">
        <f>IF('Cihazlar'!D136="","",'Cihazlar'!D136)</f>
        <v/>
      </c>
      <c r="D136" s="16" t="str">
        <f>K136</f>
        <v/>
      </c>
      <c r="E136" t="str">
        <f>IF(N136&gt;0,N136&amp;" gün",IF(M136&gt;0,M136&amp;" ay",""))</f>
        <v/>
      </c>
      <c r="F136" s="16" t="str">
        <f>IF(OR('Cihazlar'!C136="",K136=""),"",IF(N136&gt;0,K136+N136,IF(M136&gt;0,EDATE(K136,M136),"")))</f>
        <v/>
      </c>
      <c r="G136" s="17" t="str">
        <f>IF(F136="","",F136-TODAY())</f>
        <v/>
      </c>
      <c r="H136" t="str">
        <f>IF(G136="","",IF(G136&lt;0,"Gecikmiş",IF(G136&lt;=30,"30 gün içinde","Planlı")))</f>
        <v/>
      </c>
      <c r="I136" s="16" t="str">
        <f>IF('Cihazlar'!Q136="","",IF('Cihazlar'!R136="Sarı etiket",(IF('Cihazlar'!Q136="","",IF(ISNUMBER('Cihazlar'!Q136),'Cihazlar'!Q136,IFERROR(DATE(VALUE(RIGHT('Cihazlar'!Q136,4)),VALUE(MID('Cihazlar'!Q136,4,2)),VALUE(LEFT('Cihazlar'!Q136,2))),""))))+120,IF('Cihazlar'!R136="Kırmızı etiket",(IF('Cihazlar'!Q136="","",IF(ISNUMBER('Cihazlar'!Q136),'Cihazlar'!Q136,IFERROR(DATE(VALUE(RIGHT('Cihazlar'!Q136,4)),VALUE(MID('Cihazlar'!Q136,4,2)),VALUE(LEFT('Cihazlar'!Q136,2))),""))))+60,EDATE((IF('Cihazlar'!Q136="","",IF(ISNUMBER('Cihazlar'!Q136),'Cihazlar'!Q136,IFERROR(DATE(VALUE(RIGHT('Cihazlar'!Q136,4)),VALUE(MID('Cihazlar'!Q136,4,2)),VALUE(LEFT('Cihazlar'!Q136,2))),"")))),12))))</f>
        <v/>
      </c>
      <c r="J136" s="17" t="str">
        <f>IF(I136="","",I136-TODAY())</f>
        <v/>
      </c>
      <c r="K136" s="16" t="str">
        <f>IF('Cihazlar'!F136&lt;&gt;"",IF('Cihazlar'!F136="","",IF(ISNUMBER('Cihazlar'!F136),'Cihazlar'!F136,IFERROR(DATE(VALUE(RIGHT('Cihazlar'!F136,4)),VALUE(MID('Cihazlar'!F136,4,2)),VALUE(LEFT('Cihazlar'!F136,2))),""))),IF('Cihazlar'!E136="","",IF(ISNUMBER('Cihazlar'!E136),'Cihazlar'!E136,IFERROR(DATE(VALUE(RIGHT('Cihazlar'!E136,4)),VALUE(MID('Cihazlar'!E136,4,2)),VALUE(LEFT('Cihazlar'!E136,2))),""))))</f>
        <v/>
      </c>
      <c r="L136" t="str">
        <f>IF('Cihazlar'!C136="","",IFERROR(MATCH('Cihazlar'!C136,'Ürünler'!$A:$A,0),IFERROR(MATCH('Cihazlar'!C136,'Ürünler'!$B:$B,0),"")))</f>
        <v/>
      </c>
      <c r="M136">
        <f>IF(N136&gt;0,0,IF('Cihazlar'!J136&lt;&gt;"",N(VALUE('Cihazlar'!J136)),IF(L136="",0,N(INDEX('Ürünler'!$C:$C,L136)))))</f>
        <v>0</v>
      </c>
      <c r="N136">
        <f>IF('Cihazlar'!K136&lt;&gt;"",N(VALUE('Cihazlar'!K136)),IF('Cihazlar'!J136&lt;&gt;"",0,IF(L136="",0,N(INDEX('Ürünler'!$D:$D,L136)))))</f>
        <v>0</v>
      </c>
    </row>
    <row r="137" spans="1:14">
      <c r="A137" t="str">
        <f>IF(AND('Cihazlar'!A137="",'Cihazlar'!B137=""),"",IFERROR(INDEX('Müşteriler'!$A:$A,MATCH(IF('Cihazlar'!A137="","§",'Cihazlar'!A137),'Müşteriler'!$K:$K,0)),IFERROR(INDEX('Müşteriler'!$A:$A,MATCH(IF('Cihazlar'!B137="","§",'Cihazlar'!B137),'Müşteriler'!$C:$C,0)),'Cihazlar'!A137&amp;'Cihazlar'!B137)))</f>
        <v/>
      </c>
      <c r="B137" t="str">
        <f>IF('Cihazlar'!C137="","",IF(L137="",'Cihazlar'!C137,INDEX('Ürünler'!$B:$B,L137)))</f>
        <v/>
      </c>
      <c r="C137" t="str">
        <f>IF('Cihazlar'!D137="","",'Cihazlar'!D137)</f>
        <v/>
      </c>
      <c r="D137" s="16" t="str">
        <f>K137</f>
        <v/>
      </c>
      <c r="E137" t="str">
        <f>IF(N137&gt;0,N137&amp;" gün",IF(M137&gt;0,M137&amp;" ay",""))</f>
        <v/>
      </c>
      <c r="F137" s="16" t="str">
        <f>IF(OR('Cihazlar'!C137="",K137=""),"",IF(N137&gt;0,K137+N137,IF(M137&gt;0,EDATE(K137,M137),"")))</f>
        <v/>
      </c>
      <c r="G137" s="17" t="str">
        <f>IF(F137="","",F137-TODAY())</f>
        <v/>
      </c>
      <c r="H137" t="str">
        <f>IF(G137="","",IF(G137&lt;0,"Gecikmiş",IF(G137&lt;=30,"30 gün içinde","Planlı")))</f>
        <v/>
      </c>
      <c r="I137" s="16" t="str">
        <f>IF('Cihazlar'!Q137="","",IF('Cihazlar'!R137="Sarı etiket",(IF('Cihazlar'!Q137="","",IF(ISNUMBER('Cihazlar'!Q137),'Cihazlar'!Q137,IFERROR(DATE(VALUE(RIGHT('Cihazlar'!Q137,4)),VALUE(MID('Cihazlar'!Q137,4,2)),VALUE(LEFT('Cihazlar'!Q137,2))),""))))+120,IF('Cihazlar'!R137="Kırmızı etiket",(IF('Cihazlar'!Q137="","",IF(ISNUMBER('Cihazlar'!Q137),'Cihazlar'!Q137,IFERROR(DATE(VALUE(RIGHT('Cihazlar'!Q137,4)),VALUE(MID('Cihazlar'!Q137,4,2)),VALUE(LEFT('Cihazlar'!Q137,2))),""))))+60,EDATE((IF('Cihazlar'!Q137="","",IF(ISNUMBER('Cihazlar'!Q137),'Cihazlar'!Q137,IFERROR(DATE(VALUE(RIGHT('Cihazlar'!Q137,4)),VALUE(MID('Cihazlar'!Q137,4,2)),VALUE(LEFT('Cihazlar'!Q137,2))),"")))),12))))</f>
        <v/>
      </c>
      <c r="J137" s="17" t="str">
        <f>IF(I137="","",I137-TODAY())</f>
        <v/>
      </c>
      <c r="K137" s="16" t="str">
        <f>IF('Cihazlar'!F137&lt;&gt;"",IF('Cihazlar'!F137="","",IF(ISNUMBER('Cihazlar'!F137),'Cihazlar'!F137,IFERROR(DATE(VALUE(RIGHT('Cihazlar'!F137,4)),VALUE(MID('Cihazlar'!F137,4,2)),VALUE(LEFT('Cihazlar'!F137,2))),""))),IF('Cihazlar'!E137="","",IF(ISNUMBER('Cihazlar'!E137),'Cihazlar'!E137,IFERROR(DATE(VALUE(RIGHT('Cihazlar'!E137,4)),VALUE(MID('Cihazlar'!E137,4,2)),VALUE(LEFT('Cihazlar'!E137,2))),""))))</f>
        <v/>
      </c>
      <c r="L137" t="str">
        <f>IF('Cihazlar'!C137="","",IFERROR(MATCH('Cihazlar'!C137,'Ürünler'!$A:$A,0),IFERROR(MATCH('Cihazlar'!C137,'Ürünler'!$B:$B,0),"")))</f>
        <v/>
      </c>
      <c r="M137">
        <f>IF(N137&gt;0,0,IF('Cihazlar'!J137&lt;&gt;"",N(VALUE('Cihazlar'!J137)),IF(L137="",0,N(INDEX('Ürünler'!$C:$C,L137)))))</f>
        <v>0</v>
      </c>
      <c r="N137">
        <f>IF('Cihazlar'!K137&lt;&gt;"",N(VALUE('Cihazlar'!K137)),IF('Cihazlar'!J137&lt;&gt;"",0,IF(L137="",0,N(INDEX('Ürünler'!$D:$D,L137)))))</f>
        <v>0</v>
      </c>
    </row>
    <row r="138" spans="1:14">
      <c r="A138" t="str">
        <f>IF(AND('Cihazlar'!A138="",'Cihazlar'!B138=""),"",IFERROR(INDEX('Müşteriler'!$A:$A,MATCH(IF('Cihazlar'!A138="","§",'Cihazlar'!A138),'Müşteriler'!$K:$K,0)),IFERROR(INDEX('Müşteriler'!$A:$A,MATCH(IF('Cihazlar'!B138="","§",'Cihazlar'!B138),'Müşteriler'!$C:$C,0)),'Cihazlar'!A138&amp;'Cihazlar'!B138)))</f>
        <v/>
      </c>
      <c r="B138" t="str">
        <f>IF('Cihazlar'!C138="","",IF(L138="",'Cihazlar'!C138,INDEX('Ürünler'!$B:$B,L138)))</f>
        <v/>
      </c>
      <c r="C138" t="str">
        <f>IF('Cihazlar'!D138="","",'Cihazlar'!D138)</f>
        <v/>
      </c>
      <c r="D138" s="16" t="str">
        <f>K138</f>
        <v/>
      </c>
      <c r="E138" t="str">
        <f>IF(N138&gt;0,N138&amp;" gün",IF(M138&gt;0,M138&amp;" ay",""))</f>
        <v/>
      </c>
      <c r="F138" s="16" t="str">
        <f>IF(OR('Cihazlar'!C138="",K138=""),"",IF(N138&gt;0,K138+N138,IF(M138&gt;0,EDATE(K138,M138),"")))</f>
        <v/>
      </c>
      <c r="G138" s="17" t="str">
        <f>IF(F138="","",F138-TODAY())</f>
        <v/>
      </c>
      <c r="H138" t="str">
        <f>IF(G138="","",IF(G138&lt;0,"Gecikmiş",IF(G138&lt;=30,"30 gün içinde","Planlı")))</f>
        <v/>
      </c>
      <c r="I138" s="16" t="str">
        <f>IF('Cihazlar'!Q138="","",IF('Cihazlar'!R138="Sarı etiket",(IF('Cihazlar'!Q138="","",IF(ISNUMBER('Cihazlar'!Q138),'Cihazlar'!Q138,IFERROR(DATE(VALUE(RIGHT('Cihazlar'!Q138,4)),VALUE(MID('Cihazlar'!Q138,4,2)),VALUE(LEFT('Cihazlar'!Q138,2))),""))))+120,IF('Cihazlar'!R138="Kırmızı etiket",(IF('Cihazlar'!Q138="","",IF(ISNUMBER('Cihazlar'!Q138),'Cihazlar'!Q138,IFERROR(DATE(VALUE(RIGHT('Cihazlar'!Q138,4)),VALUE(MID('Cihazlar'!Q138,4,2)),VALUE(LEFT('Cihazlar'!Q138,2))),""))))+60,EDATE((IF('Cihazlar'!Q138="","",IF(ISNUMBER('Cihazlar'!Q138),'Cihazlar'!Q138,IFERROR(DATE(VALUE(RIGHT('Cihazlar'!Q138,4)),VALUE(MID('Cihazlar'!Q138,4,2)),VALUE(LEFT('Cihazlar'!Q138,2))),"")))),12))))</f>
        <v/>
      </c>
      <c r="J138" s="17" t="str">
        <f>IF(I138="","",I138-TODAY())</f>
        <v/>
      </c>
      <c r="K138" s="16" t="str">
        <f>IF('Cihazlar'!F138&lt;&gt;"",IF('Cihazlar'!F138="","",IF(ISNUMBER('Cihazlar'!F138),'Cihazlar'!F138,IFERROR(DATE(VALUE(RIGHT('Cihazlar'!F138,4)),VALUE(MID('Cihazlar'!F138,4,2)),VALUE(LEFT('Cihazlar'!F138,2))),""))),IF('Cihazlar'!E138="","",IF(ISNUMBER('Cihazlar'!E138),'Cihazlar'!E138,IFERROR(DATE(VALUE(RIGHT('Cihazlar'!E138,4)),VALUE(MID('Cihazlar'!E138,4,2)),VALUE(LEFT('Cihazlar'!E138,2))),""))))</f>
        <v/>
      </c>
      <c r="L138" t="str">
        <f>IF('Cihazlar'!C138="","",IFERROR(MATCH('Cihazlar'!C138,'Ürünler'!$A:$A,0),IFERROR(MATCH('Cihazlar'!C138,'Ürünler'!$B:$B,0),"")))</f>
        <v/>
      </c>
      <c r="M138">
        <f>IF(N138&gt;0,0,IF('Cihazlar'!J138&lt;&gt;"",N(VALUE('Cihazlar'!J138)),IF(L138="",0,N(INDEX('Ürünler'!$C:$C,L138)))))</f>
        <v>0</v>
      </c>
      <c r="N138">
        <f>IF('Cihazlar'!K138&lt;&gt;"",N(VALUE('Cihazlar'!K138)),IF('Cihazlar'!J138&lt;&gt;"",0,IF(L138="",0,N(INDEX('Ürünler'!$D:$D,L138)))))</f>
        <v>0</v>
      </c>
    </row>
    <row r="139" spans="1:14">
      <c r="A139" t="str">
        <f>IF(AND('Cihazlar'!A139="",'Cihazlar'!B139=""),"",IFERROR(INDEX('Müşteriler'!$A:$A,MATCH(IF('Cihazlar'!A139="","§",'Cihazlar'!A139),'Müşteriler'!$K:$K,0)),IFERROR(INDEX('Müşteriler'!$A:$A,MATCH(IF('Cihazlar'!B139="","§",'Cihazlar'!B139),'Müşteriler'!$C:$C,0)),'Cihazlar'!A139&amp;'Cihazlar'!B139)))</f>
        <v/>
      </c>
      <c r="B139" t="str">
        <f>IF('Cihazlar'!C139="","",IF(L139="",'Cihazlar'!C139,INDEX('Ürünler'!$B:$B,L139)))</f>
        <v/>
      </c>
      <c r="C139" t="str">
        <f>IF('Cihazlar'!D139="","",'Cihazlar'!D139)</f>
        <v/>
      </c>
      <c r="D139" s="16" t="str">
        <f>K139</f>
        <v/>
      </c>
      <c r="E139" t="str">
        <f>IF(N139&gt;0,N139&amp;" gün",IF(M139&gt;0,M139&amp;" ay",""))</f>
        <v/>
      </c>
      <c r="F139" s="16" t="str">
        <f>IF(OR('Cihazlar'!C139="",K139=""),"",IF(N139&gt;0,K139+N139,IF(M139&gt;0,EDATE(K139,M139),"")))</f>
        <v/>
      </c>
      <c r="G139" s="17" t="str">
        <f>IF(F139="","",F139-TODAY())</f>
        <v/>
      </c>
      <c r="H139" t="str">
        <f>IF(G139="","",IF(G139&lt;0,"Gecikmiş",IF(G139&lt;=30,"30 gün içinde","Planlı")))</f>
        <v/>
      </c>
      <c r="I139" s="16" t="str">
        <f>IF('Cihazlar'!Q139="","",IF('Cihazlar'!R139="Sarı etiket",(IF('Cihazlar'!Q139="","",IF(ISNUMBER('Cihazlar'!Q139),'Cihazlar'!Q139,IFERROR(DATE(VALUE(RIGHT('Cihazlar'!Q139,4)),VALUE(MID('Cihazlar'!Q139,4,2)),VALUE(LEFT('Cihazlar'!Q139,2))),""))))+120,IF('Cihazlar'!R139="Kırmızı etiket",(IF('Cihazlar'!Q139="","",IF(ISNUMBER('Cihazlar'!Q139),'Cihazlar'!Q139,IFERROR(DATE(VALUE(RIGHT('Cihazlar'!Q139,4)),VALUE(MID('Cihazlar'!Q139,4,2)),VALUE(LEFT('Cihazlar'!Q139,2))),""))))+60,EDATE((IF('Cihazlar'!Q139="","",IF(ISNUMBER('Cihazlar'!Q139),'Cihazlar'!Q139,IFERROR(DATE(VALUE(RIGHT('Cihazlar'!Q139,4)),VALUE(MID('Cihazlar'!Q139,4,2)),VALUE(LEFT('Cihazlar'!Q139,2))),"")))),12))))</f>
        <v/>
      </c>
      <c r="J139" s="17" t="str">
        <f>IF(I139="","",I139-TODAY())</f>
        <v/>
      </c>
      <c r="K139" s="16" t="str">
        <f>IF('Cihazlar'!F139&lt;&gt;"",IF('Cihazlar'!F139="","",IF(ISNUMBER('Cihazlar'!F139),'Cihazlar'!F139,IFERROR(DATE(VALUE(RIGHT('Cihazlar'!F139,4)),VALUE(MID('Cihazlar'!F139,4,2)),VALUE(LEFT('Cihazlar'!F139,2))),""))),IF('Cihazlar'!E139="","",IF(ISNUMBER('Cihazlar'!E139),'Cihazlar'!E139,IFERROR(DATE(VALUE(RIGHT('Cihazlar'!E139,4)),VALUE(MID('Cihazlar'!E139,4,2)),VALUE(LEFT('Cihazlar'!E139,2))),""))))</f>
        <v/>
      </c>
      <c r="L139" t="str">
        <f>IF('Cihazlar'!C139="","",IFERROR(MATCH('Cihazlar'!C139,'Ürünler'!$A:$A,0),IFERROR(MATCH('Cihazlar'!C139,'Ürünler'!$B:$B,0),"")))</f>
        <v/>
      </c>
      <c r="M139">
        <f>IF(N139&gt;0,0,IF('Cihazlar'!J139&lt;&gt;"",N(VALUE('Cihazlar'!J139)),IF(L139="",0,N(INDEX('Ürünler'!$C:$C,L139)))))</f>
        <v>0</v>
      </c>
      <c r="N139">
        <f>IF('Cihazlar'!K139&lt;&gt;"",N(VALUE('Cihazlar'!K139)),IF('Cihazlar'!J139&lt;&gt;"",0,IF(L139="",0,N(INDEX('Ürünler'!$D:$D,L139)))))</f>
        <v>0</v>
      </c>
    </row>
    <row r="140" spans="1:14">
      <c r="A140" t="str">
        <f>IF(AND('Cihazlar'!A140="",'Cihazlar'!B140=""),"",IFERROR(INDEX('Müşteriler'!$A:$A,MATCH(IF('Cihazlar'!A140="","§",'Cihazlar'!A140),'Müşteriler'!$K:$K,0)),IFERROR(INDEX('Müşteriler'!$A:$A,MATCH(IF('Cihazlar'!B140="","§",'Cihazlar'!B140),'Müşteriler'!$C:$C,0)),'Cihazlar'!A140&amp;'Cihazlar'!B140)))</f>
        <v/>
      </c>
      <c r="B140" t="str">
        <f>IF('Cihazlar'!C140="","",IF(L140="",'Cihazlar'!C140,INDEX('Ürünler'!$B:$B,L140)))</f>
        <v/>
      </c>
      <c r="C140" t="str">
        <f>IF('Cihazlar'!D140="","",'Cihazlar'!D140)</f>
        <v/>
      </c>
      <c r="D140" s="16" t="str">
        <f>K140</f>
        <v/>
      </c>
      <c r="E140" t="str">
        <f>IF(N140&gt;0,N140&amp;" gün",IF(M140&gt;0,M140&amp;" ay",""))</f>
        <v/>
      </c>
      <c r="F140" s="16" t="str">
        <f>IF(OR('Cihazlar'!C140="",K140=""),"",IF(N140&gt;0,K140+N140,IF(M140&gt;0,EDATE(K140,M140),"")))</f>
        <v/>
      </c>
      <c r="G140" s="17" t="str">
        <f>IF(F140="","",F140-TODAY())</f>
        <v/>
      </c>
      <c r="H140" t="str">
        <f>IF(G140="","",IF(G140&lt;0,"Gecikmiş",IF(G140&lt;=30,"30 gün içinde","Planlı")))</f>
        <v/>
      </c>
      <c r="I140" s="16" t="str">
        <f>IF('Cihazlar'!Q140="","",IF('Cihazlar'!R140="Sarı etiket",(IF('Cihazlar'!Q140="","",IF(ISNUMBER('Cihazlar'!Q140),'Cihazlar'!Q140,IFERROR(DATE(VALUE(RIGHT('Cihazlar'!Q140,4)),VALUE(MID('Cihazlar'!Q140,4,2)),VALUE(LEFT('Cihazlar'!Q140,2))),""))))+120,IF('Cihazlar'!R140="Kırmızı etiket",(IF('Cihazlar'!Q140="","",IF(ISNUMBER('Cihazlar'!Q140),'Cihazlar'!Q140,IFERROR(DATE(VALUE(RIGHT('Cihazlar'!Q140,4)),VALUE(MID('Cihazlar'!Q140,4,2)),VALUE(LEFT('Cihazlar'!Q140,2))),""))))+60,EDATE((IF('Cihazlar'!Q140="","",IF(ISNUMBER('Cihazlar'!Q140),'Cihazlar'!Q140,IFERROR(DATE(VALUE(RIGHT('Cihazlar'!Q140,4)),VALUE(MID('Cihazlar'!Q140,4,2)),VALUE(LEFT('Cihazlar'!Q140,2))),"")))),12))))</f>
        <v/>
      </c>
      <c r="J140" s="17" t="str">
        <f>IF(I140="","",I140-TODAY())</f>
        <v/>
      </c>
      <c r="K140" s="16" t="str">
        <f>IF('Cihazlar'!F140&lt;&gt;"",IF('Cihazlar'!F140="","",IF(ISNUMBER('Cihazlar'!F140),'Cihazlar'!F140,IFERROR(DATE(VALUE(RIGHT('Cihazlar'!F140,4)),VALUE(MID('Cihazlar'!F140,4,2)),VALUE(LEFT('Cihazlar'!F140,2))),""))),IF('Cihazlar'!E140="","",IF(ISNUMBER('Cihazlar'!E140),'Cihazlar'!E140,IFERROR(DATE(VALUE(RIGHT('Cihazlar'!E140,4)),VALUE(MID('Cihazlar'!E140,4,2)),VALUE(LEFT('Cihazlar'!E140,2))),""))))</f>
        <v/>
      </c>
      <c r="L140" t="str">
        <f>IF('Cihazlar'!C140="","",IFERROR(MATCH('Cihazlar'!C140,'Ürünler'!$A:$A,0),IFERROR(MATCH('Cihazlar'!C140,'Ürünler'!$B:$B,0),"")))</f>
        <v/>
      </c>
      <c r="M140">
        <f>IF(N140&gt;0,0,IF('Cihazlar'!J140&lt;&gt;"",N(VALUE('Cihazlar'!J140)),IF(L140="",0,N(INDEX('Ürünler'!$C:$C,L140)))))</f>
        <v>0</v>
      </c>
      <c r="N140">
        <f>IF('Cihazlar'!K140&lt;&gt;"",N(VALUE('Cihazlar'!K140)),IF('Cihazlar'!J140&lt;&gt;"",0,IF(L140="",0,N(INDEX('Ürünler'!$D:$D,L140)))))</f>
        <v>0</v>
      </c>
    </row>
    <row r="141" spans="1:14">
      <c r="A141" t="str">
        <f>IF(AND('Cihazlar'!A141="",'Cihazlar'!B141=""),"",IFERROR(INDEX('Müşteriler'!$A:$A,MATCH(IF('Cihazlar'!A141="","§",'Cihazlar'!A141),'Müşteriler'!$K:$K,0)),IFERROR(INDEX('Müşteriler'!$A:$A,MATCH(IF('Cihazlar'!B141="","§",'Cihazlar'!B141),'Müşteriler'!$C:$C,0)),'Cihazlar'!A141&amp;'Cihazlar'!B141)))</f>
        <v/>
      </c>
      <c r="B141" t="str">
        <f>IF('Cihazlar'!C141="","",IF(L141="",'Cihazlar'!C141,INDEX('Ürünler'!$B:$B,L141)))</f>
        <v/>
      </c>
      <c r="C141" t="str">
        <f>IF('Cihazlar'!D141="","",'Cihazlar'!D141)</f>
        <v/>
      </c>
      <c r="D141" s="16" t="str">
        <f>K141</f>
        <v/>
      </c>
      <c r="E141" t="str">
        <f>IF(N141&gt;0,N141&amp;" gün",IF(M141&gt;0,M141&amp;" ay",""))</f>
        <v/>
      </c>
      <c r="F141" s="16" t="str">
        <f>IF(OR('Cihazlar'!C141="",K141=""),"",IF(N141&gt;0,K141+N141,IF(M141&gt;0,EDATE(K141,M141),"")))</f>
        <v/>
      </c>
      <c r="G141" s="17" t="str">
        <f>IF(F141="","",F141-TODAY())</f>
        <v/>
      </c>
      <c r="H141" t="str">
        <f>IF(G141="","",IF(G141&lt;0,"Gecikmiş",IF(G141&lt;=30,"30 gün içinde","Planlı")))</f>
        <v/>
      </c>
      <c r="I141" s="16" t="str">
        <f>IF('Cihazlar'!Q141="","",IF('Cihazlar'!R141="Sarı etiket",(IF('Cihazlar'!Q141="","",IF(ISNUMBER('Cihazlar'!Q141),'Cihazlar'!Q141,IFERROR(DATE(VALUE(RIGHT('Cihazlar'!Q141,4)),VALUE(MID('Cihazlar'!Q141,4,2)),VALUE(LEFT('Cihazlar'!Q141,2))),""))))+120,IF('Cihazlar'!R141="Kırmızı etiket",(IF('Cihazlar'!Q141="","",IF(ISNUMBER('Cihazlar'!Q141),'Cihazlar'!Q141,IFERROR(DATE(VALUE(RIGHT('Cihazlar'!Q141,4)),VALUE(MID('Cihazlar'!Q141,4,2)),VALUE(LEFT('Cihazlar'!Q141,2))),""))))+60,EDATE((IF('Cihazlar'!Q141="","",IF(ISNUMBER('Cihazlar'!Q141),'Cihazlar'!Q141,IFERROR(DATE(VALUE(RIGHT('Cihazlar'!Q141,4)),VALUE(MID('Cihazlar'!Q141,4,2)),VALUE(LEFT('Cihazlar'!Q141,2))),"")))),12))))</f>
        <v/>
      </c>
      <c r="J141" s="17" t="str">
        <f>IF(I141="","",I141-TODAY())</f>
        <v/>
      </c>
      <c r="K141" s="16" t="str">
        <f>IF('Cihazlar'!F141&lt;&gt;"",IF('Cihazlar'!F141="","",IF(ISNUMBER('Cihazlar'!F141),'Cihazlar'!F141,IFERROR(DATE(VALUE(RIGHT('Cihazlar'!F141,4)),VALUE(MID('Cihazlar'!F141,4,2)),VALUE(LEFT('Cihazlar'!F141,2))),""))),IF('Cihazlar'!E141="","",IF(ISNUMBER('Cihazlar'!E141),'Cihazlar'!E141,IFERROR(DATE(VALUE(RIGHT('Cihazlar'!E141,4)),VALUE(MID('Cihazlar'!E141,4,2)),VALUE(LEFT('Cihazlar'!E141,2))),""))))</f>
        <v/>
      </c>
      <c r="L141" t="str">
        <f>IF('Cihazlar'!C141="","",IFERROR(MATCH('Cihazlar'!C141,'Ürünler'!$A:$A,0),IFERROR(MATCH('Cihazlar'!C141,'Ürünler'!$B:$B,0),"")))</f>
        <v/>
      </c>
      <c r="M141">
        <f>IF(N141&gt;0,0,IF('Cihazlar'!J141&lt;&gt;"",N(VALUE('Cihazlar'!J141)),IF(L141="",0,N(INDEX('Ürünler'!$C:$C,L141)))))</f>
        <v>0</v>
      </c>
      <c r="N141">
        <f>IF('Cihazlar'!K141&lt;&gt;"",N(VALUE('Cihazlar'!K141)),IF('Cihazlar'!J141&lt;&gt;"",0,IF(L141="",0,N(INDEX('Ürünler'!$D:$D,L141)))))</f>
        <v>0</v>
      </c>
    </row>
    <row r="142" spans="1:14">
      <c r="A142" t="str">
        <f>IF(AND('Cihazlar'!A142="",'Cihazlar'!B142=""),"",IFERROR(INDEX('Müşteriler'!$A:$A,MATCH(IF('Cihazlar'!A142="","§",'Cihazlar'!A142),'Müşteriler'!$K:$K,0)),IFERROR(INDEX('Müşteriler'!$A:$A,MATCH(IF('Cihazlar'!B142="","§",'Cihazlar'!B142),'Müşteriler'!$C:$C,0)),'Cihazlar'!A142&amp;'Cihazlar'!B142)))</f>
        <v/>
      </c>
      <c r="B142" t="str">
        <f>IF('Cihazlar'!C142="","",IF(L142="",'Cihazlar'!C142,INDEX('Ürünler'!$B:$B,L142)))</f>
        <v/>
      </c>
      <c r="C142" t="str">
        <f>IF('Cihazlar'!D142="","",'Cihazlar'!D142)</f>
        <v/>
      </c>
      <c r="D142" s="16" t="str">
        <f>K142</f>
        <v/>
      </c>
      <c r="E142" t="str">
        <f>IF(N142&gt;0,N142&amp;" gün",IF(M142&gt;0,M142&amp;" ay",""))</f>
        <v/>
      </c>
      <c r="F142" s="16" t="str">
        <f>IF(OR('Cihazlar'!C142="",K142=""),"",IF(N142&gt;0,K142+N142,IF(M142&gt;0,EDATE(K142,M142),"")))</f>
        <v/>
      </c>
      <c r="G142" s="17" t="str">
        <f>IF(F142="","",F142-TODAY())</f>
        <v/>
      </c>
      <c r="H142" t="str">
        <f>IF(G142="","",IF(G142&lt;0,"Gecikmiş",IF(G142&lt;=30,"30 gün içinde","Planlı")))</f>
        <v/>
      </c>
      <c r="I142" s="16" t="str">
        <f>IF('Cihazlar'!Q142="","",IF('Cihazlar'!R142="Sarı etiket",(IF('Cihazlar'!Q142="","",IF(ISNUMBER('Cihazlar'!Q142),'Cihazlar'!Q142,IFERROR(DATE(VALUE(RIGHT('Cihazlar'!Q142,4)),VALUE(MID('Cihazlar'!Q142,4,2)),VALUE(LEFT('Cihazlar'!Q142,2))),""))))+120,IF('Cihazlar'!R142="Kırmızı etiket",(IF('Cihazlar'!Q142="","",IF(ISNUMBER('Cihazlar'!Q142),'Cihazlar'!Q142,IFERROR(DATE(VALUE(RIGHT('Cihazlar'!Q142,4)),VALUE(MID('Cihazlar'!Q142,4,2)),VALUE(LEFT('Cihazlar'!Q142,2))),""))))+60,EDATE((IF('Cihazlar'!Q142="","",IF(ISNUMBER('Cihazlar'!Q142),'Cihazlar'!Q142,IFERROR(DATE(VALUE(RIGHT('Cihazlar'!Q142,4)),VALUE(MID('Cihazlar'!Q142,4,2)),VALUE(LEFT('Cihazlar'!Q142,2))),"")))),12))))</f>
        <v/>
      </c>
      <c r="J142" s="17" t="str">
        <f>IF(I142="","",I142-TODAY())</f>
        <v/>
      </c>
      <c r="K142" s="16" t="str">
        <f>IF('Cihazlar'!F142&lt;&gt;"",IF('Cihazlar'!F142="","",IF(ISNUMBER('Cihazlar'!F142),'Cihazlar'!F142,IFERROR(DATE(VALUE(RIGHT('Cihazlar'!F142,4)),VALUE(MID('Cihazlar'!F142,4,2)),VALUE(LEFT('Cihazlar'!F142,2))),""))),IF('Cihazlar'!E142="","",IF(ISNUMBER('Cihazlar'!E142),'Cihazlar'!E142,IFERROR(DATE(VALUE(RIGHT('Cihazlar'!E142,4)),VALUE(MID('Cihazlar'!E142,4,2)),VALUE(LEFT('Cihazlar'!E142,2))),""))))</f>
        <v/>
      </c>
      <c r="L142" t="str">
        <f>IF('Cihazlar'!C142="","",IFERROR(MATCH('Cihazlar'!C142,'Ürünler'!$A:$A,0),IFERROR(MATCH('Cihazlar'!C142,'Ürünler'!$B:$B,0),"")))</f>
        <v/>
      </c>
      <c r="M142">
        <f>IF(N142&gt;0,0,IF('Cihazlar'!J142&lt;&gt;"",N(VALUE('Cihazlar'!J142)),IF(L142="",0,N(INDEX('Ürünler'!$C:$C,L142)))))</f>
        <v>0</v>
      </c>
      <c r="N142">
        <f>IF('Cihazlar'!K142&lt;&gt;"",N(VALUE('Cihazlar'!K142)),IF('Cihazlar'!J142&lt;&gt;"",0,IF(L142="",0,N(INDEX('Ürünler'!$D:$D,L142)))))</f>
        <v>0</v>
      </c>
    </row>
    <row r="143" spans="1:14">
      <c r="A143" t="str">
        <f>IF(AND('Cihazlar'!A143="",'Cihazlar'!B143=""),"",IFERROR(INDEX('Müşteriler'!$A:$A,MATCH(IF('Cihazlar'!A143="","§",'Cihazlar'!A143),'Müşteriler'!$K:$K,0)),IFERROR(INDEX('Müşteriler'!$A:$A,MATCH(IF('Cihazlar'!B143="","§",'Cihazlar'!B143),'Müşteriler'!$C:$C,0)),'Cihazlar'!A143&amp;'Cihazlar'!B143)))</f>
        <v/>
      </c>
      <c r="B143" t="str">
        <f>IF('Cihazlar'!C143="","",IF(L143="",'Cihazlar'!C143,INDEX('Ürünler'!$B:$B,L143)))</f>
        <v/>
      </c>
      <c r="C143" t="str">
        <f>IF('Cihazlar'!D143="","",'Cihazlar'!D143)</f>
        <v/>
      </c>
      <c r="D143" s="16" t="str">
        <f>K143</f>
        <v/>
      </c>
      <c r="E143" t="str">
        <f>IF(N143&gt;0,N143&amp;" gün",IF(M143&gt;0,M143&amp;" ay",""))</f>
        <v/>
      </c>
      <c r="F143" s="16" t="str">
        <f>IF(OR('Cihazlar'!C143="",K143=""),"",IF(N143&gt;0,K143+N143,IF(M143&gt;0,EDATE(K143,M143),"")))</f>
        <v/>
      </c>
      <c r="G143" s="17" t="str">
        <f>IF(F143="","",F143-TODAY())</f>
        <v/>
      </c>
      <c r="H143" t="str">
        <f>IF(G143="","",IF(G143&lt;0,"Gecikmiş",IF(G143&lt;=30,"30 gün içinde","Planlı")))</f>
        <v/>
      </c>
      <c r="I143" s="16" t="str">
        <f>IF('Cihazlar'!Q143="","",IF('Cihazlar'!R143="Sarı etiket",(IF('Cihazlar'!Q143="","",IF(ISNUMBER('Cihazlar'!Q143),'Cihazlar'!Q143,IFERROR(DATE(VALUE(RIGHT('Cihazlar'!Q143,4)),VALUE(MID('Cihazlar'!Q143,4,2)),VALUE(LEFT('Cihazlar'!Q143,2))),""))))+120,IF('Cihazlar'!R143="Kırmızı etiket",(IF('Cihazlar'!Q143="","",IF(ISNUMBER('Cihazlar'!Q143),'Cihazlar'!Q143,IFERROR(DATE(VALUE(RIGHT('Cihazlar'!Q143,4)),VALUE(MID('Cihazlar'!Q143,4,2)),VALUE(LEFT('Cihazlar'!Q143,2))),""))))+60,EDATE((IF('Cihazlar'!Q143="","",IF(ISNUMBER('Cihazlar'!Q143),'Cihazlar'!Q143,IFERROR(DATE(VALUE(RIGHT('Cihazlar'!Q143,4)),VALUE(MID('Cihazlar'!Q143,4,2)),VALUE(LEFT('Cihazlar'!Q143,2))),"")))),12))))</f>
        <v/>
      </c>
      <c r="J143" s="17" t="str">
        <f>IF(I143="","",I143-TODAY())</f>
        <v/>
      </c>
      <c r="K143" s="16" t="str">
        <f>IF('Cihazlar'!F143&lt;&gt;"",IF('Cihazlar'!F143="","",IF(ISNUMBER('Cihazlar'!F143),'Cihazlar'!F143,IFERROR(DATE(VALUE(RIGHT('Cihazlar'!F143,4)),VALUE(MID('Cihazlar'!F143,4,2)),VALUE(LEFT('Cihazlar'!F143,2))),""))),IF('Cihazlar'!E143="","",IF(ISNUMBER('Cihazlar'!E143),'Cihazlar'!E143,IFERROR(DATE(VALUE(RIGHT('Cihazlar'!E143,4)),VALUE(MID('Cihazlar'!E143,4,2)),VALUE(LEFT('Cihazlar'!E143,2))),""))))</f>
        <v/>
      </c>
      <c r="L143" t="str">
        <f>IF('Cihazlar'!C143="","",IFERROR(MATCH('Cihazlar'!C143,'Ürünler'!$A:$A,0),IFERROR(MATCH('Cihazlar'!C143,'Ürünler'!$B:$B,0),"")))</f>
        <v/>
      </c>
      <c r="M143">
        <f>IF(N143&gt;0,0,IF('Cihazlar'!J143&lt;&gt;"",N(VALUE('Cihazlar'!J143)),IF(L143="",0,N(INDEX('Ürünler'!$C:$C,L143)))))</f>
        <v>0</v>
      </c>
      <c r="N143">
        <f>IF('Cihazlar'!K143&lt;&gt;"",N(VALUE('Cihazlar'!K143)),IF('Cihazlar'!J143&lt;&gt;"",0,IF(L143="",0,N(INDEX('Ürünler'!$D:$D,L143)))))</f>
        <v>0</v>
      </c>
    </row>
    <row r="144" spans="1:14">
      <c r="A144" t="str">
        <f>IF(AND('Cihazlar'!A144="",'Cihazlar'!B144=""),"",IFERROR(INDEX('Müşteriler'!$A:$A,MATCH(IF('Cihazlar'!A144="","§",'Cihazlar'!A144),'Müşteriler'!$K:$K,0)),IFERROR(INDEX('Müşteriler'!$A:$A,MATCH(IF('Cihazlar'!B144="","§",'Cihazlar'!B144),'Müşteriler'!$C:$C,0)),'Cihazlar'!A144&amp;'Cihazlar'!B144)))</f>
        <v/>
      </c>
      <c r="B144" t="str">
        <f>IF('Cihazlar'!C144="","",IF(L144="",'Cihazlar'!C144,INDEX('Ürünler'!$B:$B,L144)))</f>
        <v/>
      </c>
      <c r="C144" t="str">
        <f>IF('Cihazlar'!D144="","",'Cihazlar'!D144)</f>
        <v/>
      </c>
      <c r="D144" s="16" t="str">
        <f>K144</f>
        <v/>
      </c>
      <c r="E144" t="str">
        <f>IF(N144&gt;0,N144&amp;" gün",IF(M144&gt;0,M144&amp;" ay",""))</f>
        <v/>
      </c>
      <c r="F144" s="16" t="str">
        <f>IF(OR('Cihazlar'!C144="",K144=""),"",IF(N144&gt;0,K144+N144,IF(M144&gt;0,EDATE(K144,M144),"")))</f>
        <v/>
      </c>
      <c r="G144" s="17" t="str">
        <f>IF(F144="","",F144-TODAY())</f>
        <v/>
      </c>
      <c r="H144" t="str">
        <f>IF(G144="","",IF(G144&lt;0,"Gecikmiş",IF(G144&lt;=30,"30 gün içinde","Planlı")))</f>
        <v/>
      </c>
      <c r="I144" s="16" t="str">
        <f>IF('Cihazlar'!Q144="","",IF('Cihazlar'!R144="Sarı etiket",(IF('Cihazlar'!Q144="","",IF(ISNUMBER('Cihazlar'!Q144),'Cihazlar'!Q144,IFERROR(DATE(VALUE(RIGHT('Cihazlar'!Q144,4)),VALUE(MID('Cihazlar'!Q144,4,2)),VALUE(LEFT('Cihazlar'!Q144,2))),""))))+120,IF('Cihazlar'!R144="Kırmızı etiket",(IF('Cihazlar'!Q144="","",IF(ISNUMBER('Cihazlar'!Q144),'Cihazlar'!Q144,IFERROR(DATE(VALUE(RIGHT('Cihazlar'!Q144,4)),VALUE(MID('Cihazlar'!Q144,4,2)),VALUE(LEFT('Cihazlar'!Q144,2))),""))))+60,EDATE((IF('Cihazlar'!Q144="","",IF(ISNUMBER('Cihazlar'!Q144),'Cihazlar'!Q144,IFERROR(DATE(VALUE(RIGHT('Cihazlar'!Q144,4)),VALUE(MID('Cihazlar'!Q144,4,2)),VALUE(LEFT('Cihazlar'!Q144,2))),"")))),12))))</f>
        <v/>
      </c>
      <c r="J144" s="17" t="str">
        <f>IF(I144="","",I144-TODAY())</f>
        <v/>
      </c>
      <c r="K144" s="16" t="str">
        <f>IF('Cihazlar'!F144&lt;&gt;"",IF('Cihazlar'!F144="","",IF(ISNUMBER('Cihazlar'!F144),'Cihazlar'!F144,IFERROR(DATE(VALUE(RIGHT('Cihazlar'!F144,4)),VALUE(MID('Cihazlar'!F144,4,2)),VALUE(LEFT('Cihazlar'!F144,2))),""))),IF('Cihazlar'!E144="","",IF(ISNUMBER('Cihazlar'!E144),'Cihazlar'!E144,IFERROR(DATE(VALUE(RIGHT('Cihazlar'!E144,4)),VALUE(MID('Cihazlar'!E144,4,2)),VALUE(LEFT('Cihazlar'!E144,2))),""))))</f>
        <v/>
      </c>
      <c r="L144" t="str">
        <f>IF('Cihazlar'!C144="","",IFERROR(MATCH('Cihazlar'!C144,'Ürünler'!$A:$A,0),IFERROR(MATCH('Cihazlar'!C144,'Ürünler'!$B:$B,0),"")))</f>
        <v/>
      </c>
      <c r="M144">
        <f>IF(N144&gt;0,0,IF('Cihazlar'!J144&lt;&gt;"",N(VALUE('Cihazlar'!J144)),IF(L144="",0,N(INDEX('Ürünler'!$C:$C,L144)))))</f>
        <v>0</v>
      </c>
      <c r="N144">
        <f>IF('Cihazlar'!K144&lt;&gt;"",N(VALUE('Cihazlar'!K144)),IF('Cihazlar'!J144&lt;&gt;"",0,IF(L144="",0,N(INDEX('Ürünler'!$D:$D,L144)))))</f>
        <v>0</v>
      </c>
    </row>
    <row r="145" spans="1:14">
      <c r="A145" t="str">
        <f>IF(AND('Cihazlar'!A145="",'Cihazlar'!B145=""),"",IFERROR(INDEX('Müşteriler'!$A:$A,MATCH(IF('Cihazlar'!A145="","§",'Cihazlar'!A145),'Müşteriler'!$K:$K,0)),IFERROR(INDEX('Müşteriler'!$A:$A,MATCH(IF('Cihazlar'!B145="","§",'Cihazlar'!B145),'Müşteriler'!$C:$C,0)),'Cihazlar'!A145&amp;'Cihazlar'!B145)))</f>
        <v/>
      </c>
      <c r="B145" t="str">
        <f>IF('Cihazlar'!C145="","",IF(L145="",'Cihazlar'!C145,INDEX('Ürünler'!$B:$B,L145)))</f>
        <v/>
      </c>
      <c r="C145" t="str">
        <f>IF('Cihazlar'!D145="","",'Cihazlar'!D145)</f>
        <v/>
      </c>
      <c r="D145" s="16" t="str">
        <f>K145</f>
        <v/>
      </c>
      <c r="E145" t="str">
        <f>IF(N145&gt;0,N145&amp;" gün",IF(M145&gt;0,M145&amp;" ay",""))</f>
        <v/>
      </c>
      <c r="F145" s="16" t="str">
        <f>IF(OR('Cihazlar'!C145="",K145=""),"",IF(N145&gt;0,K145+N145,IF(M145&gt;0,EDATE(K145,M145),"")))</f>
        <v/>
      </c>
      <c r="G145" s="17" t="str">
        <f>IF(F145="","",F145-TODAY())</f>
        <v/>
      </c>
      <c r="H145" t="str">
        <f>IF(G145="","",IF(G145&lt;0,"Gecikmiş",IF(G145&lt;=30,"30 gün içinde","Planlı")))</f>
        <v/>
      </c>
      <c r="I145" s="16" t="str">
        <f>IF('Cihazlar'!Q145="","",IF('Cihazlar'!R145="Sarı etiket",(IF('Cihazlar'!Q145="","",IF(ISNUMBER('Cihazlar'!Q145),'Cihazlar'!Q145,IFERROR(DATE(VALUE(RIGHT('Cihazlar'!Q145,4)),VALUE(MID('Cihazlar'!Q145,4,2)),VALUE(LEFT('Cihazlar'!Q145,2))),""))))+120,IF('Cihazlar'!R145="Kırmızı etiket",(IF('Cihazlar'!Q145="","",IF(ISNUMBER('Cihazlar'!Q145),'Cihazlar'!Q145,IFERROR(DATE(VALUE(RIGHT('Cihazlar'!Q145,4)),VALUE(MID('Cihazlar'!Q145,4,2)),VALUE(LEFT('Cihazlar'!Q145,2))),""))))+60,EDATE((IF('Cihazlar'!Q145="","",IF(ISNUMBER('Cihazlar'!Q145),'Cihazlar'!Q145,IFERROR(DATE(VALUE(RIGHT('Cihazlar'!Q145,4)),VALUE(MID('Cihazlar'!Q145,4,2)),VALUE(LEFT('Cihazlar'!Q145,2))),"")))),12))))</f>
        <v/>
      </c>
      <c r="J145" s="17" t="str">
        <f>IF(I145="","",I145-TODAY())</f>
        <v/>
      </c>
      <c r="K145" s="16" t="str">
        <f>IF('Cihazlar'!F145&lt;&gt;"",IF('Cihazlar'!F145="","",IF(ISNUMBER('Cihazlar'!F145),'Cihazlar'!F145,IFERROR(DATE(VALUE(RIGHT('Cihazlar'!F145,4)),VALUE(MID('Cihazlar'!F145,4,2)),VALUE(LEFT('Cihazlar'!F145,2))),""))),IF('Cihazlar'!E145="","",IF(ISNUMBER('Cihazlar'!E145),'Cihazlar'!E145,IFERROR(DATE(VALUE(RIGHT('Cihazlar'!E145,4)),VALUE(MID('Cihazlar'!E145,4,2)),VALUE(LEFT('Cihazlar'!E145,2))),""))))</f>
        <v/>
      </c>
      <c r="L145" t="str">
        <f>IF('Cihazlar'!C145="","",IFERROR(MATCH('Cihazlar'!C145,'Ürünler'!$A:$A,0),IFERROR(MATCH('Cihazlar'!C145,'Ürünler'!$B:$B,0),"")))</f>
        <v/>
      </c>
      <c r="M145">
        <f>IF(N145&gt;0,0,IF('Cihazlar'!J145&lt;&gt;"",N(VALUE('Cihazlar'!J145)),IF(L145="",0,N(INDEX('Ürünler'!$C:$C,L145)))))</f>
        <v>0</v>
      </c>
      <c r="N145">
        <f>IF('Cihazlar'!K145&lt;&gt;"",N(VALUE('Cihazlar'!K145)),IF('Cihazlar'!J145&lt;&gt;"",0,IF(L145="",0,N(INDEX('Ürünler'!$D:$D,L145)))))</f>
        <v>0</v>
      </c>
    </row>
    <row r="146" spans="1:14">
      <c r="A146" t="str">
        <f>IF(AND('Cihazlar'!A146="",'Cihazlar'!B146=""),"",IFERROR(INDEX('Müşteriler'!$A:$A,MATCH(IF('Cihazlar'!A146="","§",'Cihazlar'!A146),'Müşteriler'!$K:$K,0)),IFERROR(INDEX('Müşteriler'!$A:$A,MATCH(IF('Cihazlar'!B146="","§",'Cihazlar'!B146),'Müşteriler'!$C:$C,0)),'Cihazlar'!A146&amp;'Cihazlar'!B146)))</f>
        <v/>
      </c>
      <c r="B146" t="str">
        <f>IF('Cihazlar'!C146="","",IF(L146="",'Cihazlar'!C146,INDEX('Ürünler'!$B:$B,L146)))</f>
        <v/>
      </c>
      <c r="C146" t="str">
        <f>IF('Cihazlar'!D146="","",'Cihazlar'!D146)</f>
        <v/>
      </c>
      <c r="D146" s="16" t="str">
        <f>K146</f>
        <v/>
      </c>
      <c r="E146" t="str">
        <f>IF(N146&gt;0,N146&amp;" gün",IF(M146&gt;0,M146&amp;" ay",""))</f>
        <v/>
      </c>
      <c r="F146" s="16" t="str">
        <f>IF(OR('Cihazlar'!C146="",K146=""),"",IF(N146&gt;0,K146+N146,IF(M146&gt;0,EDATE(K146,M146),"")))</f>
        <v/>
      </c>
      <c r="G146" s="17" t="str">
        <f>IF(F146="","",F146-TODAY())</f>
        <v/>
      </c>
      <c r="H146" t="str">
        <f>IF(G146="","",IF(G146&lt;0,"Gecikmiş",IF(G146&lt;=30,"30 gün içinde","Planlı")))</f>
        <v/>
      </c>
      <c r="I146" s="16" t="str">
        <f>IF('Cihazlar'!Q146="","",IF('Cihazlar'!R146="Sarı etiket",(IF('Cihazlar'!Q146="","",IF(ISNUMBER('Cihazlar'!Q146),'Cihazlar'!Q146,IFERROR(DATE(VALUE(RIGHT('Cihazlar'!Q146,4)),VALUE(MID('Cihazlar'!Q146,4,2)),VALUE(LEFT('Cihazlar'!Q146,2))),""))))+120,IF('Cihazlar'!R146="Kırmızı etiket",(IF('Cihazlar'!Q146="","",IF(ISNUMBER('Cihazlar'!Q146),'Cihazlar'!Q146,IFERROR(DATE(VALUE(RIGHT('Cihazlar'!Q146,4)),VALUE(MID('Cihazlar'!Q146,4,2)),VALUE(LEFT('Cihazlar'!Q146,2))),""))))+60,EDATE((IF('Cihazlar'!Q146="","",IF(ISNUMBER('Cihazlar'!Q146),'Cihazlar'!Q146,IFERROR(DATE(VALUE(RIGHT('Cihazlar'!Q146,4)),VALUE(MID('Cihazlar'!Q146,4,2)),VALUE(LEFT('Cihazlar'!Q146,2))),"")))),12))))</f>
        <v/>
      </c>
      <c r="J146" s="17" t="str">
        <f>IF(I146="","",I146-TODAY())</f>
        <v/>
      </c>
      <c r="K146" s="16" t="str">
        <f>IF('Cihazlar'!F146&lt;&gt;"",IF('Cihazlar'!F146="","",IF(ISNUMBER('Cihazlar'!F146),'Cihazlar'!F146,IFERROR(DATE(VALUE(RIGHT('Cihazlar'!F146,4)),VALUE(MID('Cihazlar'!F146,4,2)),VALUE(LEFT('Cihazlar'!F146,2))),""))),IF('Cihazlar'!E146="","",IF(ISNUMBER('Cihazlar'!E146),'Cihazlar'!E146,IFERROR(DATE(VALUE(RIGHT('Cihazlar'!E146,4)),VALUE(MID('Cihazlar'!E146,4,2)),VALUE(LEFT('Cihazlar'!E146,2))),""))))</f>
        <v/>
      </c>
      <c r="L146" t="str">
        <f>IF('Cihazlar'!C146="","",IFERROR(MATCH('Cihazlar'!C146,'Ürünler'!$A:$A,0),IFERROR(MATCH('Cihazlar'!C146,'Ürünler'!$B:$B,0),"")))</f>
        <v/>
      </c>
      <c r="M146">
        <f>IF(N146&gt;0,0,IF('Cihazlar'!J146&lt;&gt;"",N(VALUE('Cihazlar'!J146)),IF(L146="",0,N(INDEX('Ürünler'!$C:$C,L146)))))</f>
        <v>0</v>
      </c>
      <c r="N146">
        <f>IF('Cihazlar'!K146&lt;&gt;"",N(VALUE('Cihazlar'!K146)),IF('Cihazlar'!J146&lt;&gt;"",0,IF(L146="",0,N(INDEX('Ürünler'!$D:$D,L146)))))</f>
        <v>0</v>
      </c>
    </row>
    <row r="147" spans="1:14">
      <c r="A147" t="str">
        <f>IF(AND('Cihazlar'!A147="",'Cihazlar'!B147=""),"",IFERROR(INDEX('Müşteriler'!$A:$A,MATCH(IF('Cihazlar'!A147="","§",'Cihazlar'!A147),'Müşteriler'!$K:$K,0)),IFERROR(INDEX('Müşteriler'!$A:$A,MATCH(IF('Cihazlar'!B147="","§",'Cihazlar'!B147),'Müşteriler'!$C:$C,0)),'Cihazlar'!A147&amp;'Cihazlar'!B147)))</f>
        <v/>
      </c>
      <c r="B147" t="str">
        <f>IF('Cihazlar'!C147="","",IF(L147="",'Cihazlar'!C147,INDEX('Ürünler'!$B:$B,L147)))</f>
        <v/>
      </c>
      <c r="C147" t="str">
        <f>IF('Cihazlar'!D147="","",'Cihazlar'!D147)</f>
        <v/>
      </c>
      <c r="D147" s="16" t="str">
        <f>K147</f>
        <v/>
      </c>
      <c r="E147" t="str">
        <f>IF(N147&gt;0,N147&amp;" gün",IF(M147&gt;0,M147&amp;" ay",""))</f>
        <v/>
      </c>
      <c r="F147" s="16" t="str">
        <f>IF(OR('Cihazlar'!C147="",K147=""),"",IF(N147&gt;0,K147+N147,IF(M147&gt;0,EDATE(K147,M147),"")))</f>
        <v/>
      </c>
      <c r="G147" s="17" t="str">
        <f>IF(F147="","",F147-TODAY())</f>
        <v/>
      </c>
      <c r="H147" t="str">
        <f>IF(G147="","",IF(G147&lt;0,"Gecikmiş",IF(G147&lt;=30,"30 gün içinde","Planlı")))</f>
        <v/>
      </c>
      <c r="I147" s="16" t="str">
        <f>IF('Cihazlar'!Q147="","",IF('Cihazlar'!R147="Sarı etiket",(IF('Cihazlar'!Q147="","",IF(ISNUMBER('Cihazlar'!Q147),'Cihazlar'!Q147,IFERROR(DATE(VALUE(RIGHT('Cihazlar'!Q147,4)),VALUE(MID('Cihazlar'!Q147,4,2)),VALUE(LEFT('Cihazlar'!Q147,2))),""))))+120,IF('Cihazlar'!R147="Kırmızı etiket",(IF('Cihazlar'!Q147="","",IF(ISNUMBER('Cihazlar'!Q147),'Cihazlar'!Q147,IFERROR(DATE(VALUE(RIGHT('Cihazlar'!Q147,4)),VALUE(MID('Cihazlar'!Q147,4,2)),VALUE(LEFT('Cihazlar'!Q147,2))),""))))+60,EDATE((IF('Cihazlar'!Q147="","",IF(ISNUMBER('Cihazlar'!Q147),'Cihazlar'!Q147,IFERROR(DATE(VALUE(RIGHT('Cihazlar'!Q147,4)),VALUE(MID('Cihazlar'!Q147,4,2)),VALUE(LEFT('Cihazlar'!Q147,2))),"")))),12))))</f>
        <v/>
      </c>
      <c r="J147" s="17" t="str">
        <f>IF(I147="","",I147-TODAY())</f>
        <v/>
      </c>
      <c r="K147" s="16" t="str">
        <f>IF('Cihazlar'!F147&lt;&gt;"",IF('Cihazlar'!F147="","",IF(ISNUMBER('Cihazlar'!F147),'Cihazlar'!F147,IFERROR(DATE(VALUE(RIGHT('Cihazlar'!F147,4)),VALUE(MID('Cihazlar'!F147,4,2)),VALUE(LEFT('Cihazlar'!F147,2))),""))),IF('Cihazlar'!E147="","",IF(ISNUMBER('Cihazlar'!E147),'Cihazlar'!E147,IFERROR(DATE(VALUE(RIGHT('Cihazlar'!E147,4)),VALUE(MID('Cihazlar'!E147,4,2)),VALUE(LEFT('Cihazlar'!E147,2))),""))))</f>
        <v/>
      </c>
      <c r="L147" t="str">
        <f>IF('Cihazlar'!C147="","",IFERROR(MATCH('Cihazlar'!C147,'Ürünler'!$A:$A,0),IFERROR(MATCH('Cihazlar'!C147,'Ürünler'!$B:$B,0),"")))</f>
        <v/>
      </c>
      <c r="M147">
        <f>IF(N147&gt;0,0,IF('Cihazlar'!J147&lt;&gt;"",N(VALUE('Cihazlar'!J147)),IF(L147="",0,N(INDEX('Ürünler'!$C:$C,L147)))))</f>
        <v>0</v>
      </c>
      <c r="N147">
        <f>IF('Cihazlar'!K147&lt;&gt;"",N(VALUE('Cihazlar'!K147)),IF('Cihazlar'!J147&lt;&gt;"",0,IF(L147="",0,N(INDEX('Ürünler'!$D:$D,L147)))))</f>
        <v>0</v>
      </c>
    </row>
    <row r="148" spans="1:14">
      <c r="A148" t="str">
        <f>IF(AND('Cihazlar'!A148="",'Cihazlar'!B148=""),"",IFERROR(INDEX('Müşteriler'!$A:$A,MATCH(IF('Cihazlar'!A148="","§",'Cihazlar'!A148),'Müşteriler'!$K:$K,0)),IFERROR(INDEX('Müşteriler'!$A:$A,MATCH(IF('Cihazlar'!B148="","§",'Cihazlar'!B148),'Müşteriler'!$C:$C,0)),'Cihazlar'!A148&amp;'Cihazlar'!B148)))</f>
        <v/>
      </c>
      <c r="B148" t="str">
        <f>IF('Cihazlar'!C148="","",IF(L148="",'Cihazlar'!C148,INDEX('Ürünler'!$B:$B,L148)))</f>
        <v/>
      </c>
      <c r="C148" t="str">
        <f>IF('Cihazlar'!D148="","",'Cihazlar'!D148)</f>
        <v/>
      </c>
      <c r="D148" s="16" t="str">
        <f>K148</f>
        <v/>
      </c>
      <c r="E148" t="str">
        <f>IF(N148&gt;0,N148&amp;" gün",IF(M148&gt;0,M148&amp;" ay",""))</f>
        <v/>
      </c>
      <c r="F148" s="16" t="str">
        <f>IF(OR('Cihazlar'!C148="",K148=""),"",IF(N148&gt;0,K148+N148,IF(M148&gt;0,EDATE(K148,M148),"")))</f>
        <v/>
      </c>
      <c r="G148" s="17" t="str">
        <f>IF(F148="","",F148-TODAY())</f>
        <v/>
      </c>
      <c r="H148" t="str">
        <f>IF(G148="","",IF(G148&lt;0,"Gecikmiş",IF(G148&lt;=30,"30 gün içinde","Planlı")))</f>
        <v/>
      </c>
      <c r="I148" s="16" t="str">
        <f>IF('Cihazlar'!Q148="","",IF('Cihazlar'!R148="Sarı etiket",(IF('Cihazlar'!Q148="","",IF(ISNUMBER('Cihazlar'!Q148),'Cihazlar'!Q148,IFERROR(DATE(VALUE(RIGHT('Cihazlar'!Q148,4)),VALUE(MID('Cihazlar'!Q148,4,2)),VALUE(LEFT('Cihazlar'!Q148,2))),""))))+120,IF('Cihazlar'!R148="Kırmızı etiket",(IF('Cihazlar'!Q148="","",IF(ISNUMBER('Cihazlar'!Q148),'Cihazlar'!Q148,IFERROR(DATE(VALUE(RIGHT('Cihazlar'!Q148,4)),VALUE(MID('Cihazlar'!Q148,4,2)),VALUE(LEFT('Cihazlar'!Q148,2))),""))))+60,EDATE((IF('Cihazlar'!Q148="","",IF(ISNUMBER('Cihazlar'!Q148),'Cihazlar'!Q148,IFERROR(DATE(VALUE(RIGHT('Cihazlar'!Q148,4)),VALUE(MID('Cihazlar'!Q148,4,2)),VALUE(LEFT('Cihazlar'!Q148,2))),"")))),12))))</f>
        <v/>
      </c>
      <c r="J148" s="17" t="str">
        <f>IF(I148="","",I148-TODAY())</f>
        <v/>
      </c>
      <c r="K148" s="16" t="str">
        <f>IF('Cihazlar'!F148&lt;&gt;"",IF('Cihazlar'!F148="","",IF(ISNUMBER('Cihazlar'!F148),'Cihazlar'!F148,IFERROR(DATE(VALUE(RIGHT('Cihazlar'!F148,4)),VALUE(MID('Cihazlar'!F148,4,2)),VALUE(LEFT('Cihazlar'!F148,2))),""))),IF('Cihazlar'!E148="","",IF(ISNUMBER('Cihazlar'!E148),'Cihazlar'!E148,IFERROR(DATE(VALUE(RIGHT('Cihazlar'!E148,4)),VALUE(MID('Cihazlar'!E148,4,2)),VALUE(LEFT('Cihazlar'!E148,2))),""))))</f>
        <v/>
      </c>
      <c r="L148" t="str">
        <f>IF('Cihazlar'!C148="","",IFERROR(MATCH('Cihazlar'!C148,'Ürünler'!$A:$A,0),IFERROR(MATCH('Cihazlar'!C148,'Ürünler'!$B:$B,0),"")))</f>
        <v/>
      </c>
      <c r="M148">
        <f>IF(N148&gt;0,0,IF('Cihazlar'!J148&lt;&gt;"",N(VALUE('Cihazlar'!J148)),IF(L148="",0,N(INDEX('Ürünler'!$C:$C,L148)))))</f>
        <v>0</v>
      </c>
      <c r="N148">
        <f>IF('Cihazlar'!K148&lt;&gt;"",N(VALUE('Cihazlar'!K148)),IF('Cihazlar'!J148&lt;&gt;"",0,IF(L148="",0,N(INDEX('Ürünler'!$D:$D,L148)))))</f>
        <v>0</v>
      </c>
    </row>
    <row r="149" spans="1:14">
      <c r="A149" t="str">
        <f>IF(AND('Cihazlar'!A149="",'Cihazlar'!B149=""),"",IFERROR(INDEX('Müşteriler'!$A:$A,MATCH(IF('Cihazlar'!A149="","§",'Cihazlar'!A149),'Müşteriler'!$K:$K,0)),IFERROR(INDEX('Müşteriler'!$A:$A,MATCH(IF('Cihazlar'!B149="","§",'Cihazlar'!B149),'Müşteriler'!$C:$C,0)),'Cihazlar'!A149&amp;'Cihazlar'!B149)))</f>
        <v/>
      </c>
      <c r="B149" t="str">
        <f>IF('Cihazlar'!C149="","",IF(L149="",'Cihazlar'!C149,INDEX('Ürünler'!$B:$B,L149)))</f>
        <v/>
      </c>
      <c r="C149" t="str">
        <f>IF('Cihazlar'!D149="","",'Cihazlar'!D149)</f>
        <v/>
      </c>
      <c r="D149" s="16" t="str">
        <f>K149</f>
        <v/>
      </c>
      <c r="E149" t="str">
        <f>IF(N149&gt;0,N149&amp;" gün",IF(M149&gt;0,M149&amp;" ay",""))</f>
        <v/>
      </c>
      <c r="F149" s="16" t="str">
        <f>IF(OR('Cihazlar'!C149="",K149=""),"",IF(N149&gt;0,K149+N149,IF(M149&gt;0,EDATE(K149,M149),"")))</f>
        <v/>
      </c>
      <c r="G149" s="17" t="str">
        <f>IF(F149="","",F149-TODAY())</f>
        <v/>
      </c>
      <c r="H149" t="str">
        <f>IF(G149="","",IF(G149&lt;0,"Gecikmiş",IF(G149&lt;=30,"30 gün içinde","Planlı")))</f>
        <v/>
      </c>
      <c r="I149" s="16" t="str">
        <f>IF('Cihazlar'!Q149="","",IF('Cihazlar'!R149="Sarı etiket",(IF('Cihazlar'!Q149="","",IF(ISNUMBER('Cihazlar'!Q149),'Cihazlar'!Q149,IFERROR(DATE(VALUE(RIGHT('Cihazlar'!Q149,4)),VALUE(MID('Cihazlar'!Q149,4,2)),VALUE(LEFT('Cihazlar'!Q149,2))),""))))+120,IF('Cihazlar'!R149="Kırmızı etiket",(IF('Cihazlar'!Q149="","",IF(ISNUMBER('Cihazlar'!Q149),'Cihazlar'!Q149,IFERROR(DATE(VALUE(RIGHT('Cihazlar'!Q149,4)),VALUE(MID('Cihazlar'!Q149,4,2)),VALUE(LEFT('Cihazlar'!Q149,2))),""))))+60,EDATE((IF('Cihazlar'!Q149="","",IF(ISNUMBER('Cihazlar'!Q149),'Cihazlar'!Q149,IFERROR(DATE(VALUE(RIGHT('Cihazlar'!Q149,4)),VALUE(MID('Cihazlar'!Q149,4,2)),VALUE(LEFT('Cihazlar'!Q149,2))),"")))),12))))</f>
        <v/>
      </c>
      <c r="J149" s="17" t="str">
        <f>IF(I149="","",I149-TODAY())</f>
        <v/>
      </c>
      <c r="K149" s="16" t="str">
        <f>IF('Cihazlar'!F149&lt;&gt;"",IF('Cihazlar'!F149="","",IF(ISNUMBER('Cihazlar'!F149),'Cihazlar'!F149,IFERROR(DATE(VALUE(RIGHT('Cihazlar'!F149,4)),VALUE(MID('Cihazlar'!F149,4,2)),VALUE(LEFT('Cihazlar'!F149,2))),""))),IF('Cihazlar'!E149="","",IF(ISNUMBER('Cihazlar'!E149),'Cihazlar'!E149,IFERROR(DATE(VALUE(RIGHT('Cihazlar'!E149,4)),VALUE(MID('Cihazlar'!E149,4,2)),VALUE(LEFT('Cihazlar'!E149,2))),""))))</f>
        <v/>
      </c>
      <c r="L149" t="str">
        <f>IF('Cihazlar'!C149="","",IFERROR(MATCH('Cihazlar'!C149,'Ürünler'!$A:$A,0),IFERROR(MATCH('Cihazlar'!C149,'Ürünler'!$B:$B,0),"")))</f>
        <v/>
      </c>
      <c r="M149">
        <f>IF(N149&gt;0,0,IF('Cihazlar'!J149&lt;&gt;"",N(VALUE('Cihazlar'!J149)),IF(L149="",0,N(INDEX('Ürünler'!$C:$C,L149)))))</f>
        <v>0</v>
      </c>
      <c r="N149">
        <f>IF('Cihazlar'!K149&lt;&gt;"",N(VALUE('Cihazlar'!K149)),IF('Cihazlar'!J149&lt;&gt;"",0,IF(L149="",0,N(INDEX('Ürünler'!$D:$D,L149)))))</f>
        <v>0</v>
      </c>
    </row>
    <row r="150" spans="1:14">
      <c r="A150" t="str">
        <f>IF(AND('Cihazlar'!A150="",'Cihazlar'!B150=""),"",IFERROR(INDEX('Müşteriler'!$A:$A,MATCH(IF('Cihazlar'!A150="","§",'Cihazlar'!A150),'Müşteriler'!$K:$K,0)),IFERROR(INDEX('Müşteriler'!$A:$A,MATCH(IF('Cihazlar'!B150="","§",'Cihazlar'!B150),'Müşteriler'!$C:$C,0)),'Cihazlar'!A150&amp;'Cihazlar'!B150)))</f>
        <v/>
      </c>
      <c r="B150" t="str">
        <f>IF('Cihazlar'!C150="","",IF(L150="",'Cihazlar'!C150,INDEX('Ürünler'!$B:$B,L150)))</f>
        <v/>
      </c>
      <c r="C150" t="str">
        <f>IF('Cihazlar'!D150="","",'Cihazlar'!D150)</f>
        <v/>
      </c>
      <c r="D150" s="16" t="str">
        <f>K150</f>
        <v/>
      </c>
      <c r="E150" t="str">
        <f>IF(N150&gt;0,N150&amp;" gün",IF(M150&gt;0,M150&amp;" ay",""))</f>
        <v/>
      </c>
      <c r="F150" s="16" t="str">
        <f>IF(OR('Cihazlar'!C150="",K150=""),"",IF(N150&gt;0,K150+N150,IF(M150&gt;0,EDATE(K150,M150),"")))</f>
        <v/>
      </c>
      <c r="G150" s="17" t="str">
        <f>IF(F150="","",F150-TODAY())</f>
        <v/>
      </c>
      <c r="H150" t="str">
        <f>IF(G150="","",IF(G150&lt;0,"Gecikmiş",IF(G150&lt;=30,"30 gün içinde","Planlı")))</f>
        <v/>
      </c>
      <c r="I150" s="16" t="str">
        <f>IF('Cihazlar'!Q150="","",IF('Cihazlar'!R150="Sarı etiket",(IF('Cihazlar'!Q150="","",IF(ISNUMBER('Cihazlar'!Q150),'Cihazlar'!Q150,IFERROR(DATE(VALUE(RIGHT('Cihazlar'!Q150,4)),VALUE(MID('Cihazlar'!Q150,4,2)),VALUE(LEFT('Cihazlar'!Q150,2))),""))))+120,IF('Cihazlar'!R150="Kırmızı etiket",(IF('Cihazlar'!Q150="","",IF(ISNUMBER('Cihazlar'!Q150),'Cihazlar'!Q150,IFERROR(DATE(VALUE(RIGHT('Cihazlar'!Q150,4)),VALUE(MID('Cihazlar'!Q150,4,2)),VALUE(LEFT('Cihazlar'!Q150,2))),""))))+60,EDATE((IF('Cihazlar'!Q150="","",IF(ISNUMBER('Cihazlar'!Q150),'Cihazlar'!Q150,IFERROR(DATE(VALUE(RIGHT('Cihazlar'!Q150,4)),VALUE(MID('Cihazlar'!Q150,4,2)),VALUE(LEFT('Cihazlar'!Q150,2))),"")))),12))))</f>
        <v/>
      </c>
      <c r="J150" s="17" t="str">
        <f>IF(I150="","",I150-TODAY())</f>
        <v/>
      </c>
      <c r="K150" s="16" t="str">
        <f>IF('Cihazlar'!F150&lt;&gt;"",IF('Cihazlar'!F150="","",IF(ISNUMBER('Cihazlar'!F150),'Cihazlar'!F150,IFERROR(DATE(VALUE(RIGHT('Cihazlar'!F150,4)),VALUE(MID('Cihazlar'!F150,4,2)),VALUE(LEFT('Cihazlar'!F150,2))),""))),IF('Cihazlar'!E150="","",IF(ISNUMBER('Cihazlar'!E150),'Cihazlar'!E150,IFERROR(DATE(VALUE(RIGHT('Cihazlar'!E150,4)),VALUE(MID('Cihazlar'!E150,4,2)),VALUE(LEFT('Cihazlar'!E150,2))),""))))</f>
        <v/>
      </c>
      <c r="L150" t="str">
        <f>IF('Cihazlar'!C150="","",IFERROR(MATCH('Cihazlar'!C150,'Ürünler'!$A:$A,0),IFERROR(MATCH('Cihazlar'!C150,'Ürünler'!$B:$B,0),"")))</f>
        <v/>
      </c>
      <c r="M150">
        <f>IF(N150&gt;0,0,IF('Cihazlar'!J150&lt;&gt;"",N(VALUE('Cihazlar'!J150)),IF(L150="",0,N(INDEX('Ürünler'!$C:$C,L150)))))</f>
        <v>0</v>
      </c>
      <c r="N150">
        <f>IF('Cihazlar'!K150&lt;&gt;"",N(VALUE('Cihazlar'!K150)),IF('Cihazlar'!J150&lt;&gt;"",0,IF(L150="",0,N(INDEX('Ürünler'!$D:$D,L150)))))</f>
        <v>0</v>
      </c>
    </row>
    <row r="151" spans="1:14">
      <c r="A151" t="str">
        <f>IF(AND('Cihazlar'!A151="",'Cihazlar'!B151=""),"",IFERROR(INDEX('Müşteriler'!$A:$A,MATCH(IF('Cihazlar'!A151="","§",'Cihazlar'!A151),'Müşteriler'!$K:$K,0)),IFERROR(INDEX('Müşteriler'!$A:$A,MATCH(IF('Cihazlar'!B151="","§",'Cihazlar'!B151),'Müşteriler'!$C:$C,0)),'Cihazlar'!A151&amp;'Cihazlar'!B151)))</f>
        <v/>
      </c>
      <c r="B151" t="str">
        <f>IF('Cihazlar'!C151="","",IF(L151="",'Cihazlar'!C151,INDEX('Ürünler'!$B:$B,L151)))</f>
        <v/>
      </c>
      <c r="C151" t="str">
        <f>IF('Cihazlar'!D151="","",'Cihazlar'!D151)</f>
        <v/>
      </c>
      <c r="D151" s="16" t="str">
        <f>K151</f>
        <v/>
      </c>
      <c r="E151" t="str">
        <f>IF(N151&gt;0,N151&amp;" gün",IF(M151&gt;0,M151&amp;" ay",""))</f>
        <v/>
      </c>
      <c r="F151" s="16" t="str">
        <f>IF(OR('Cihazlar'!C151="",K151=""),"",IF(N151&gt;0,K151+N151,IF(M151&gt;0,EDATE(K151,M151),"")))</f>
        <v/>
      </c>
      <c r="G151" s="17" t="str">
        <f>IF(F151="","",F151-TODAY())</f>
        <v/>
      </c>
      <c r="H151" t="str">
        <f>IF(G151="","",IF(G151&lt;0,"Gecikmiş",IF(G151&lt;=30,"30 gün içinde","Planlı")))</f>
        <v/>
      </c>
      <c r="I151" s="16" t="str">
        <f>IF('Cihazlar'!Q151="","",IF('Cihazlar'!R151="Sarı etiket",(IF('Cihazlar'!Q151="","",IF(ISNUMBER('Cihazlar'!Q151),'Cihazlar'!Q151,IFERROR(DATE(VALUE(RIGHT('Cihazlar'!Q151,4)),VALUE(MID('Cihazlar'!Q151,4,2)),VALUE(LEFT('Cihazlar'!Q151,2))),""))))+120,IF('Cihazlar'!R151="Kırmızı etiket",(IF('Cihazlar'!Q151="","",IF(ISNUMBER('Cihazlar'!Q151),'Cihazlar'!Q151,IFERROR(DATE(VALUE(RIGHT('Cihazlar'!Q151,4)),VALUE(MID('Cihazlar'!Q151,4,2)),VALUE(LEFT('Cihazlar'!Q151,2))),""))))+60,EDATE((IF('Cihazlar'!Q151="","",IF(ISNUMBER('Cihazlar'!Q151),'Cihazlar'!Q151,IFERROR(DATE(VALUE(RIGHT('Cihazlar'!Q151,4)),VALUE(MID('Cihazlar'!Q151,4,2)),VALUE(LEFT('Cihazlar'!Q151,2))),"")))),12))))</f>
        <v/>
      </c>
      <c r="J151" s="17" t="str">
        <f>IF(I151="","",I151-TODAY())</f>
        <v/>
      </c>
      <c r="K151" s="16" t="str">
        <f>IF('Cihazlar'!F151&lt;&gt;"",IF('Cihazlar'!F151="","",IF(ISNUMBER('Cihazlar'!F151),'Cihazlar'!F151,IFERROR(DATE(VALUE(RIGHT('Cihazlar'!F151,4)),VALUE(MID('Cihazlar'!F151,4,2)),VALUE(LEFT('Cihazlar'!F151,2))),""))),IF('Cihazlar'!E151="","",IF(ISNUMBER('Cihazlar'!E151),'Cihazlar'!E151,IFERROR(DATE(VALUE(RIGHT('Cihazlar'!E151,4)),VALUE(MID('Cihazlar'!E151,4,2)),VALUE(LEFT('Cihazlar'!E151,2))),""))))</f>
        <v/>
      </c>
      <c r="L151" t="str">
        <f>IF('Cihazlar'!C151="","",IFERROR(MATCH('Cihazlar'!C151,'Ürünler'!$A:$A,0),IFERROR(MATCH('Cihazlar'!C151,'Ürünler'!$B:$B,0),"")))</f>
        <v/>
      </c>
      <c r="M151">
        <f>IF(N151&gt;0,0,IF('Cihazlar'!J151&lt;&gt;"",N(VALUE('Cihazlar'!J151)),IF(L151="",0,N(INDEX('Ürünler'!$C:$C,L151)))))</f>
        <v>0</v>
      </c>
      <c r="N151">
        <f>IF('Cihazlar'!K151&lt;&gt;"",N(VALUE('Cihazlar'!K151)),IF('Cihazlar'!J151&lt;&gt;"",0,IF(L151="",0,N(INDEX('Ürünler'!$D:$D,L151)))))</f>
        <v>0</v>
      </c>
    </row>
    <row r="152" spans="1:14">
      <c r="A152" t="str">
        <f>IF(AND('Cihazlar'!A152="",'Cihazlar'!B152=""),"",IFERROR(INDEX('Müşteriler'!$A:$A,MATCH(IF('Cihazlar'!A152="","§",'Cihazlar'!A152),'Müşteriler'!$K:$K,0)),IFERROR(INDEX('Müşteriler'!$A:$A,MATCH(IF('Cihazlar'!B152="","§",'Cihazlar'!B152),'Müşteriler'!$C:$C,0)),'Cihazlar'!A152&amp;'Cihazlar'!B152)))</f>
        <v/>
      </c>
      <c r="B152" t="str">
        <f>IF('Cihazlar'!C152="","",IF(L152="",'Cihazlar'!C152,INDEX('Ürünler'!$B:$B,L152)))</f>
        <v/>
      </c>
      <c r="C152" t="str">
        <f>IF('Cihazlar'!D152="","",'Cihazlar'!D152)</f>
        <v/>
      </c>
      <c r="D152" s="16" t="str">
        <f>K152</f>
        <v/>
      </c>
      <c r="E152" t="str">
        <f>IF(N152&gt;0,N152&amp;" gün",IF(M152&gt;0,M152&amp;" ay",""))</f>
        <v/>
      </c>
      <c r="F152" s="16" t="str">
        <f>IF(OR('Cihazlar'!C152="",K152=""),"",IF(N152&gt;0,K152+N152,IF(M152&gt;0,EDATE(K152,M152),"")))</f>
        <v/>
      </c>
      <c r="G152" s="17" t="str">
        <f>IF(F152="","",F152-TODAY())</f>
        <v/>
      </c>
      <c r="H152" t="str">
        <f>IF(G152="","",IF(G152&lt;0,"Gecikmiş",IF(G152&lt;=30,"30 gün içinde","Planlı")))</f>
        <v/>
      </c>
      <c r="I152" s="16" t="str">
        <f>IF('Cihazlar'!Q152="","",IF('Cihazlar'!R152="Sarı etiket",(IF('Cihazlar'!Q152="","",IF(ISNUMBER('Cihazlar'!Q152),'Cihazlar'!Q152,IFERROR(DATE(VALUE(RIGHT('Cihazlar'!Q152,4)),VALUE(MID('Cihazlar'!Q152,4,2)),VALUE(LEFT('Cihazlar'!Q152,2))),""))))+120,IF('Cihazlar'!R152="Kırmızı etiket",(IF('Cihazlar'!Q152="","",IF(ISNUMBER('Cihazlar'!Q152),'Cihazlar'!Q152,IFERROR(DATE(VALUE(RIGHT('Cihazlar'!Q152,4)),VALUE(MID('Cihazlar'!Q152,4,2)),VALUE(LEFT('Cihazlar'!Q152,2))),""))))+60,EDATE((IF('Cihazlar'!Q152="","",IF(ISNUMBER('Cihazlar'!Q152),'Cihazlar'!Q152,IFERROR(DATE(VALUE(RIGHT('Cihazlar'!Q152,4)),VALUE(MID('Cihazlar'!Q152,4,2)),VALUE(LEFT('Cihazlar'!Q152,2))),"")))),12))))</f>
        <v/>
      </c>
      <c r="J152" s="17" t="str">
        <f>IF(I152="","",I152-TODAY())</f>
        <v/>
      </c>
      <c r="K152" s="16" t="str">
        <f>IF('Cihazlar'!F152&lt;&gt;"",IF('Cihazlar'!F152="","",IF(ISNUMBER('Cihazlar'!F152),'Cihazlar'!F152,IFERROR(DATE(VALUE(RIGHT('Cihazlar'!F152,4)),VALUE(MID('Cihazlar'!F152,4,2)),VALUE(LEFT('Cihazlar'!F152,2))),""))),IF('Cihazlar'!E152="","",IF(ISNUMBER('Cihazlar'!E152),'Cihazlar'!E152,IFERROR(DATE(VALUE(RIGHT('Cihazlar'!E152,4)),VALUE(MID('Cihazlar'!E152,4,2)),VALUE(LEFT('Cihazlar'!E152,2))),""))))</f>
        <v/>
      </c>
      <c r="L152" t="str">
        <f>IF('Cihazlar'!C152="","",IFERROR(MATCH('Cihazlar'!C152,'Ürünler'!$A:$A,0),IFERROR(MATCH('Cihazlar'!C152,'Ürünler'!$B:$B,0),"")))</f>
        <v/>
      </c>
      <c r="M152">
        <f>IF(N152&gt;0,0,IF('Cihazlar'!J152&lt;&gt;"",N(VALUE('Cihazlar'!J152)),IF(L152="",0,N(INDEX('Ürünler'!$C:$C,L152)))))</f>
        <v>0</v>
      </c>
      <c r="N152">
        <f>IF('Cihazlar'!K152&lt;&gt;"",N(VALUE('Cihazlar'!K152)),IF('Cihazlar'!J152&lt;&gt;"",0,IF(L152="",0,N(INDEX('Ürünler'!$D:$D,L152)))))</f>
        <v>0</v>
      </c>
    </row>
    <row r="153" spans="1:14">
      <c r="A153" t="str">
        <f>IF(AND('Cihazlar'!A153="",'Cihazlar'!B153=""),"",IFERROR(INDEX('Müşteriler'!$A:$A,MATCH(IF('Cihazlar'!A153="","§",'Cihazlar'!A153),'Müşteriler'!$K:$K,0)),IFERROR(INDEX('Müşteriler'!$A:$A,MATCH(IF('Cihazlar'!B153="","§",'Cihazlar'!B153),'Müşteriler'!$C:$C,0)),'Cihazlar'!A153&amp;'Cihazlar'!B153)))</f>
        <v/>
      </c>
      <c r="B153" t="str">
        <f>IF('Cihazlar'!C153="","",IF(L153="",'Cihazlar'!C153,INDEX('Ürünler'!$B:$B,L153)))</f>
        <v/>
      </c>
      <c r="C153" t="str">
        <f>IF('Cihazlar'!D153="","",'Cihazlar'!D153)</f>
        <v/>
      </c>
      <c r="D153" s="16" t="str">
        <f>K153</f>
        <v/>
      </c>
      <c r="E153" t="str">
        <f>IF(N153&gt;0,N153&amp;" gün",IF(M153&gt;0,M153&amp;" ay",""))</f>
        <v/>
      </c>
      <c r="F153" s="16" t="str">
        <f>IF(OR('Cihazlar'!C153="",K153=""),"",IF(N153&gt;0,K153+N153,IF(M153&gt;0,EDATE(K153,M153),"")))</f>
        <v/>
      </c>
      <c r="G153" s="17" t="str">
        <f>IF(F153="","",F153-TODAY())</f>
        <v/>
      </c>
      <c r="H153" t="str">
        <f>IF(G153="","",IF(G153&lt;0,"Gecikmiş",IF(G153&lt;=30,"30 gün içinde","Planlı")))</f>
        <v/>
      </c>
      <c r="I153" s="16" t="str">
        <f>IF('Cihazlar'!Q153="","",IF('Cihazlar'!R153="Sarı etiket",(IF('Cihazlar'!Q153="","",IF(ISNUMBER('Cihazlar'!Q153),'Cihazlar'!Q153,IFERROR(DATE(VALUE(RIGHT('Cihazlar'!Q153,4)),VALUE(MID('Cihazlar'!Q153,4,2)),VALUE(LEFT('Cihazlar'!Q153,2))),""))))+120,IF('Cihazlar'!R153="Kırmızı etiket",(IF('Cihazlar'!Q153="","",IF(ISNUMBER('Cihazlar'!Q153),'Cihazlar'!Q153,IFERROR(DATE(VALUE(RIGHT('Cihazlar'!Q153,4)),VALUE(MID('Cihazlar'!Q153,4,2)),VALUE(LEFT('Cihazlar'!Q153,2))),""))))+60,EDATE((IF('Cihazlar'!Q153="","",IF(ISNUMBER('Cihazlar'!Q153),'Cihazlar'!Q153,IFERROR(DATE(VALUE(RIGHT('Cihazlar'!Q153,4)),VALUE(MID('Cihazlar'!Q153,4,2)),VALUE(LEFT('Cihazlar'!Q153,2))),"")))),12))))</f>
        <v/>
      </c>
      <c r="J153" s="17" t="str">
        <f>IF(I153="","",I153-TODAY())</f>
        <v/>
      </c>
      <c r="K153" s="16" t="str">
        <f>IF('Cihazlar'!F153&lt;&gt;"",IF('Cihazlar'!F153="","",IF(ISNUMBER('Cihazlar'!F153),'Cihazlar'!F153,IFERROR(DATE(VALUE(RIGHT('Cihazlar'!F153,4)),VALUE(MID('Cihazlar'!F153,4,2)),VALUE(LEFT('Cihazlar'!F153,2))),""))),IF('Cihazlar'!E153="","",IF(ISNUMBER('Cihazlar'!E153),'Cihazlar'!E153,IFERROR(DATE(VALUE(RIGHT('Cihazlar'!E153,4)),VALUE(MID('Cihazlar'!E153,4,2)),VALUE(LEFT('Cihazlar'!E153,2))),""))))</f>
        <v/>
      </c>
      <c r="L153" t="str">
        <f>IF('Cihazlar'!C153="","",IFERROR(MATCH('Cihazlar'!C153,'Ürünler'!$A:$A,0),IFERROR(MATCH('Cihazlar'!C153,'Ürünler'!$B:$B,0),"")))</f>
        <v/>
      </c>
      <c r="M153">
        <f>IF(N153&gt;0,0,IF('Cihazlar'!J153&lt;&gt;"",N(VALUE('Cihazlar'!J153)),IF(L153="",0,N(INDEX('Ürünler'!$C:$C,L153)))))</f>
        <v>0</v>
      </c>
      <c r="N153">
        <f>IF('Cihazlar'!K153&lt;&gt;"",N(VALUE('Cihazlar'!K153)),IF('Cihazlar'!J153&lt;&gt;"",0,IF(L153="",0,N(INDEX('Ürünler'!$D:$D,L153)))))</f>
        <v>0</v>
      </c>
    </row>
    <row r="154" spans="1:14">
      <c r="A154" t="str">
        <f>IF(AND('Cihazlar'!A154="",'Cihazlar'!B154=""),"",IFERROR(INDEX('Müşteriler'!$A:$A,MATCH(IF('Cihazlar'!A154="","§",'Cihazlar'!A154),'Müşteriler'!$K:$K,0)),IFERROR(INDEX('Müşteriler'!$A:$A,MATCH(IF('Cihazlar'!B154="","§",'Cihazlar'!B154),'Müşteriler'!$C:$C,0)),'Cihazlar'!A154&amp;'Cihazlar'!B154)))</f>
        <v/>
      </c>
      <c r="B154" t="str">
        <f>IF('Cihazlar'!C154="","",IF(L154="",'Cihazlar'!C154,INDEX('Ürünler'!$B:$B,L154)))</f>
        <v/>
      </c>
      <c r="C154" t="str">
        <f>IF('Cihazlar'!D154="","",'Cihazlar'!D154)</f>
        <v/>
      </c>
      <c r="D154" s="16" t="str">
        <f>K154</f>
        <v/>
      </c>
      <c r="E154" t="str">
        <f>IF(N154&gt;0,N154&amp;" gün",IF(M154&gt;0,M154&amp;" ay",""))</f>
        <v/>
      </c>
      <c r="F154" s="16" t="str">
        <f>IF(OR('Cihazlar'!C154="",K154=""),"",IF(N154&gt;0,K154+N154,IF(M154&gt;0,EDATE(K154,M154),"")))</f>
        <v/>
      </c>
      <c r="G154" s="17" t="str">
        <f>IF(F154="","",F154-TODAY())</f>
        <v/>
      </c>
      <c r="H154" t="str">
        <f>IF(G154="","",IF(G154&lt;0,"Gecikmiş",IF(G154&lt;=30,"30 gün içinde","Planlı")))</f>
        <v/>
      </c>
      <c r="I154" s="16" t="str">
        <f>IF('Cihazlar'!Q154="","",IF('Cihazlar'!R154="Sarı etiket",(IF('Cihazlar'!Q154="","",IF(ISNUMBER('Cihazlar'!Q154),'Cihazlar'!Q154,IFERROR(DATE(VALUE(RIGHT('Cihazlar'!Q154,4)),VALUE(MID('Cihazlar'!Q154,4,2)),VALUE(LEFT('Cihazlar'!Q154,2))),""))))+120,IF('Cihazlar'!R154="Kırmızı etiket",(IF('Cihazlar'!Q154="","",IF(ISNUMBER('Cihazlar'!Q154),'Cihazlar'!Q154,IFERROR(DATE(VALUE(RIGHT('Cihazlar'!Q154,4)),VALUE(MID('Cihazlar'!Q154,4,2)),VALUE(LEFT('Cihazlar'!Q154,2))),""))))+60,EDATE((IF('Cihazlar'!Q154="","",IF(ISNUMBER('Cihazlar'!Q154),'Cihazlar'!Q154,IFERROR(DATE(VALUE(RIGHT('Cihazlar'!Q154,4)),VALUE(MID('Cihazlar'!Q154,4,2)),VALUE(LEFT('Cihazlar'!Q154,2))),"")))),12))))</f>
        <v/>
      </c>
      <c r="J154" s="17" t="str">
        <f>IF(I154="","",I154-TODAY())</f>
        <v/>
      </c>
      <c r="K154" s="16" t="str">
        <f>IF('Cihazlar'!F154&lt;&gt;"",IF('Cihazlar'!F154="","",IF(ISNUMBER('Cihazlar'!F154),'Cihazlar'!F154,IFERROR(DATE(VALUE(RIGHT('Cihazlar'!F154,4)),VALUE(MID('Cihazlar'!F154,4,2)),VALUE(LEFT('Cihazlar'!F154,2))),""))),IF('Cihazlar'!E154="","",IF(ISNUMBER('Cihazlar'!E154),'Cihazlar'!E154,IFERROR(DATE(VALUE(RIGHT('Cihazlar'!E154,4)),VALUE(MID('Cihazlar'!E154,4,2)),VALUE(LEFT('Cihazlar'!E154,2))),""))))</f>
        <v/>
      </c>
      <c r="L154" t="str">
        <f>IF('Cihazlar'!C154="","",IFERROR(MATCH('Cihazlar'!C154,'Ürünler'!$A:$A,0),IFERROR(MATCH('Cihazlar'!C154,'Ürünler'!$B:$B,0),"")))</f>
        <v/>
      </c>
      <c r="M154">
        <f>IF(N154&gt;0,0,IF('Cihazlar'!J154&lt;&gt;"",N(VALUE('Cihazlar'!J154)),IF(L154="",0,N(INDEX('Ürünler'!$C:$C,L154)))))</f>
        <v>0</v>
      </c>
      <c r="N154">
        <f>IF('Cihazlar'!K154&lt;&gt;"",N(VALUE('Cihazlar'!K154)),IF('Cihazlar'!J154&lt;&gt;"",0,IF(L154="",0,N(INDEX('Ürünler'!$D:$D,L154)))))</f>
        <v>0</v>
      </c>
    </row>
    <row r="155" spans="1:14">
      <c r="A155" t="str">
        <f>IF(AND('Cihazlar'!A155="",'Cihazlar'!B155=""),"",IFERROR(INDEX('Müşteriler'!$A:$A,MATCH(IF('Cihazlar'!A155="","§",'Cihazlar'!A155),'Müşteriler'!$K:$K,0)),IFERROR(INDEX('Müşteriler'!$A:$A,MATCH(IF('Cihazlar'!B155="","§",'Cihazlar'!B155),'Müşteriler'!$C:$C,0)),'Cihazlar'!A155&amp;'Cihazlar'!B155)))</f>
        <v/>
      </c>
      <c r="B155" t="str">
        <f>IF('Cihazlar'!C155="","",IF(L155="",'Cihazlar'!C155,INDEX('Ürünler'!$B:$B,L155)))</f>
        <v/>
      </c>
      <c r="C155" t="str">
        <f>IF('Cihazlar'!D155="","",'Cihazlar'!D155)</f>
        <v/>
      </c>
      <c r="D155" s="16" t="str">
        <f>K155</f>
        <v/>
      </c>
      <c r="E155" t="str">
        <f>IF(N155&gt;0,N155&amp;" gün",IF(M155&gt;0,M155&amp;" ay",""))</f>
        <v/>
      </c>
      <c r="F155" s="16" t="str">
        <f>IF(OR('Cihazlar'!C155="",K155=""),"",IF(N155&gt;0,K155+N155,IF(M155&gt;0,EDATE(K155,M155),"")))</f>
        <v/>
      </c>
      <c r="G155" s="17" t="str">
        <f>IF(F155="","",F155-TODAY())</f>
        <v/>
      </c>
      <c r="H155" t="str">
        <f>IF(G155="","",IF(G155&lt;0,"Gecikmiş",IF(G155&lt;=30,"30 gün içinde","Planlı")))</f>
        <v/>
      </c>
      <c r="I155" s="16" t="str">
        <f>IF('Cihazlar'!Q155="","",IF('Cihazlar'!R155="Sarı etiket",(IF('Cihazlar'!Q155="","",IF(ISNUMBER('Cihazlar'!Q155),'Cihazlar'!Q155,IFERROR(DATE(VALUE(RIGHT('Cihazlar'!Q155,4)),VALUE(MID('Cihazlar'!Q155,4,2)),VALUE(LEFT('Cihazlar'!Q155,2))),""))))+120,IF('Cihazlar'!R155="Kırmızı etiket",(IF('Cihazlar'!Q155="","",IF(ISNUMBER('Cihazlar'!Q155),'Cihazlar'!Q155,IFERROR(DATE(VALUE(RIGHT('Cihazlar'!Q155,4)),VALUE(MID('Cihazlar'!Q155,4,2)),VALUE(LEFT('Cihazlar'!Q155,2))),""))))+60,EDATE((IF('Cihazlar'!Q155="","",IF(ISNUMBER('Cihazlar'!Q155),'Cihazlar'!Q155,IFERROR(DATE(VALUE(RIGHT('Cihazlar'!Q155,4)),VALUE(MID('Cihazlar'!Q155,4,2)),VALUE(LEFT('Cihazlar'!Q155,2))),"")))),12))))</f>
        <v/>
      </c>
      <c r="J155" s="17" t="str">
        <f>IF(I155="","",I155-TODAY())</f>
        <v/>
      </c>
      <c r="K155" s="16" t="str">
        <f>IF('Cihazlar'!F155&lt;&gt;"",IF('Cihazlar'!F155="","",IF(ISNUMBER('Cihazlar'!F155),'Cihazlar'!F155,IFERROR(DATE(VALUE(RIGHT('Cihazlar'!F155,4)),VALUE(MID('Cihazlar'!F155,4,2)),VALUE(LEFT('Cihazlar'!F155,2))),""))),IF('Cihazlar'!E155="","",IF(ISNUMBER('Cihazlar'!E155),'Cihazlar'!E155,IFERROR(DATE(VALUE(RIGHT('Cihazlar'!E155,4)),VALUE(MID('Cihazlar'!E155,4,2)),VALUE(LEFT('Cihazlar'!E155,2))),""))))</f>
        <v/>
      </c>
      <c r="L155" t="str">
        <f>IF('Cihazlar'!C155="","",IFERROR(MATCH('Cihazlar'!C155,'Ürünler'!$A:$A,0),IFERROR(MATCH('Cihazlar'!C155,'Ürünler'!$B:$B,0),"")))</f>
        <v/>
      </c>
      <c r="M155">
        <f>IF(N155&gt;0,0,IF('Cihazlar'!J155&lt;&gt;"",N(VALUE('Cihazlar'!J155)),IF(L155="",0,N(INDEX('Ürünler'!$C:$C,L155)))))</f>
        <v>0</v>
      </c>
      <c r="N155">
        <f>IF('Cihazlar'!K155&lt;&gt;"",N(VALUE('Cihazlar'!K155)),IF('Cihazlar'!J155&lt;&gt;"",0,IF(L155="",0,N(INDEX('Ürünler'!$D:$D,L155)))))</f>
        <v>0</v>
      </c>
    </row>
    <row r="156" spans="1:14">
      <c r="A156" t="str">
        <f>IF(AND('Cihazlar'!A156="",'Cihazlar'!B156=""),"",IFERROR(INDEX('Müşteriler'!$A:$A,MATCH(IF('Cihazlar'!A156="","§",'Cihazlar'!A156),'Müşteriler'!$K:$K,0)),IFERROR(INDEX('Müşteriler'!$A:$A,MATCH(IF('Cihazlar'!B156="","§",'Cihazlar'!B156),'Müşteriler'!$C:$C,0)),'Cihazlar'!A156&amp;'Cihazlar'!B156)))</f>
        <v/>
      </c>
      <c r="B156" t="str">
        <f>IF('Cihazlar'!C156="","",IF(L156="",'Cihazlar'!C156,INDEX('Ürünler'!$B:$B,L156)))</f>
        <v/>
      </c>
      <c r="C156" t="str">
        <f>IF('Cihazlar'!D156="","",'Cihazlar'!D156)</f>
        <v/>
      </c>
      <c r="D156" s="16" t="str">
        <f>K156</f>
        <v/>
      </c>
      <c r="E156" t="str">
        <f>IF(N156&gt;0,N156&amp;" gün",IF(M156&gt;0,M156&amp;" ay",""))</f>
        <v/>
      </c>
      <c r="F156" s="16" t="str">
        <f>IF(OR('Cihazlar'!C156="",K156=""),"",IF(N156&gt;0,K156+N156,IF(M156&gt;0,EDATE(K156,M156),"")))</f>
        <v/>
      </c>
      <c r="G156" s="17" t="str">
        <f>IF(F156="","",F156-TODAY())</f>
        <v/>
      </c>
      <c r="H156" t="str">
        <f>IF(G156="","",IF(G156&lt;0,"Gecikmiş",IF(G156&lt;=30,"30 gün içinde","Planlı")))</f>
        <v/>
      </c>
      <c r="I156" s="16" t="str">
        <f>IF('Cihazlar'!Q156="","",IF('Cihazlar'!R156="Sarı etiket",(IF('Cihazlar'!Q156="","",IF(ISNUMBER('Cihazlar'!Q156),'Cihazlar'!Q156,IFERROR(DATE(VALUE(RIGHT('Cihazlar'!Q156,4)),VALUE(MID('Cihazlar'!Q156,4,2)),VALUE(LEFT('Cihazlar'!Q156,2))),""))))+120,IF('Cihazlar'!R156="Kırmızı etiket",(IF('Cihazlar'!Q156="","",IF(ISNUMBER('Cihazlar'!Q156),'Cihazlar'!Q156,IFERROR(DATE(VALUE(RIGHT('Cihazlar'!Q156,4)),VALUE(MID('Cihazlar'!Q156,4,2)),VALUE(LEFT('Cihazlar'!Q156,2))),""))))+60,EDATE((IF('Cihazlar'!Q156="","",IF(ISNUMBER('Cihazlar'!Q156),'Cihazlar'!Q156,IFERROR(DATE(VALUE(RIGHT('Cihazlar'!Q156,4)),VALUE(MID('Cihazlar'!Q156,4,2)),VALUE(LEFT('Cihazlar'!Q156,2))),"")))),12))))</f>
        <v/>
      </c>
      <c r="J156" s="17" t="str">
        <f>IF(I156="","",I156-TODAY())</f>
        <v/>
      </c>
      <c r="K156" s="16" t="str">
        <f>IF('Cihazlar'!F156&lt;&gt;"",IF('Cihazlar'!F156="","",IF(ISNUMBER('Cihazlar'!F156),'Cihazlar'!F156,IFERROR(DATE(VALUE(RIGHT('Cihazlar'!F156,4)),VALUE(MID('Cihazlar'!F156,4,2)),VALUE(LEFT('Cihazlar'!F156,2))),""))),IF('Cihazlar'!E156="","",IF(ISNUMBER('Cihazlar'!E156),'Cihazlar'!E156,IFERROR(DATE(VALUE(RIGHT('Cihazlar'!E156,4)),VALUE(MID('Cihazlar'!E156,4,2)),VALUE(LEFT('Cihazlar'!E156,2))),""))))</f>
        <v/>
      </c>
      <c r="L156" t="str">
        <f>IF('Cihazlar'!C156="","",IFERROR(MATCH('Cihazlar'!C156,'Ürünler'!$A:$A,0),IFERROR(MATCH('Cihazlar'!C156,'Ürünler'!$B:$B,0),"")))</f>
        <v/>
      </c>
      <c r="M156">
        <f>IF(N156&gt;0,0,IF('Cihazlar'!J156&lt;&gt;"",N(VALUE('Cihazlar'!J156)),IF(L156="",0,N(INDEX('Ürünler'!$C:$C,L156)))))</f>
        <v>0</v>
      </c>
      <c r="N156">
        <f>IF('Cihazlar'!K156&lt;&gt;"",N(VALUE('Cihazlar'!K156)),IF('Cihazlar'!J156&lt;&gt;"",0,IF(L156="",0,N(INDEX('Ürünler'!$D:$D,L156)))))</f>
        <v>0</v>
      </c>
    </row>
    <row r="157" spans="1:14">
      <c r="A157" t="str">
        <f>IF(AND('Cihazlar'!A157="",'Cihazlar'!B157=""),"",IFERROR(INDEX('Müşteriler'!$A:$A,MATCH(IF('Cihazlar'!A157="","§",'Cihazlar'!A157),'Müşteriler'!$K:$K,0)),IFERROR(INDEX('Müşteriler'!$A:$A,MATCH(IF('Cihazlar'!B157="","§",'Cihazlar'!B157),'Müşteriler'!$C:$C,0)),'Cihazlar'!A157&amp;'Cihazlar'!B157)))</f>
        <v/>
      </c>
      <c r="B157" t="str">
        <f>IF('Cihazlar'!C157="","",IF(L157="",'Cihazlar'!C157,INDEX('Ürünler'!$B:$B,L157)))</f>
        <v/>
      </c>
      <c r="C157" t="str">
        <f>IF('Cihazlar'!D157="","",'Cihazlar'!D157)</f>
        <v/>
      </c>
      <c r="D157" s="16" t="str">
        <f>K157</f>
        <v/>
      </c>
      <c r="E157" t="str">
        <f>IF(N157&gt;0,N157&amp;" gün",IF(M157&gt;0,M157&amp;" ay",""))</f>
        <v/>
      </c>
      <c r="F157" s="16" t="str">
        <f>IF(OR('Cihazlar'!C157="",K157=""),"",IF(N157&gt;0,K157+N157,IF(M157&gt;0,EDATE(K157,M157),"")))</f>
        <v/>
      </c>
      <c r="G157" s="17" t="str">
        <f>IF(F157="","",F157-TODAY())</f>
        <v/>
      </c>
      <c r="H157" t="str">
        <f>IF(G157="","",IF(G157&lt;0,"Gecikmiş",IF(G157&lt;=30,"30 gün içinde","Planlı")))</f>
        <v/>
      </c>
      <c r="I157" s="16" t="str">
        <f>IF('Cihazlar'!Q157="","",IF('Cihazlar'!R157="Sarı etiket",(IF('Cihazlar'!Q157="","",IF(ISNUMBER('Cihazlar'!Q157),'Cihazlar'!Q157,IFERROR(DATE(VALUE(RIGHT('Cihazlar'!Q157,4)),VALUE(MID('Cihazlar'!Q157,4,2)),VALUE(LEFT('Cihazlar'!Q157,2))),""))))+120,IF('Cihazlar'!R157="Kırmızı etiket",(IF('Cihazlar'!Q157="","",IF(ISNUMBER('Cihazlar'!Q157),'Cihazlar'!Q157,IFERROR(DATE(VALUE(RIGHT('Cihazlar'!Q157,4)),VALUE(MID('Cihazlar'!Q157,4,2)),VALUE(LEFT('Cihazlar'!Q157,2))),""))))+60,EDATE((IF('Cihazlar'!Q157="","",IF(ISNUMBER('Cihazlar'!Q157),'Cihazlar'!Q157,IFERROR(DATE(VALUE(RIGHT('Cihazlar'!Q157,4)),VALUE(MID('Cihazlar'!Q157,4,2)),VALUE(LEFT('Cihazlar'!Q157,2))),"")))),12))))</f>
        <v/>
      </c>
      <c r="J157" s="17" t="str">
        <f>IF(I157="","",I157-TODAY())</f>
        <v/>
      </c>
      <c r="K157" s="16" t="str">
        <f>IF('Cihazlar'!F157&lt;&gt;"",IF('Cihazlar'!F157="","",IF(ISNUMBER('Cihazlar'!F157),'Cihazlar'!F157,IFERROR(DATE(VALUE(RIGHT('Cihazlar'!F157,4)),VALUE(MID('Cihazlar'!F157,4,2)),VALUE(LEFT('Cihazlar'!F157,2))),""))),IF('Cihazlar'!E157="","",IF(ISNUMBER('Cihazlar'!E157),'Cihazlar'!E157,IFERROR(DATE(VALUE(RIGHT('Cihazlar'!E157,4)),VALUE(MID('Cihazlar'!E157,4,2)),VALUE(LEFT('Cihazlar'!E157,2))),""))))</f>
        <v/>
      </c>
      <c r="L157" t="str">
        <f>IF('Cihazlar'!C157="","",IFERROR(MATCH('Cihazlar'!C157,'Ürünler'!$A:$A,0),IFERROR(MATCH('Cihazlar'!C157,'Ürünler'!$B:$B,0),"")))</f>
        <v/>
      </c>
      <c r="M157">
        <f>IF(N157&gt;0,0,IF('Cihazlar'!J157&lt;&gt;"",N(VALUE('Cihazlar'!J157)),IF(L157="",0,N(INDEX('Ürünler'!$C:$C,L157)))))</f>
        <v>0</v>
      </c>
      <c r="N157">
        <f>IF('Cihazlar'!K157&lt;&gt;"",N(VALUE('Cihazlar'!K157)),IF('Cihazlar'!J157&lt;&gt;"",0,IF(L157="",0,N(INDEX('Ürünler'!$D:$D,L157)))))</f>
        <v>0</v>
      </c>
    </row>
    <row r="158" spans="1:14">
      <c r="A158" t="str">
        <f>IF(AND('Cihazlar'!A158="",'Cihazlar'!B158=""),"",IFERROR(INDEX('Müşteriler'!$A:$A,MATCH(IF('Cihazlar'!A158="","§",'Cihazlar'!A158),'Müşteriler'!$K:$K,0)),IFERROR(INDEX('Müşteriler'!$A:$A,MATCH(IF('Cihazlar'!B158="","§",'Cihazlar'!B158),'Müşteriler'!$C:$C,0)),'Cihazlar'!A158&amp;'Cihazlar'!B158)))</f>
        <v/>
      </c>
      <c r="B158" t="str">
        <f>IF('Cihazlar'!C158="","",IF(L158="",'Cihazlar'!C158,INDEX('Ürünler'!$B:$B,L158)))</f>
        <v/>
      </c>
      <c r="C158" t="str">
        <f>IF('Cihazlar'!D158="","",'Cihazlar'!D158)</f>
        <v/>
      </c>
      <c r="D158" s="16" t="str">
        <f>K158</f>
        <v/>
      </c>
      <c r="E158" t="str">
        <f>IF(N158&gt;0,N158&amp;" gün",IF(M158&gt;0,M158&amp;" ay",""))</f>
        <v/>
      </c>
      <c r="F158" s="16" t="str">
        <f>IF(OR('Cihazlar'!C158="",K158=""),"",IF(N158&gt;0,K158+N158,IF(M158&gt;0,EDATE(K158,M158),"")))</f>
        <v/>
      </c>
      <c r="G158" s="17" t="str">
        <f>IF(F158="","",F158-TODAY())</f>
        <v/>
      </c>
      <c r="H158" t="str">
        <f>IF(G158="","",IF(G158&lt;0,"Gecikmiş",IF(G158&lt;=30,"30 gün içinde","Planlı")))</f>
        <v/>
      </c>
      <c r="I158" s="16" t="str">
        <f>IF('Cihazlar'!Q158="","",IF('Cihazlar'!R158="Sarı etiket",(IF('Cihazlar'!Q158="","",IF(ISNUMBER('Cihazlar'!Q158),'Cihazlar'!Q158,IFERROR(DATE(VALUE(RIGHT('Cihazlar'!Q158,4)),VALUE(MID('Cihazlar'!Q158,4,2)),VALUE(LEFT('Cihazlar'!Q158,2))),""))))+120,IF('Cihazlar'!R158="Kırmızı etiket",(IF('Cihazlar'!Q158="","",IF(ISNUMBER('Cihazlar'!Q158),'Cihazlar'!Q158,IFERROR(DATE(VALUE(RIGHT('Cihazlar'!Q158,4)),VALUE(MID('Cihazlar'!Q158,4,2)),VALUE(LEFT('Cihazlar'!Q158,2))),""))))+60,EDATE((IF('Cihazlar'!Q158="","",IF(ISNUMBER('Cihazlar'!Q158),'Cihazlar'!Q158,IFERROR(DATE(VALUE(RIGHT('Cihazlar'!Q158,4)),VALUE(MID('Cihazlar'!Q158,4,2)),VALUE(LEFT('Cihazlar'!Q158,2))),"")))),12))))</f>
        <v/>
      </c>
      <c r="J158" s="17" t="str">
        <f>IF(I158="","",I158-TODAY())</f>
        <v/>
      </c>
      <c r="K158" s="16" t="str">
        <f>IF('Cihazlar'!F158&lt;&gt;"",IF('Cihazlar'!F158="","",IF(ISNUMBER('Cihazlar'!F158),'Cihazlar'!F158,IFERROR(DATE(VALUE(RIGHT('Cihazlar'!F158,4)),VALUE(MID('Cihazlar'!F158,4,2)),VALUE(LEFT('Cihazlar'!F158,2))),""))),IF('Cihazlar'!E158="","",IF(ISNUMBER('Cihazlar'!E158),'Cihazlar'!E158,IFERROR(DATE(VALUE(RIGHT('Cihazlar'!E158,4)),VALUE(MID('Cihazlar'!E158,4,2)),VALUE(LEFT('Cihazlar'!E158,2))),""))))</f>
        <v/>
      </c>
      <c r="L158" t="str">
        <f>IF('Cihazlar'!C158="","",IFERROR(MATCH('Cihazlar'!C158,'Ürünler'!$A:$A,0),IFERROR(MATCH('Cihazlar'!C158,'Ürünler'!$B:$B,0),"")))</f>
        <v/>
      </c>
      <c r="M158">
        <f>IF(N158&gt;0,0,IF('Cihazlar'!J158&lt;&gt;"",N(VALUE('Cihazlar'!J158)),IF(L158="",0,N(INDEX('Ürünler'!$C:$C,L158)))))</f>
        <v>0</v>
      </c>
      <c r="N158">
        <f>IF('Cihazlar'!K158&lt;&gt;"",N(VALUE('Cihazlar'!K158)),IF('Cihazlar'!J158&lt;&gt;"",0,IF(L158="",0,N(INDEX('Ürünler'!$D:$D,L158)))))</f>
        <v>0</v>
      </c>
    </row>
    <row r="159" spans="1:14">
      <c r="A159" t="str">
        <f>IF(AND('Cihazlar'!A159="",'Cihazlar'!B159=""),"",IFERROR(INDEX('Müşteriler'!$A:$A,MATCH(IF('Cihazlar'!A159="","§",'Cihazlar'!A159),'Müşteriler'!$K:$K,0)),IFERROR(INDEX('Müşteriler'!$A:$A,MATCH(IF('Cihazlar'!B159="","§",'Cihazlar'!B159),'Müşteriler'!$C:$C,0)),'Cihazlar'!A159&amp;'Cihazlar'!B159)))</f>
        <v/>
      </c>
      <c r="B159" t="str">
        <f>IF('Cihazlar'!C159="","",IF(L159="",'Cihazlar'!C159,INDEX('Ürünler'!$B:$B,L159)))</f>
        <v/>
      </c>
      <c r="C159" t="str">
        <f>IF('Cihazlar'!D159="","",'Cihazlar'!D159)</f>
        <v/>
      </c>
      <c r="D159" s="16" t="str">
        <f>K159</f>
        <v/>
      </c>
      <c r="E159" t="str">
        <f>IF(N159&gt;0,N159&amp;" gün",IF(M159&gt;0,M159&amp;" ay",""))</f>
        <v/>
      </c>
      <c r="F159" s="16" t="str">
        <f>IF(OR('Cihazlar'!C159="",K159=""),"",IF(N159&gt;0,K159+N159,IF(M159&gt;0,EDATE(K159,M159),"")))</f>
        <v/>
      </c>
      <c r="G159" s="17" t="str">
        <f>IF(F159="","",F159-TODAY())</f>
        <v/>
      </c>
      <c r="H159" t="str">
        <f>IF(G159="","",IF(G159&lt;0,"Gecikmiş",IF(G159&lt;=30,"30 gün içinde","Planlı")))</f>
        <v/>
      </c>
      <c r="I159" s="16" t="str">
        <f>IF('Cihazlar'!Q159="","",IF('Cihazlar'!R159="Sarı etiket",(IF('Cihazlar'!Q159="","",IF(ISNUMBER('Cihazlar'!Q159),'Cihazlar'!Q159,IFERROR(DATE(VALUE(RIGHT('Cihazlar'!Q159,4)),VALUE(MID('Cihazlar'!Q159,4,2)),VALUE(LEFT('Cihazlar'!Q159,2))),""))))+120,IF('Cihazlar'!R159="Kırmızı etiket",(IF('Cihazlar'!Q159="","",IF(ISNUMBER('Cihazlar'!Q159),'Cihazlar'!Q159,IFERROR(DATE(VALUE(RIGHT('Cihazlar'!Q159,4)),VALUE(MID('Cihazlar'!Q159,4,2)),VALUE(LEFT('Cihazlar'!Q159,2))),""))))+60,EDATE((IF('Cihazlar'!Q159="","",IF(ISNUMBER('Cihazlar'!Q159),'Cihazlar'!Q159,IFERROR(DATE(VALUE(RIGHT('Cihazlar'!Q159,4)),VALUE(MID('Cihazlar'!Q159,4,2)),VALUE(LEFT('Cihazlar'!Q159,2))),"")))),12))))</f>
        <v/>
      </c>
      <c r="J159" s="17" t="str">
        <f>IF(I159="","",I159-TODAY())</f>
        <v/>
      </c>
      <c r="K159" s="16" t="str">
        <f>IF('Cihazlar'!F159&lt;&gt;"",IF('Cihazlar'!F159="","",IF(ISNUMBER('Cihazlar'!F159),'Cihazlar'!F159,IFERROR(DATE(VALUE(RIGHT('Cihazlar'!F159,4)),VALUE(MID('Cihazlar'!F159,4,2)),VALUE(LEFT('Cihazlar'!F159,2))),""))),IF('Cihazlar'!E159="","",IF(ISNUMBER('Cihazlar'!E159),'Cihazlar'!E159,IFERROR(DATE(VALUE(RIGHT('Cihazlar'!E159,4)),VALUE(MID('Cihazlar'!E159,4,2)),VALUE(LEFT('Cihazlar'!E159,2))),""))))</f>
        <v/>
      </c>
      <c r="L159" t="str">
        <f>IF('Cihazlar'!C159="","",IFERROR(MATCH('Cihazlar'!C159,'Ürünler'!$A:$A,0),IFERROR(MATCH('Cihazlar'!C159,'Ürünler'!$B:$B,0),"")))</f>
        <v/>
      </c>
      <c r="M159">
        <f>IF(N159&gt;0,0,IF('Cihazlar'!J159&lt;&gt;"",N(VALUE('Cihazlar'!J159)),IF(L159="",0,N(INDEX('Ürünler'!$C:$C,L159)))))</f>
        <v>0</v>
      </c>
      <c r="N159">
        <f>IF('Cihazlar'!K159&lt;&gt;"",N(VALUE('Cihazlar'!K159)),IF('Cihazlar'!J159&lt;&gt;"",0,IF(L159="",0,N(INDEX('Ürünler'!$D:$D,L159)))))</f>
        <v>0</v>
      </c>
    </row>
    <row r="160" spans="1:14">
      <c r="A160" t="str">
        <f>IF(AND('Cihazlar'!A160="",'Cihazlar'!B160=""),"",IFERROR(INDEX('Müşteriler'!$A:$A,MATCH(IF('Cihazlar'!A160="","§",'Cihazlar'!A160),'Müşteriler'!$K:$K,0)),IFERROR(INDEX('Müşteriler'!$A:$A,MATCH(IF('Cihazlar'!B160="","§",'Cihazlar'!B160),'Müşteriler'!$C:$C,0)),'Cihazlar'!A160&amp;'Cihazlar'!B160)))</f>
        <v/>
      </c>
      <c r="B160" t="str">
        <f>IF('Cihazlar'!C160="","",IF(L160="",'Cihazlar'!C160,INDEX('Ürünler'!$B:$B,L160)))</f>
        <v/>
      </c>
      <c r="C160" t="str">
        <f>IF('Cihazlar'!D160="","",'Cihazlar'!D160)</f>
        <v/>
      </c>
      <c r="D160" s="16" t="str">
        <f>K160</f>
        <v/>
      </c>
      <c r="E160" t="str">
        <f>IF(N160&gt;0,N160&amp;" gün",IF(M160&gt;0,M160&amp;" ay",""))</f>
        <v/>
      </c>
      <c r="F160" s="16" t="str">
        <f>IF(OR('Cihazlar'!C160="",K160=""),"",IF(N160&gt;0,K160+N160,IF(M160&gt;0,EDATE(K160,M160),"")))</f>
        <v/>
      </c>
      <c r="G160" s="17" t="str">
        <f>IF(F160="","",F160-TODAY())</f>
        <v/>
      </c>
      <c r="H160" t="str">
        <f>IF(G160="","",IF(G160&lt;0,"Gecikmiş",IF(G160&lt;=30,"30 gün içinde","Planlı")))</f>
        <v/>
      </c>
      <c r="I160" s="16" t="str">
        <f>IF('Cihazlar'!Q160="","",IF('Cihazlar'!R160="Sarı etiket",(IF('Cihazlar'!Q160="","",IF(ISNUMBER('Cihazlar'!Q160),'Cihazlar'!Q160,IFERROR(DATE(VALUE(RIGHT('Cihazlar'!Q160,4)),VALUE(MID('Cihazlar'!Q160,4,2)),VALUE(LEFT('Cihazlar'!Q160,2))),""))))+120,IF('Cihazlar'!R160="Kırmızı etiket",(IF('Cihazlar'!Q160="","",IF(ISNUMBER('Cihazlar'!Q160),'Cihazlar'!Q160,IFERROR(DATE(VALUE(RIGHT('Cihazlar'!Q160,4)),VALUE(MID('Cihazlar'!Q160,4,2)),VALUE(LEFT('Cihazlar'!Q160,2))),""))))+60,EDATE((IF('Cihazlar'!Q160="","",IF(ISNUMBER('Cihazlar'!Q160),'Cihazlar'!Q160,IFERROR(DATE(VALUE(RIGHT('Cihazlar'!Q160,4)),VALUE(MID('Cihazlar'!Q160,4,2)),VALUE(LEFT('Cihazlar'!Q160,2))),"")))),12))))</f>
        <v/>
      </c>
      <c r="J160" s="17" t="str">
        <f>IF(I160="","",I160-TODAY())</f>
        <v/>
      </c>
      <c r="K160" s="16" t="str">
        <f>IF('Cihazlar'!F160&lt;&gt;"",IF('Cihazlar'!F160="","",IF(ISNUMBER('Cihazlar'!F160),'Cihazlar'!F160,IFERROR(DATE(VALUE(RIGHT('Cihazlar'!F160,4)),VALUE(MID('Cihazlar'!F160,4,2)),VALUE(LEFT('Cihazlar'!F160,2))),""))),IF('Cihazlar'!E160="","",IF(ISNUMBER('Cihazlar'!E160),'Cihazlar'!E160,IFERROR(DATE(VALUE(RIGHT('Cihazlar'!E160,4)),VALUE(MID('Cihazlar'!E160,4,2)),VALUE(LEFT('Cihazlar'!E160,2))),""))))</f>
        <v/>
      </c>
      <c r="L160" t="str">
        <f>IF('Cihazlar'!C160="","",IFERROR(MATCH('Cihazlar'!C160,'Ürünler'!$A:$A,0),IFERROR(MATCH('Cihazlar'!C160,'Ürünler'!$B:$B,0),"")))</f>
        <v/>
      </c>
      <c r="M160">
        <f>IF(N160&gt;0,0,IF('Cihazlar'!J160&lt;&gt;"",N(VALUE('Cihazlar'!J160)),IF(L160="",0,N(INDEX('Ürünler'!$C:$C,L160)))))</f>
        <v>0</v>
      </c>
      <c r="N160">
        <f>IF('Cihazlar'!K160&lt;&gt;"",N(VALUE('Cihazlar'!K160)),IF('Cihazlar'!J160&lt;&gt;"",0,IF(L160="",0,N(INDEX('Ürünler'!$D:$D,L160)))))</f>
        <v>0</v>
      </c>
    </row>
    <row r="161" spans="1:14">
      <c r="A161" t="str">
        <f>IF(AND('Cihazlar'!A161="",'Cihazlar'!B161=""),"",IFERROR(INDEX('Müşteriler'!$A:$A,MATCH(IF('Cihazlar'!A161="","§",'Cihazlar'!A161),'Müşteriler'!$K:$K,0)),IFERROR(INDEX('Müşteriler'!$A:$A,MATCH(IF('Cihazlar'!B161="","§",'Cihazlar'!B161),'Müşteriler'!$C:$C,0)),'Cihazlar'!A161&amp;'Cihazlar'!B161)))</f>
        <v/>
      </c>
      <c r="B161" t="str">
        <f>IF('Cihazlar'!C161="","",IF(L161="",'Cihazlar'!C161,INDEX('Ürünler'!$B:$B,L161)))</f>
        <v/>
      </c>
      <c r="C161" t="str">
        <f>IF('Cihazlar'!D161="","",'Cihazlar'!D161)</f>
        <v/>
      </c>
      <c r="D161" s="16" t="str">
        <f>K161</f>
        <v/>
      </c>
      <c r="E161" t="str">
        <f>IF(N161&gt;0,N161&amp;" gün",IF(M161&gt;0,M161&amp;" ay",""))</f>
        <v/>
      </c>
      <c r="F161" s="16" t="str">
        <f>IF(OR('Cihazlar'!C161="",K161=""),"",IF(N161&gt;0,K161+N161,IF(M161&gt;0,EDATE(K161,M161),"")))</f>
        <v/>
      </c>
      <c r="G161" s="17" t="str">
        <f>IF(F161="","",F161-TODAY())</f>
        <v/>
      </c>
      <c r="H161" t="str">
        <f>IF(G161="","",IF(G161&lt;0,"Gecikmiş",IF(G161&lt;=30,"30 gün içinde","Planlı")))</f>
        <v/>
      </c>
      <c r="I161" s="16" t="str">
        <f>IF('Cihazlar'!Q161="","",IF('Cihazlar'!R161="Sarı etiket",(IF('Cihazlar'!Q161="","",IF(ISNUMBER('Cihazlar'!Q161),'Cihazlar'!Q161,IFERROR(DATE(VALUE(RIGHT('Cihazlar'!Q161,4)),VALUE(MID('Cihazlar'!Q161,4,2)),VALUE(LEFT('Cihazlar'!Q161,2))),""))))+120,IF('Cihazlar'!R161="Kırmızı etiket",(IF('Cihazlar'!Q161="","",IF(ISNUMBER('Cihazlar'!Q161),'Cihazlar'!Q161,IFERROR(DATE(VALUE(RIGHT('Cihazlar'!Q161,4)),VALUE(MID('Cihazlar'!Q161,4,2)),VALUE(LEFT('Cihazlar'!Q161,2))),""))))+60,EDATE((IF('Cihazlar'!Q161="","",IF(ISNUMBER('Cihazlar'!Q161),'Cihazlar'!Q161,IFERROR(DATE(VALUE(RIGHT('Cihazlar'!Q161,4)),VALUE(MID('Cihazlar'!Q161,4,2)),VALUE(LEFT('Cihazlar'!Q161,2))),"")))),12))))</f>
        <v/>
      </c>
      <c r="J161" s="17" t="str">
        <f>IF(I161="","",I161-TODAY())</f>
        <v/>
      </c>
      <c r="K161" s="16" t="str">
        <f>IF('Cihazlar'!F161&lt;&gt;"",IF('Cihazlar'!F161="","",IF(ISNUMBER('Cihazlar'!F161),'Cihazlar'!F161,IFERROR(DATE(VALUE(RIGHT('Cihazlar'!F161,4)),VALUE(MID('Cihazlar'!F161,4,2)),VALUE(LEFT('Cihazlar'!F161,2))),""))),IF('Cihazlar'!E161="","",IF(ISNUMBER('Cihazlar'!E161),'Cihazlar'!E161,IFERROR(DATE(VALUE(RIGHT('Cihazlar'!E161,4)),VALUE(MID('Cihazlar'!E161,4,2)),VALUE(LEFT('Cihazlar'!E161,2))),""))))</f>
        <v/>
      </c>
      <c r="L161" t="str">
        <f>IF('Cihazlar'!C161="","",IFERROR(MATCH('Cihazlar'!C161,'Ürünler'!$A:$A,0),IFERROR(MATCH('Cihazlar'!C161,'Ürünler'!$B:$B,0),"")))</f>
        <v/>
      </c>
      <c r="M161">
        <f>IF(N161&gt;0,0,IF('Cihazlar'!J161&lt;&gt;"",N(VALUE('Cihazlar'!J161)),IF(L161="",0,N(INDEX('Ürünler'!$C:$C,L161)))))</f>
        <v>0</v>
      </c>
      <c r="N161">
        <f>IF('Cihazlar'!K161&lt;&gt;"",N(VALUE('Cihazlar'!K161)),IF('Cihazlar'!J161&lt;&gt;"",0,IF(L161="",0,N(INDEX('Ürünler'!$D:$D,L161)))))</f>
        <v>0</v>
      </c>
    </row>
    <row r="162" spans="1:14">
      <c r="A162" t="str">
        <f>IF(AND('Cihazlar'!A162="",'Cihazlar'!B162=""),"",IFERROR(INDEX('Müşteriler'!$A:$A,MATCH(IF('Cihazlar'!A162="","§",'Cihazlar'!A162),'Müşteriler'!$K:$K,0)),IFERROR(INDEX('Müşteriler'!$A:$A,MATCH(IF('Cihazlar'!B162="","§",'Cihazlar'!B162),'Müşteriler'!$C:$C,0)),'Cihazlar'!A162&amp;'Cihazlar'!B162)))</f>
        <v/>
      </c>
      <c r="B162" t="str">
        <f>IF('Cihazlar'!C162="","",IF(L162="",'Cihazlar'!C162,INDEX('Ürünler'!$B:$B,L162)))</f>
        <v/>
      </c>
      <c r="C162" t="str">
        <f>IF('Cihazlar'!D162="","",'Cihazlar'!D162)</f>
        <v/>
      </c>
      <c r="D162" s="16" t="str">
        <f>K162</f>
        <v/>
      </c>
      <c r="E162" t="str">
        <f>IF(N162&gt;0,N162&amp;" gün",IF(M162&gt;0,M162&amp;" ay",""))</f>
        <v/>
      </c>
      <c r="F162" s="16" t="str">
        <f>IF(OR('Cihazlar'!C162="",K162=""),"",IF(N162&gt;0,K162+N162,IF(M162&gt;0,EDATE(K162,M162),"")))</f>
        <v/>
      </c>
      <c r="G162" s="17" t="str">
        <f>IF(F162="","",F162-TODAY())</f>
        <v/>
      </c>
      <c r="H162" t="str">
        <f>IF(G162="","",IF(G162&lt;0,"Gecikmiş",IF(G162&lt;=30,"30 gün içinde","Planlı")))</f>
        <v/>
      </c>
      <c r="I162" s="16" t="str">
        <f>IF('Cihazlar'!Q162="","",IF('Cihazlar'!R162="Sarı etiket",(IF('Cihazlar'!Q162="","",IF(ISNUMBER('Cihazlar'!Q162),'Cihazlar'!Q162,IFERROR(DATE(VALUE(RIGHT('Cihazlar'!Q162,4)),VALUE(MID('Cihazlar'!Q162,4,2)),VALUE(LEFT('Cihazlar'!Q162,2))),""))))+120,IF('Cihazlar'!R162="Kırmızı etiket",(IF('Cihazlar'!Q162="","",IF(ISNUMBER('Cihazlar'!Q162),'Cihazlar'!Q162,IFERROR(DATE(VALUE(RIGHT('Cihazlar'!Q162,4)),VALUE(MID('Cihazlar'!Q162,4,2)),VALUE(LEFT('Cihazlar'!Q162,2))),""))))+60,EDATE((IF('Cihazlar'!Q162="","",IF(ISNUMBER('Cihazlar'!Q162),'Cihazlar'!Q162,IFERROR(DATE(VALUE(RIGHT('Cihazlar'!Q162,4)),VALUE(MID('Cihazlar'!Q162,4,2)),VALUE(LEFT('Cihazlar'!Q162,2))),"")))),12))))</f>
        <v/>
      </c>
      <c r="J162" s="17" t="str">
        <f>IF(I162="","",I162-TODAY())</f>
        <v/>
      </c>
      <c r="K162" s="16" t="str">
        <f>IF('Cihazlar'!F162&lt;&gt;"",IF('Cihazlar'!F162="","",IF(ISNUMBER('Cihazlar'!F162),'Cihazlar'!F162,IFERROR(DATE(VALUE(RIGHT('Cihazlar'!F162,4)),VALUE(MID('Cihazlar'!F162,4,2)),VALUE(LEFT('Cihazlar'!F162,2))),""))),IF('Cihazlar'!E162="","",IF(ISNUMBER('Cihazlar'!E162),'Cihazlar'!E162,IFERROR(DATE(VALUE(RIGHT('Cihazlar'!E162,4)),VALUE(MID('Cihazlar'!E162,4,2)),VALUE(LEFT('Cihazlar'!E162,2))),""))))</f>
        <v/>
      </c>
      <c r="L162" t="str">
        <f>IF('Cihazlar'!C162="","",IFERROR(MATCH('Cihazlar'!C162,'Ürünler'!$A:$A,0),IFERROR(MATCH('Cihazlar'!C162,'Ürünler'!$B:$B,0),"")))</f>
        <v/>
      </c>
      <c r="M162">
        <f>IF(N162&gt;0,0,IF('Cihazlar'!J162&lt;&gt;"",N(VALUE('Cihazlar'!J162)),IF(L162="",0,N(INDEX('Ürünler'!$C:$C,L162)))))</f>
        <v>0</v>
      </c>
      <c r="N162">
        <f>IF('Cihazlar'!K162&lt;&gt;"",N(VALUE('Cihazlar'!K162)),IF('Cihazlar'!J162&lt;&gt;"",0,IF(L162="",0,N(INDEX('Ürünler'!$D:$D,L162)))))</f>
        <v>0</v>
      </c>
    </row>
    <row r="163" spans="1:14">
      <c r="A163" t="str">
        <f>IF(AND('Cihazlar'!A163="",'Cihazlar'!B163=""),"",IFERROR(INDEX('Müşteriler'!$A:$A,MATCH(IF('Cihazlar'!A163="","§",'Cihazlar'!A163),'Müşteriler'!$K:$K,0)),IFERROR(INDEX('Müşteriler'!$A:$A,MATCH(IF('Cihazlar'!B163="","§",'Cihazlar'!B163),'Müşteriler'!$C:$C,0)),'Cihazlar'!A163&amp;'Cihazlar'!B163)))</f>
        <v/>
      </c>
      <c r="B163" t="str">
        <f>IF('Cihazlar'!C163="","",IF(L163="",'Cihazlar'!C163,INDEX('Ürünler'!$B:$B,L163)))</f>
        <v/>
      </c>
      <c r="C163" t="str">
        <f>IF('Cihazlar'!D163="","",'Cihazlar'!D163)</f>
        <v/>
      </c>
      <c r="D163" s="16" t="str">
        <f>K163</f>
        <v/>
      </c>
      <c r="E163" t="str">
        <f>IF(N163&gt;0,N163&amp;" gün",IF(M163&gt;0,M163&amp;" ay",""))</f>
        <v/>
      </c>
      <c r="F163" s="16" t="str">
        <f>IF(OR('Cihazlar'!C163="",K163=""),"",IF(N163&gt;0,K163+N163,IF(M163&gt;0,EDATE(K163,M163),"")))</f>
        <v/>
      </c>
      <c r="G163" s="17" t="str">
        <f>IF(F163="","",F163-TODAY())</f>
        <v/>
      </c>
      <c r="H163" t="str">
        <f>IF(G163="","",IF(G163&lt;0,"Gecikmiş",IF(G163&lt;=30,"30 gün içinde","Planlı")))</f>
        <v/>
      </c>
      <c r="I163" s="16" t="str">
        <f>IF('Cihazlar'!Q163="","",IF('Cihazlar'!R163="Sarı etiket",(IF('Cihazlar'!Q163="","",IF(ISNUMBER('Cihazlar'!Q163),'Cihazlar'!Q163,IFERROR(DATE(VALUE(RIGHT('Cihazlar'!Q163,4)),VALUE(MID('Cihazlar'!Q163,4,2)),VALUE(LEFT('Cihazlar'!Q163,2))),""))))+120,IF('Cihazlar'!R163="Kırmızı etiket",(IF('Cihazlar'!Q163="","",IF(ISNUMBER('Cihazlar'!Q163),'Cihazlar'!Q163,IFERROR(DATE(VALUE(RIGHT('Cihazlar'!Q163,4)),VALUE(MID('Cihazlar'!Q163,4,2)),VALUE(LEFT('Cihazlar'!Q163,2))),""))))+60,EDATE((IF('Cihazlar'!Q163="","",IF(ISNUMBER('Cihazlar'!Q163),'Cihazlar'!Q163,IFERROR(DATE(VALUE(RIGHT('Cihazlar'!Q163,4)),VALUE(MID('Cihazlar'!Q163,4,2)),VALUE(LEFT('Cihazlar'!Q163,2))),"")))),12))))</f>
        <v/>
      </c>
      <c r="J163" s="17" t="str">
        <f>IF(I163="","",I163-TODAY())</f>
        <v/>
      </c>
      <c r="K163" s="16" t="str">
        <f>IF('Cihazlar'!F163&lt;&gt;"",IF('Cihazlar'!F163="","",IF(ISNUMBER('Cihazlar'!F163),'Cihazlar'!F163,IFERROR(DATE(VALUE(RIGHT('Cihazlar'!F163,4)),VALUE(MID('Cihazlar'!F163,4,2)),VALUE(LEFT('Cihazlar'!F163,2))),""))),IF('Cihazlar'!E163="","",IF(ISNUMBER('Cihazlar'!E163),'Cihazlar'!E163,IFERROR(DATE(VALUE(RIGHT('Cihazlar'!E163,4)),VALUE(MID('Cihazlar'!E163,4,2)),VALUE(LEFT('Cihazlar'!E163,2))),""))))</f>
        <v/>
      </c>
      <c r="L163" t="str">
        <f>IF('Cihazlar'!C163="","",IFERROR(MATCH('Cihazlar'!C163,'Ürünler'!$A:$A,0),IFERROR(MATCH('Cihazlar'!C163,'Ürünler'!$B:$B,0),"")))</f>
        <v/>
      </c>
      <c r="M163">
        <f>IF(N163&gt;0,0,IF('Cihazlar'!J163&lt;&gt;"",N(VALUE('Cihazlar'!J163)),IF(L163="",0,N(INDEX('Ürünler'!$C:$C,L163)))))</f>
        <v>0</v>
      </c>
      <c r="N163">
        <f>IF('Cihazlar'!K163&lt;&gt;"",N(VALUE('Cihazlar'!K163)),IF('Cihazlar'!J163&lt;&gt;"",0,IF(L163="",0,N(INDEX('Ürünler'!$D:$D,L163)))))</f>
        <v>0</v>
      </c>
    </row>
    <row r="164" spans="1:14">
      <c r="A164" t="str">
        <f>IF(AND('Cihazlar'!A164="",'Cihazlar'!B164=""),"",IFERROR(INDEX('Müşteriler'!$A:$A,MATCH(IF('Cihazlar'!A164="","§",'Cihazlar'!A164),'Müşteriler'!$K:$K,0)),IFERROR(INDEX('Müşteriler'!$A:$A,MATCH(IF('Cihazlar'!B164="","§",'Cihazlar'!B164),'Müşteriler'!$C:$C,0)),'Cihazlar'!A164&amp;'Cihazlar'!B164)))</f>
        <v/>
      </c>
      <c r="B164" t="str">
        <f>IF('Cihazlar'!C164="","",IF(L164="",'Cihazlar'!C164,INDEX('Ürünler'!$B:$B,L164)))</f>
        <v/>
      </c>
      <c r="C164" t="str">
        <f>IF('Cihazlar'!D164="","",'Cihazlar'!D164)</f>
        <v/>
      </c>
      <c r="D164" s="16" t="str">
        <f>K164</f>
        <v/>
      </c>
      <c r="E164" t="str">
        <f>IF(N164&gt;0,N164&amp;" gün",IF(M164&gt;0,M164&amp;" ay",""))</f>
        <v/>
      </c>
      <c r="F164" s="16" t="str">
        <f>IF(OR('Cihazlar'!C164="",K164=""),"",IF(N164&gt;0,K164+N164,IF(M164&gt;0,EDATE(K164,M164),"")))</f>
        <v/>
      </c>
      <c r="G164" s="17" t="str">
        <f>IF(F164="","",F164-TODAY())</f>
        <v/>
      </c>
      <c r="H164" t="str">
        <f>IF(G164="","",IF(G164&lt;0,"Gecikmiş",IF(G164&lt;=30,"30 gün içinde","Planlı")))</f>
        <v/>
      </c>
      <c r="I164" s="16" t="str">
        <f>IF('Cihazlar'!Q164="","",IF('Cihazlar'!R164="Sarı etiket",(IF('Cihazlar'!Q164="","",IF(ISNUMBER('Cihazlar'!Q164),'Cihazlar'!Q164,IFERROR(DATE(VALUE(RIGHT('Cihazlar'!Q164,4)),VALUE(MID('Cihazlar'!Q164,4,2)),VALUE(LEFT('Cihazlar'!Q164,2))),""))))+120,IF('Cihazlar'!R164="Kırmızı etiket",(IF('Cihazlar'!Q164="","",IF(ISNUMBER('Cihazlar'!Q164),'Cihazlar'!Q164,IFERROR(DATE(VALUE(RIGHT('Cihazlar'!Q164,4)),VALUE(MID('Cihazlar'!Q164,4,2)),VALUE(LEFT('Cihazlar'!Q164,2))),""))))+60,EDATE((IF('Cihazlar'!Q164="","",IF(ISNUMBER('Cihazlar'!Q164),'Cihazlar'!Q164,IFERROR(DATE(VALUE(RIGHT('Cihazlar'!Q164,4)),VALUE(MID('Cihazlar'!Q164,4,2)),VALUE(LEFT('Cihazlar'!Q164,2))),"")))),12))))</f>
        <v/>
      </c>
      <c r="J164" s="17" t="str">
        <f>IF(I164="","",I164-TODAY())</f>
        <v/>
      </c>
      <c r="K164" s="16" t="str">
        <f>IF('Cihazlar'!F164&lt;&gt;"",IF('Cihazlar'!F164="","",IF(ISNUMBER('Cihazlar'!F164),'Cihazlar'!F164,IFERROR(DATE(VALUE(RIGHT('Cihazlar'!F164,4)),VALUE(MID('Cihazlar'!F164,4,2)),VALUE(LEFT('Cihazlar'!F164,2))),""))),IF('Cihazlar'!E164="","",IF(ISNUMBER('Cihazlar'!E164),'Cihazlar'!E164,IFERROR(DATE(VALUE(RIGHT('Cihazlar'!E164,4)),VALUE(MID('Cihazlar'!E164,4,2)),VALUE(LEFT('Cihazlar'!E164,2))),""))))</f>
        <v/>
      </c>
      <c r="L164" t="str">
        <f>IF('Cihazlar'!C164="","",IFERROR(MATCH('Cihazlar'!C164,'Ürünler'!$A:$A,0),IFERROR(MATCH('Cihazlar'!C164,'Ürünler'!$B:$B,0),"")))</f>
        <v/>
      </c>
      <c r="M164">
        <f>IF(N164&gt;0,0,IF('Cihazlar'!J164&lt;&gt;"",N(VALUE('Cihazlar'!J164)),IF(L164="",0,N(INDEX('Ürünler'!$C:$C,L164)))))</f>
        <v>0</v>
      </c>
      <c r="N164">
        <f>IF('Cihazlar'!K164&lt;&gt;"",N(VALUE('Cihazlar'!K164)),IF('Cihazlar'!J164&lt;&gt;"",0,IF(L164="",0,N(INDEX('Ürünler'!$D:$D,L164)))))</f>
        <v>0</v>
      </c>
    </row>
    <row r="165" spans="1:14">
      <c r="A165" t="str">
        <f>IF(AND('Cihazlar'!A165="",'Cihazlar'!B165=""),"",IFERROR(INDEX('Müşteriler'!$A:$A,MATCH(IF('Cihazlar'!A165="","§",'Cihazlar'!A165),'Müşteriler'!$K:$K,0)),IFERROR(INDEX('Müşteriler'!$A:$A,MATCH(IF('Cihazlar'!B165="","§",'Cihazlar'!B165),'Müşteriler'!$C:$C,0)),'Cihazlar'!A165&amp;'Cihazlar'!B165)))</f>
        <v/>
      </c>
      <c r="B165" t="str">
        <f>IF('Cihazlar'!C165="","",IF(L165="",'Cihazlar'!C165,INDEX('Ürünler'!$B:$B,L165)))</f>
        <v/>
      </c>
      <c r="C165" t="str">
        <f>IF('Cihazlar'!D165="","",'Cihazlar'!D165)</f>
        <v/>
      </c>
      <c r="D165" s="16" t="str">
        <f>K165</f>
        <v/>
      </c>
      <c r="E165" t="str">
        <f>IF(N165&gt;0,N165&amp;" gün",IF(M165&gt;0,M165&amp;" ay",""))</f>
        <v/>
      </c>
      <c r="F165" s="16" t="str">
        <f>IF(OR('Cihazlar'!C165="",K165=""),"",IF(N165&gt;0,K165+N165,IF(M165&gt;0,EDATE(K165,M165),"")))</f>
        <v/>
      </c>
      <c r="G165" s="17" t="str">
        <f>IF(F165="","",F165-TODAY())</f>
        <v/>
      </c>
      <c r="H165" t="str">
        <f>IF(G165="","",IF(G165&lt;0,"Gecikmiş",IF(G165&lt;=30,"30 gün içinde","Planlı")))</f>
        <v/>
      </c>
      <c r="I165" s="16" t="str">
        <f>IF('Cihazlar'!Q165="","",IF('Cihazlar'!R165="Sarı etiket",(IF('Cihazlar'!Q165="","",IF(ISNUMBER('Cihazlar'!Q165),'Cihazlar'!Q165,IFERROR(DATE(VALUE(RIGHT('Cihazlar'!Q165,4)),VALUE(MID('Cihazlar'!Q165,4,2)),VALUE(LEFT('Cihazlar'!Q165,2))),""))))+120,IF('Cihazlar'!R165="Kırmızı etiket",(IF('Cihazlar'!Q165="","",IF(ISNUMBER('Cihazlar'!Q165),'Cihazlar'!Q165,IFERROR(DATE(VALUE(RIGHT('Cihazlar'!Q165,4)),VALUE(MID('Cihazlar'!Q165,4,2)),VALUE(LEFT('Cihazlar'!Q165,2))),""))))+60,EDATE((IF('Cihazlar'!Q165="","",IF(ISNUMBER('Cihazlar'!Q165),'Cihazlar'!Q165,IFERROR(DATE(VALUE(RIGHT('Cihazlar'!Q165,4)),VALUE(MID('Cihazlar'!Q165,4,2)),VALUE(LEFT('Cihazlar'!Q165,2))),"")))),12))))</f>
        <v/>
      </c>
      <c r="J165" s="17" t="str">
        <f>IF(I165="","",I165-TODAY())</f>
        <v/>
      </c>
      <c r="K165" s="16" t="str">
        <f>IF('Cihazlar'!F165&lt;&gt;"",IF('Cihazlar'!F165="","",IF(ISNUMBER('Cihazlar'!F165),'Cihazlar'!F165,IFERROR(DATE(VALUE(RIGHT('Cihazlar'!F165,4)),VALUE(MID('Cihazlar'!F165,4,2)),VALUE(LEFT('Cihazlar'!F165,2))),""))),IF('Cihazlar'!E165="","",IF(ISNUMBER('Cihazlar'!E165),'Cihazlar'!E165,IFERROR(DATE(VALUE(RIGHT('Cihazlar'!E165,4)),VALUE(MID('Cihazlar'!E165,4,2)),VALUE(LEFT('Cihazlar'!E165,2))),""))))</f>
        <v/>
      </c>
      <c r="L165" t="str">
        <f>IF('Cihazlar'!C165="","",IFERROR(MATCH('Cihazlar'!C165,'Ürünler'!$A:$A,0),IFERROR(MATCH('Cihazlar'!C165,'Ürünler'!$B:$B,0),"")))</f>
        <v/>
      </c>
      <c r="M165">
        <f>IF(N165&gt;0,0,IF('Cihazlar'!J165&lt;&gt;"",N(VALUE('Cihazlar'!J165)),IF(L165="",0,N(INDEX('Ürünler'!$C:$C,L165)))))</f>
        <v>0</v>
      </c>
      <c r="N165">
        <f>IF('Cihazlar'!K165&lt;&gt;"",N(VALUE('Cihazlar'!K165)),IF('Cihazlar'!J165&lt;&gt;"",0,IF(L165="",0,N(INDEX('Ürünler'!$D:$D,L165)))))</f>
        <v>0</v>
      </c>
    </row>
    <row r="166" spans="1:14">
      <c r="A166" t="str">
        <f>IF(AND('Cihazlar'!A166="",'Cihazlar'!B166=""),"",IFERROR(INDEX('Müşteriler'!$A:$A,MATCH(IF('Cihazlar'!A166="","§",'Cihazlar'!A166),'Müşteriler'!$K:$K,0)),IFERROR(INDEX('Müşteriler'!$A:$A,MATCH(IF('Cihazlar'!B166="","§",'Cihazlar'!B166),'Müşteriler'!$C:$C,0)),'Cihazlar'!A166&amp;'Cihazlar'!B166)))</f>
        <v/>
      </c>
      <c r="B166" t="str">
        <f>IF('Cihazlar'!C166="","",IF(L166="",'Cihazlar'!C166,INDEX('Ürünler'!$B:$B,L166)))</f>
        <v/>
      </c>
      <c r="C166" t="str">
        <f>IF('Cihazlar'!D166="","",'Cihazlar'!D166)</f>
        <v/>
      </c>
      <c r="D166" s="16" t="str">
        <f>K166</f>
        <v/>
      </c>
      <c r="E166" t="str">
        <f>IF(N166&gt;0,N166&amp;" gün",IF(M166&gt;0,M166&amp;" ay",""))</f>
        <v/>
      </c>
      <c r="F166" s="16" t="str">
        <f>IF(OR('Cihazlar'!C166="",K166=""),"",IF(N166&gt;0,K166+N166,IF(M166&gt;0,EDATE(K166,M166),"")))</f>
        <v/>
      </c>
      <c r="G166" s="17" t="str">
        <f>IF(F166="","",F166-TODAY())</f>
        <v/>
      </c>
      <c r="H166" t="str">
        <f>IF(G166="","",IF(G166&lt;0,"Gecikmiş",IF(G166&lt;=30,"30 gün içinde","Planlı")))</f>
        <v/>
      </c>
      <c r="I166" s="16" t="str">
        <f>IF('Cihazlar'!Q166="","",IF('Cihazlar'!R166="Sarı etiket",(IF('Cihazlar'!Q166="","",IF(ISNUMBER('Cihazlar'!Q166),'Cihazlar'!Q166,IFERROR(DATE(VALUE(RIGHT('Cihazlar'!Q166,4)),VALUE(MID('Cihazlar'!Q166,4,2)),VALUE(LEFT('Cihazlar'!Q166,2))),""))))+120,IF('Cihazlar'!R166="Kırmızı etiket",(IF('Cihazlar'!Q166="","",IF(ISNUMBER('Cihazlar'!Q166),'Cihazlar'!Q166,IFERROR(DATE(VALUE(RIGHT('Cihazlar'!Q166,4)),VALUE(MID('Cihazlar'!Q166,4,2)),VALUE(LEFT('Cihazlar'!Q166,2))),""))))+60,EDATE((IF('Cihazlar'!Q166="","",IF(ISNUMBER('Cihazlar'!Q166),'Cihazlar'!Q166,IFERROR(DATE(VALUE(RIGHT('Cihazlar'!Q166,4)),VALUE(MID('Cihazlar'!Q166,4,2)),VALUE(LEFT('Cihazlar'!Q166,2))),"")))),12))))</f>
        <v/>
      </c>
      <c r="J166" s="17" t="str">
        <f>IF(I166="","",I166-TODAY())</f>
        <v/>
      </c>
      <c r="K166" s="16" t="str">
        <f>IF('Cihazlar'!F166&lt;&gt;"",IF('Cihazlar'!F166="","",IF(ISNUMBER('Cihazlar'!F166),'Cihazlar'!F166,IFERROR(DATE(VALUE(RIGHT('Cihazlar'!F166,4)),VALUE(MID('Cihazlar'!F166,4,2)),VALUE(LEFT('Cihazlar'!F166,2))),""))),IF('Cihazlar'!E166="","",IF(ISNUMBER('Cihazlar'!E166),'Cihazlar'!E166,IFERROR(DATE(VALUE(RIGHT('Cihazlar'!E166,4)),VALUE(MID('Cihazlar'!E166,4,2)),VALUE(LEFT('Cihazlar'!E166,2))),""))))</f>
        <v/>
      </c>
      <c r="L166" t="str">
        <f>IF('Cihazlar'!C166="","",IFERROR(MATCH('Cihazlar'!C166,'Ürünler'!$A:$A,0),IFERROR(MATCH('Cihazlar'!C166,'Ürünler'!$B:$B,0),"")))</f>
        <v/>
      </c>
      <c r="M166">
        <f>IF(N166&gt;0,0,IF('Cihazlar'!J166&lt;&gt;"",N(VALUE('Cihazlar'!J166)),IF(L166="",0,N(INDEX('Ürünler'!$C:$C,L166)))))</f>
        <v>0</v>
      </c>
      <c r="N166">
        <f>IF('Cihazlar'!K166&lt;&gt;"",N(VALUE('Cihazlar'!K166)),IF('Cihazlar'!J166&lt;&gt;"",0,IF(L166="",0,N(INDEX('Ürünler'!$D:$D,L166)))))</f>
        <v>0</v>
      </c>
    </row>
    <row r="167" spans="1:14">
      <c r="A167" t="str">
        <f>IF(AND('Cihazlar'!A167="",'Cihazlar'!B167=""),"",IFERROR(INDEX('Müşteriler'!$A:$A,MATCH(IF('Cihazlar'!A167="","§",'Cihazlar'!A167),'Müşteriler'!$K:$K,0)),IFERROR(INDEX('Müşteriler'!$A:$A,MATCH(IF('Cihazlar'!B167="","§",'Cihazlar'!B167),'Müşteriler'!$C:$C,0)),'Cihazlar'!A167&amp;'Cihazlar'!B167)))</f>
        <v/>
      </c>
      <c r="B167" t="str">
        <f>IF('Cihazlar'!C167="","",IF(L167="",'Cihazlar'!C167,INDEX('Ürünler'!$B:$B,L167)))</f>
        <v/>
      </c>
      <c r="C167" t="str">
        <f>IF('Cihazlar'!D167="","",'Cihazlar'!D167)</f>
        <v/>
      </c>
      <c r="D167" s="16" t="str">
        <f>K167</f>
        <v/>
      </c>
      <c r="E167" t="str">
        <f>IF(N167&gt;0,N167&amp;" gün",IF(M167&gt;0,M167&amp;" ay",""))</f>
        <v/>
      </c>
      <c r="F167" s="16" t="str">
        <f>IF(OR('Cihazlar'!C167="",K167=""),"",IF(N167&gt;0,K167+N167,IF(M167&gt;0,EDATE(K167,M167),"")))</f>
        <v/>
      </c>
      <c r="G167" s="17" t="str">
        <f>IF(F167="","",F167-TODAY())</f>
        <v/>
      </c>
      <c r="H167" t="str">
        <f>IF(G167="","",IF(G167&lt;0,"Gecikmiş",IF(G167&lt;=30,"30 gün içinde","Planlı")))</f>
        <v/>
      </c>
      <c r="I167" s="16" t="str">
        <f>IF('Cihazlar'!Q167="","",IF('Cihazlar'!R167="Sarı etiket",(IF('Cihazlar'!Q167="","",IF(ISNUMBER('Cihazlar'!Q167),'Cihazlar'!Q167,IFERROR(DATE(VALUE(RIGHT('Cihazlar'!Q167,4)),VALUE(MID('Cihazlar'!Q167,4,2)),VALUE(LEFT('Cihazlar'!Q167,2))),""))))+120,IF('Cihazlar'!R167="Kırmızı etiket",(IF('Cihazlar'!Q167="","",IF(ISNUMBER('Cihazlar'!Q167),'Cihazlar'!Q167,IFERROR(DATE(VALUE(RIGHT('Cihazlar'!Q167,4)),VALUE(MID('Cihazlar'!Q167,4,2)),VALUE(LEFT('Cihazlar'!Q167,2))),""))))+60,EDATE((IF('Cihazlar'!Q167="","",IF(ISNUMBER('Cihazlar'!Q167),'Cihazlar'!Q167,IFERROR(DATE(VALUE(RIGHT('Cihazlar'!Q167,4)),VALUE(MID('Cihazlar'!Q167,4,2)),VALUE(LEFT('Cihazlar'!Q167,2))),"")))),12))))</f>
        <v/>
      </c>
      <c r="J167" s="17" t="str">
        <f>IF(I167="","",I167-TODAY())</f>
        <v/>
      </c>
      <c r="K167" s="16" t="str">
        <f>IF('Cihazlar'!F167&lt;&gt;"",IF('Cihazlar'!F167="","",IF(ISNUMBER('Cihazlar'!F167),'Cihazlar'!F167,IFERROR(DATE(VALUE(RIGHT('Cihazlar'!F167,4)),VALUE(MID('Cihazlar'!F167,4,2)),VALUE(LEFT('Cihazlar'!F167,2))),""))),IF('Cihazlar'!E167="","",IF(ISNUMBER('Cihazlar'!E167),'Cihazlar'!E167,IFERROR(DATE(VALUE(RIGHT('Cihazlar'!E167,4)),VALUE(MID('Cihazlar'!E167,4,2)),VALUE(LEFT('Cihazlar'!E167,2))),""))))</f>
        <v/>
      </c>
      <c r="L167" t="str">
        <f>IF('Cihazlar'!C167="","",IFERROR(MATCH('Cihazlar'!C167,'Ürünler'!$A:$A,0),IFERROR(MATCH('Cihazlar'!C167,'Ürünler'!$B:$B,0),"")))</f>
        <v/>
      </c>
      <c r="M167">
        <f>IF(N167&gt;0,0,IF('Cihazlar'!J167&lt;&gt;"",N(VALUE('Cihazlar'!J167)),IF(L167="",0,N(INDEX('Ürünler'!$C:$C,L167)))))</f>
        <v>0</v>
      </c>
      <c r="N167">
        <f>IF('Cihazlar'!K167&lt;&gt;"",N(VALUE('Cihazlar'!K167)),IF('Cihazlar'!J167&lt;&gt;"",0,IF(L167="",0,N(INDEX('Ürünler'!$D:$D,L167)))))</f>
        <v>0</v>
      </c>
    </row>
    <row r="168" spans="1:14">
      <c r="A168" t="str">
        <f>IF(AND('Cihazlar'!A168="",'Cihazlar'!B168=""),"",IFERROR(INDEX('Müşteriler'!$A:$A,MATCH(IF('Cihazlar'!A168="","§",'Cihazlar'!A168),'Müşteriler'!$K:$K,0)),IFERROR(INDEX('Müşteriler'!$A:$A,MATCH(IF('Cihazlar'!B168="","§",'Cihazlar'!B168),'Müşteriler'!$C:$C,0)),'Cihazlar'!A168&amp;'Cihazlar'!B168)))</f>
        <v/>
      </c>
      <c r="B168" t="str">
        <f>IF('Cihazlar'!C168="","",IF(L168="",'Cihazlar'!C168,INDEX('Ürünler'!$B:$B,L168)))</f>
        <v/>
      </c>
      <c r="C168" t="str">
        <f>IF('Cihazlar'!D168="","",'Cihazlar'!D168)</f>
        <v/>
      </c>
      <c r="D168" s="16" t="str">
        <f>K168</f>
        <v/>
      </c>
      <c r="E168" t="str">
        <f>IF(N168&gt;0,N168&amp;" gün",IF(M168&gt;0,M168&amp;" ay",""))</f>
        <v/>
      </c>
      <c r="F168" s="16" t="str">
        <f>IF(OR('Cihazlar'!C168="",K168=""),"",IF(N168&gt;0,K168+N168,IF(M168&gt;0,EDATE(K168,M168),"")))</f>
        <v/>
      </c>
      <c r="G168" s="17" t="str">
        <f>IF(F168="","",F168-TODAY())</f>
        <v/>
      </c>
      <c r="H168" t="str">
        <f>IF(G168="","",IF(G168&lt;0,"Gecikmiş",IF(G168&lt;=30,"30 gün içinde","Planlı")))</f>
        <v/>
      </c>
      <c r="I168" s="16" t="str">
        <f>IF('Cihazlar'!Q168="","",IF('Cihazlar'!R168="Sarı etiket",(IF('Cihazlar'!Q168="","",IF(ISNUMBER('Cihazlar'!Q168),'Cihazlar'!Q168,IFERROR(DATE(VALUE(RIGHT('Cihazlar'!Q168,4)),VALUE(MID('Cihazlar'!Q168,4,2)),VALUE(LEFT('Cihazlar'!Q168,2))),""))))+120,IF('Cihazlar'!R168="Kırmızı etiket",(IF('Cihazlar'!Q168="","",IF(ISNUMBER('Cihazlar'!Q168),'Cihazlar'!Q168,IFERROR(DATE(VALUE(RIGHT('Cihazlar'!Q168,4)),VALUE(MID('Cihazlar'!Q168,4,2)),VALUE(LEFT('Cihazlar'!Q168,2))),""))))+60,EDATE((IF('Cihazlar'!Q168="","",IF(ISNUMBER('Cihazlar'!Q168),'Cihazlar'!Q168,IFERROR(DATE(VALUE(RIGHT('Cihazlar'!Q168,4)),VALUE(MID('Cihazlar'!Q168,4,2)),VALUE(LEFT('Cihazlar'!Q168,2))),"")))),12))))</f>
        <v/>
      </c>
      <c r="J168" s="17" t="str">
        <f>IF(I168="","",I168-TODAY())</f>
        <v/>
      </c>
      <c r="K168" s="16" t="str">
        <f>IF('Cihazlar'!F168&lt;&gt;"",IF('Cihazlar'!F168="","",IF(ISNUMBER('Cihazlar'!F168),'Cihazlar'!F168,IFERROR(DATE(VALUE(RIGHT('Cihazlar'!F168,4)),VALUE(MID('Cihazlar'!F168,4,2)),VALUE(LEFT('Cihazlar'!F168,2))),""))),IF('Cihazlar'!E168="","",IF(ISNUMBER('Cihazlar'!E168),'Cihazlar'!E168,IFERROR(DATE(VALUE(RIGHT('Cihazlar'!E168,4)),VALUE(MID('Cihazlar'!E168,4,2)),VALUE(LEFT('Cihazlar'!E168,2))),""))))</f>
        <v/>
      </c>
      <c r="L168" t="str">
        <f>IF('Cihazlar'!C168="","",IFERROR(MATCH('Cihazlar'!C168,'Ürünler'!$A:$A,0),IFERROR(MATCH('Cihazlar'!C168,'Ürünler'!$B:$B,0),"")))</f>
        <v/>
      </c>
      <c r="M168">
        <f>IF(N168&gt;0,0,IF('Cihazlar'!J168&lt;&gt;"",N(VALUE('Cihazlar'!J168)),IF(L168="",0,N(INDEX('Ürünler'!$C:$C,L168)))))</f>
        <v>0</v>
      </c>
      <c r="N168">
        <f>IF('Cihazlar'!K168&lt;&gt;"",N(VALUE('Cihazlar'!K168)),IF('Cihazlar'!J168&lt;&gt;"",0,IF(L168="",0,N(INDEX('Ürünler'!$D:$D,L168)))))</f>
        <v>0</v>
      </c>
    </row>
    <row r="169" spans="1:14">
      <c r="A169" t="str">
        <f>IF(AND('Cihazlar'!A169="",'Cihazlar'!B169=""),"",IFERROR(INDEX('Müşteriler'!$A:$A,MATCH(IF('Cihazlar'!A169="","§",'Cihazlar'!A169),'Müşteriler'!$K:$K,0)),IFERROR(INDEX('Müşteriler'!$A:$A,MATCH(IF('Cihazlar'!B169="","§",'Cihazlar'!B169),'Müşteriler'!$C:$C,0)),'Cihazlar'!A169&amp;'Cihazlar'!B169)))</f>
        <v/>
      </c>
      <c r="B169" t="str">
        <f>IF('Cihazlar'!C169="","",IF(L169="",'Cihazlar'!C169,INDEX('Ürünler'!$B:$B,L169)))</f>
        <v/>
      </c>
      <c r="C169" t="str">
        <f>IF('Cihazlar'!D169="","",'Cihazlar'!D169)</f>
        <v/>
      </c>
      <c r="D169" s="16" t="str">
        <f>K169</f>
        <v/>
      </c>
      <c r="E169" t="str">
        <f>IF(N169&gt;0,N169&amp;" gün",IF(M169&gt;0,M169&amp;" ay",""))</f>
        <v/>
      </c>
      <c r="F169" s="16" t="str">
        <f>IF(OR('Cihazlar'!C169="",K169=""),"",IF(N169&gt;0,K169+N169,IF(M169&gt;0,EDATE(K169,M169),"")))</f>
        <v/>
      </c>
      <c r="G169" s="17" t="str">
        <f>IF(F169="","",F169-TODAY())</f>
        <v/>
      </c>
      <c r="H169" t="str">
        <f>IF(G169="","",IF(G169&lt;0,"Gecikmiş",IF(G169&lt;=30,"30 gün içinde","Planlı")))</f>
        <v/>
      </c>
      <c r="I169" s="16" t="str">
        <f>IF('Cihazlar'!Q169="","",IF('Cihazlar'!R169="Sarı etiket",(IF('Cihazlar'!Q169="","",IF(ISNUMBER('Cihazlar'!Q169),'Cihazlar'!Q169,IFERROR(DATE(VALUE(RIGHT('Cihazlar'!Q169,4)),VALUE(MID('Cihazlar'!Q169,4,2)),VALUE(LEFT('Cihazlar'!Q169,2))),""))))+120,IF('Cihazlar'!R169="Kırmızı etiket",(IF('Cihazlar'!Q169="","",IF(ISNUMBER('Cihazlar'!Q169),'Cihazlar'!Q169,IFERROR(DATE(VALUE(RIGHT('Cihazlar'!Q169,4)),VALUE(MID('Cihazlar'!Q169,4,2)),VALUE(LEFT('Cihazlar'!Q169,2))),""))))+60,EDATE((IF('Cihazlar'!Q169="","",IF(ISNUMBER('Cihazlar'!Q169),'Cihazlar'!Q169,IFERROR(DATE(VALUE(RIGHT('Cihazlar'!Q169,4)),VALUE(MID('Cihazlar'!Q169,4,2)),VALUE(LEFT('Cihazlar'!Q169,2))),"")))),12))))</f>
        <v/>
      </c>
      <c r="J169" s="17" t="str">
        <f>IF(I169="","",I169-TODAY())</f>
        <v/>
      </c>
      <c r="K169" s="16" t="str">
        <f>IF('Cihazlar'!F169&lt;&gt;"",IF('Cihazlar'!F169="","",IF(ISNUMBER('Cihazlar'!F169),'Cihazlar'!F169,IFERROR(DATE(VALUE(RIGHT('Cihazlar'!F169,4)),VALUE(MID('Cihazlar'!F169,4,2)),VALUE(LEFT('Cihazlar'!F169,2))),""))),IF('Cihazlar'!E169="","",IF(ISNUMBER('Cihazlar'!E169),'Cihazlar'!E169,IFERROR(DATE(VALUE(RIGHT('Cihazlar'!E169,4)),VALUE(MID('Cihazlar'!E169,4,2)),VALUE(LEFT('Cihazlar'!E169,2))),""))))</f>
        <v/>
      </c>
      <c r="L169" t="str">
        <f>IF('Cihazlar'!C169="","",IFERROR(MATCH('Cihazlar'!C169,'Ürünler'!$A:$A,0),IFERROR(MATCH('Cihazlar'!C169,'Ürünler'!$B:$B,0),"")))</f>
        <v/>
      </c>
      <c r="M169">
        <f>IF(N169&gt;0,0,IF('Cihazlar'!J169&lt;&gt;"",N(VALUE('Cihazlar'!J169)),IF(L169="",0,N(INDEX('Ürünler'!$C:$C,L169)))))</f>
        <v>0</v>
      </c>
      <c r="N169">
        <f>IF('Cihazlar'!K169&lt;&gt;"",N(VALUE('Cihazlar'!K169)),IF('Cihazlar'!J169&lt;&gt;"",0,IF(L169="",0,N(INDEX('Ürünler'!$D:$D,L169)))))</f>
        <v>0</v>
      </c>
    </row>
    <row r="170" spans="1:14">
      <c r="A170" t="str">
        <f>IF(AND('Cihazlar'!A170="",'Cihazlar'!B170=""),"",IFERROR(INDEX('Müşteriler'!$A:$A,MATCH(IF('Cihazlar'!A170="","§",'Cihazlar'!A170),'Müşteriler'!$K:$K,0)),IFERROR(INDEX('Müşteriler'!$A:$A,MATCH(IF('Cihazlar'!B170="","§",'Cihazlar'!B170),'Müşteriler'!$C:$C,0)),'Cihazlar'!A170&amp;'Cihazlar'!B170)))</f>
        <v/>
      </c>
      <c r="B170" t="str">
        <f>IF('Cihazlar'!C170="","",IF(L170="",'Cihazlar'!C170,INDEX('Ürünler'!$B:$B,L170)))</f>
        <v/>
      </c>
      <c r="C170" t="str">
        <f>IF('Cihazlar'!D170="","",'Cihazlar'!D170)</f>
        <v/>
      </c>
      <c r="D170" s="16" t="str">
        <f>K170</f>
        <v/>
      </c>
      <c r="E170" t="str">
        <f>IF(N170&gt;0,N170&amp;" gün",IF(M170&gt;0,M170&amp;" ay",""))</f>
        <v/>
      </c>
      <c r="F170" s="16" t="str">
        <f>IF(OR('Cihazlar'!C170="",K170=""),"",IF(N170&gt;0,K170+N170,IF(M170&gt;0,EDATE(K170,M170),"")))</f>
        <v/>
      </c>
      <c r="G170" s="17" t="str">
        <f>IF(F170="","",F170-TODAY())</f>
        <v/>
      </c>
      <c r="H170" t="str">
        <f>IF(G170="","",IF(G170&lt;0,"Gecikmiş",IF(G170&lt;=30,"30 gün içinde","Planlı")))</f>
        <v/>
      </c>
      <c r="I170" s="16" t="str">
        <f>IF('Cihazlar'!Q170="","",IF('Cihazlar'!R170="Sarı etiket",(IF('Cihazlar'!Q170="","",IF(ISNUMBER('Cihazlar'!Q170),'Cihazlar'!Q170,IFERROR(DATE(VALUE(RIGHT('Cihazlar'!Q170,4)),VALUE(MID('Cihazlar'!Q170,4,2)),VALUE(LEFT('Cihazlar'!Q170,2))),""))))+120,IF('Cihazlar'!R170="Kırmızı etiket",(IF('Cihazlar'!Q170="","",IF(ISNUMBER('Cihazlar'!Q170),'Cihazlar'!Q170,IFERROR(DATE(VALUE(RIGHT('Cihazlar'!Q170,4)),VALUE(MID('Cihazlar'!Q170,4,2)),VALUE(LEFT('Cihazlar'!Q170,2))),""))))+60,EDATE((IF('Cihazlar'!Q170="","",IF(ISNUMBER('Cihazlar'!Q170),'Cihazlar'!Q170,IFERROR(DATE(VALUE(RIGHT('Cihazlar'!Q170,4)),VALUE(MID('Cihazlar'!Q170,4,2)),VALUE(LEFT('Cihazlar'!Q170,2))),"")))),12))))</f>
        <v/>
      </c>
      <c r="J170" s="17" t="str">
        <f>IF(I170="","",I170-TODAY())</f>
        <v/>
      </c>
      <c r="K170" s="16" t="str">
        <f>IF('Cihazlar'!F170&lt;&gt;"",IF('Cihazlar'!F170="","",IF(ISNUMBER('Cihazlar'!F170),'Cihazlar'!F170,IFERROR(DATE(VALUE(RIGHT('Cihazlar'!F170,4)),VALUE(MID('Cihazlar'!F170,4,2)),VALUE(LEFT('Cihazlar'!F170,2))),""))),IF('Cihazlar'!E170="","",IF(ISNUMBER('Cihazlar'!E170),'Cihazlar'!E170,IFERROR(DATE(VALUE(RIGHT('Cihazlar'!E170,4)),VALUE(MID('Cihazlar'!E170,4,2)),VALUE(LEFT('Cihazlar'!E170,2))),""))))</f>
        <v/>
      </c>
      <c r="L170" t="str">
        <f>IF('Cihazlar'!C170="","",IFERROR(MATCH('Cihazlar'!C170,'Ürünler'!$A:$A,0),IFERROR(MATCH('Cihazlar'!C170,'Ürünler'!$B:$B,0),"")))</f>
        <v/>
      </c>
      <c r="M170">
        <f>IF(N170&gt;0,0,IF('Cihazlar'!J170&lt;&gt;"",N(VALUE('Cihazlar'!J170)),IF(L170="",0,N(INDEX('Ürünler'!$C:$C,L170)))))</f>
        <v>0</v>
      </c>
      <c r="N170">
        <f>IF('Cihazlar'!K170&lt;&gt;"",N(VALUE('Cihazlar'!K170)),IF('Cihazlar'!J170&lt;&gt;"",0,IF(L170="",0,N(INDEX('Ürünler'!$D:$D,L170)))))</f>
        <v>0</v>
      </c>
    </row>
    <row r="171" spans="1:14">
      <c r="A171" t="str">
        <f>IF(AND('Cihazlar'!A171="",'Cihazlar'!B171=""),"",IFERROR(INDEX('Müşteriler'!$A:$A,MATCH(IF('Cihazlar'!A171="","§",'Cihazlar'!A171),'Müşteriler'!$K:$K,0)),IFERROR(INDEX('Müşteriler'!$A:$A,MATCH(IF('Cihazlar'!B171="","§",'Cihazlar'!B171),'Müşteriler'!$C:$C,0)),'Cihazlar'!A171&amp;'Cihazlar'!B171)))</f>
        <v/>
      </c>
      <c r="B171" t="str">
        <f>IF('Cihazlar'!C171="","",IF(L171="",'Cihazlar'!C171,INDEX('Ürünler'!$B:$B,L171)))</f>
        <v/>
      </c>
      <c r="C171" t="str">
        <f>IF('Cihazlar'!D171="","",'Cihazlar'!D171)</f>
        <v/>
      </c>
      <c r="D171" s="16" t="str">
        <f>K171</f>
        <v/>
      </c>
      <c r="E171" t="str">
        <f>IF(N171&gt;0,N171&amp;" gün",IF(M171&gt;0,M171&amp;" ay",""))</f>
        <v/>
      </c>
      <c r="F171" s="16" t="str">
        <f>IF(OR('Cihazlar'!C171="",K171=""),"",IF(N171&gt;0,K171+N171,IF(M171&gt;0,EDATE(K171,M171),"")))</f>
        <v/>
      </c>
      <c r="G171" s="17" t="str">
        <f>IF(F171="","",F171-TODAY())</f>
        <v/>
      </c>
      <c r="H171" t="str">
        <f>IF(G171="","",IF(G171&lt;0,"Gecikmiş",IF(G171&lt;=30,"30 gün içinde","Planlı")))</f>
        <v/>
      </c>
      <c r="I171" s="16" t="str">
        <f>IF('Cihazlar'!Q171="","",IF('Cihazlar'!R171="Sarı etiket",(IF('Cihazlar'!Q171="","",IF(ISNUMBER('Cihazlar'!Q171),'Cihazlar'!Q171,IFERROR(DATE(VALUE(RIGHT('Cihazlar'!Q171,4)),VALUE(MID('Cihazlar'!Q171,4,2)),VALUE(LEFT('Cihazlar'!Q171,2))),""))))+120,IF('Cihazlar'!R171="Kırmızı etiket",(IF('Cihazlar'!Q171="","",IF(ISNUMBER('Cihazlar'!Q171),'Cihazlar'!Q171,IFERROR(DATE(VALUE(RIGHT('Cihazlar'!Q171,4)),VALUE(MID('Cihazlar'!Q171,4,2)),VALUE(LEFT('Cihazlar'!Q171,2))),""))))+60,EDATE((IF('Cihazlar'!Q171="","",IF(ISNUMBER('Cihazlar'!Q171),'Cihazlar'!Q171,IFERROR(DATE(VALUE(RIGHT('Cihazlar'!Q171,4)),VALUE(MID('Cihazlar'!Q171,4,2)),VALUE(LEFT('Cihazlar'!Q171,2))),"")))),12))))</f>
        <v/>
      </c>
      <c r="J171" s="17" t="str">
        <f>IF(I171="","",I171-TODAY())</f>
        <v/>
      </c>
      <c r="K171" s="16" t="str">
        <f>IF('Cihazlar'!F171&lt;&gt;"",IF('Cihazlar'!F171="","",IF(ISNUMBER('Cihazlar'!F171),'Cihazlar'!F171,IFERROR(DATE(VALUE(RIGHT('Cihazlar'!F171,4)),VALUE(MID('Cihazlar'!F171,4,2)),VALUE(LEFT('Cihazlar'!F171,2))),""))),IF('Cihazlar'!E171="","",IF(ISNUMBER('Cihazlar'!E171),'Cihazlar'!E171,IFERROR(DATE(VALUE(RIGHT('Cihazlar'!E171,4)),VALUE(MID('Cihazlar'!E171,4,2)),VALUE(LEFT('Cihazlar'!E171,2))),""))))</f>
        <v/>
      </c>
      <c r="L171" t="str">
        <f>IF('Cihazlar'!C171="","",IFERROR(MATCH('Cihazlar'!C171,'Ürünler'!$A:$A,0),IFERROR(MATCH('Cihazlar'!C171,'Ürünler'!$B:$B,0),"")))</f>
        <v/>
      </c>
      <c r="M171">
        <f>IF(N171&gt;0,0,IF('Cihazlar'!J171&lt;&gt;"",N(VALUE('Cihazlar'!J171)),IF(L171="",0,N(INDEX('Ürünler'!$C:$C,L171)))))</f>
        <v>0</v>
      </c>
      <c r="N171">
        <f>IF('Cihazlar'!K171&lt;&gt;"",N(VALUE('Cihazlar'!K171)),IF('Cihazlar'!J171&lt;&gt;"",0,IF(L171="",0,N(INDEX('Ürünler'!$D:$D,L171)))))</f>
        <v>0</v>
      </c>
    </row>
    <row r="172" spans="1:14">
      <c r="A172" t="str">
        <f>IF(AND('Cihazlar'!A172="",'Cihazlar'!B172=""),"",IFERROR(INDEX('Müşteriler'!$A:$A,MATCH(IF('Cihazlar'!A172="","§",'Cihazlar'!A172),'Müşteriler'!$K:$K,0)),IFERROR(INDEX('Müşteriler'!$A:$A,MATCH(IF('Cihazlar'!B172="","§",'Cihazlar'!B172),'Müşteriler'!$C:$C,0)),'Cihazlar'!A172&amp;'Cihazlar'!B172)))</f>
        <v/>
      </c>
      <c r="B172" t="str">
        <f>IF('Cihazlar'!C172="","",IF(L172="",'Cihazlar'!C172,INDEX('Ürünler'!$B:$B,L172)))</f>
        <v/>
      </c>
      <c r="C172" t="str">
        <f>IF('Cihazlar'!D172="","",'Cihazlar'!D172)</f>
        <v/>
      </c>
      <c r="D172" s="16" t="str">
        <f>K172</f>
        <v/>
      </c>
      <c r="E172" t="str">
        <f>IF(N172&gt;0,N172&amp;" gün",IF(M172&gt;0,M172&amp;" ay",""))</f>
        <v/>
      </c>
      <c r="F172" s="16" t="str">
        <f>IF(OR('Cihazlar'!C172="",K172=""),"",IF(N172&gt;0,K172+N172,IF(M172&gt;0,EDATE(K172,M172),"")))</f>
        <v/>
      </c>
      <c r="G172" s="17" t="str">
        <f>IF(F172="","",F172-TODAY())</f>
        <v/>
      </c>
      <c r="H172" t="str">
        <f>IF(G172="","",IF(G172&lt;0,"Gecikmiş",IF(G172&lt;=30,"30 gün içinde","Planlı")))</f>
        <v/>
      </c>
      <c r="I172" s="16" t="str">
        <f>IF('Cihazlar'!Q172="","",IF('Cihazlar'!R172="Sarı etiket",(IF('Cihazlar'!Q172="","",IF(ISNUMBER('Cihazlar'!Q172),'Cihazlar'!Q172,IFERROR(DATE(VALUE(RIGHT('Cihazlar'!Q172,4)),VALUE(MID('Cihazlar'!Q172,4,2)),VALUE(LEFT('Cihazlar'!Q172,2))),""))))+120,IF('Cihazlar'!R172="Kırmızı etiket",(IF('Cihazlar'!Q172="","",IF(ISNUMBER('Cihazlar'!Q172),'Cihazlar'!Q172,IFERROR(DATE(VALUE(RIGHT('Cihazlar'!Q172,4)),VALUE(MID('Cihazlar'!Q172,4,2)),VALUE(LEFT('Cihazlar'!Q172,2))),""))))+60,EDATE((IF('Cihazlar'!Q172="","",IF(ISNUMBER('Cihazlar'!Q172),'Cihazlar'!Q172,IFERROR(DATE(VALUE(RIGHT('Cihazlar'!Q172,4)),VALUE(MID('Cihazlar'!Q172,4,2)),VALUE(LEFT('Cihazlar'!Q172,2))),"")))),12))))</f>
        <v/>
      </c>
      <c r="J172" s="17" t="str">
        <f>IF(I172="","",I172-TODAY())</f>
        <v/>
      </c>
      <c r="K172" s="16" t="str">
        <f>IF('Cihazlar'!F172&lt;&gt;"",IF('Cihazlar'!F172="","",IF(ISNUMBER('Cihazlar'!F172),'Cihazlar'!F172,IFERROR(DATE(VALUE(RIGHT('Cihazlar'!F172,4)),VALUE(MID('Cihazlar'!F172,4,2)),VALUE(LEFT('Cihazlar'!F172,2))),""))),IF('Cihazlar'!E172="","",IF(ISNUMBER('Cihazlar'!E172),'Cihazlar'!E172,IFERROR(DATE(VALUE(RIGHT('Cihazlar'!E172,4)),VALUE(MID('Cihazlar'!E172,4,2)),VALUE(LEFT('Cihazlar'!E172,2))),""))))</f>
        <v/>
      </c>
      <c r="L172" t="str">
        <f>IF('Cihazlar'!C172="","",IFERROR(MATCH('Cihazlar'!C172,'Ürünler'!$A:$A,0),IFERROR(MATCH('Cihazlar'!C172,'Ürünler'!$B:$B,0),"")))</f>
        <v/>
      </c>
      <c r="M172">
        <f>IF(N172&gt;0,0,IF('Cihazlar'!J172&lt;&gt;"",N(VALUE('Cihazlar'!J172)),IF(L172="",0,N(INDEX('Ürünler'!$C:$C,L172)))))</f>
        <v>0</v>
      </c>
      <c r="N172">
        <f>IF('Cihazlar'!K172&lt;&gt;"",N(VALUE('Cihazlar'!K172)),IF('Cihazlar'!J172&lt;&gt;"",0,IF(L172="",0,N(INDEX('Ürünler'!$D:$D,L172)))))</f>
        <v>0</v>
      </c>
    </row>
    <row r="173" spans="1:14">
      <c r="A173" t="str">
        <f>IF(AND('Cihazlar'!A173="",'Cihazlar'!B173=""),"",IFERROR(INDEX('Müşteriler'!$A:$A,MATCH(IF('Cihazlar'!A173="","§",'Cihazlar'!A173),'Müşteriler'!$K:$K,0)),IFERROR(INDEX('Müşteriler'!$A:$A,MATCH(IF('Cihazlar'!B173="","§",'Cihazlar'!B173),'Müşteriler'!$C:$C,0)),'Cihazlar'!A173&amp;'Cihazlar'!B173)))</f>
        <v/>
      </c>
      <c r="B173" t="str">
        <f>IF('Cihazlar'!C173="","",IF(L173="",'Cihazlar'!C173,INDEX('Ürünler'!$B:$B,L173)))</f>
        <v/>
      </c>
      <c r="C173" t="str">
        <f>IF('Cihazlar'!D173="","",'Cihazlar'!D173)</f>
        <v/>
      </c>
      <c r="D173" s="16" t="str">
        <f>K173</f>
        <v/>
      </c>
      <c r="E173" t="str">
        <f>IF(N173&gt;0,N173&amp;" gün",IF(M173&gt;0,M173&amp;" ay",""))</f>
        <v/>
      </c>
      <c r="F173" s="16" t="str">
        <f>IF(OR('Cihazlar'!C173="",K173=""),"",IF(N173&gt;0,K173+N173,IF(M173&gt;0,EDATE(K173,M173),"")))</f>
        <v/>
      </c>
      <c r="G173" s="17" t="str">
        <f>IF(F173="","",F173-TODAY())</f>
        <v/>
      </c>
      <c r="H173" t="str">
        <f>IF(G173="","",IF(G173&lt;0,"Gecikmiş",IF(G173&lt;=30,"30 gün içinde","Planlı")))</f>
        <v/>
      </c>
      <c r="I173" s="16" t="str">
        <f>IF('Cihazlar'!Q173="","",IF('Cihazlar'!R173="Sarı etiket",(IF('Cihazlar'!Q173="","",IF(ISNUMBER('Cihazlar'!Q173),'Cihazlar'!Q173,IFERROR(DATE(VALUE(RIGHT('Cihazlar'!Q173,4)),VALUE(MID('Cihazlar'!Q173,4,2)),VALUE(LEFT('Cihazlar'!Q173,2))),""))))+120,IF('Cihazlar'!R173="Kırmızı etiket",(IF('Cihazlar'!Q173="","",IF(ISNUMBER('Cihazlar'!Q173),'Cihazlar'!Q173,IFERROR(DATE(VALUE(RIGHT('Cihazlar'!Q173,4)),VALUE(MID('Cihazlar'!Q173,4,2)),VALUE(LEFT('Cihazlar'!Q173,2))),""))))+60,EDATE((IF('Cihazlar'!Q173="","",IF(ISNUMBER('Cihazlar'!Q173),'Cihazlar'!Q173,IFERROR(DATE(VALUE(RIGHT('Cihazlar'!Q173,4)),VALUE(MID('Cihazlar'!Q173,4,2)),VALUE(LEFT('Cihazlar'!Q173,2))),"")))),12))))</f>
        <v/>
      </c>
      <c r="J173" s="17" t="str">
        <f>IF(I173="","",I173-TODAY())</f>
        <v/>
      </c>
      <c r="K173" s="16" t="str">
        <f>IF('Cihazlar'!F173&lt;&gt;"",IF('Cihazlar'!F173="","",IF(ISNUMBER('Cihazlar'!F173),'Cihazlar'!F173,IFERROR(DATE(VALUE(RIGHT('Cihazlar'!F173,4)),VALUE(MID('Cihazlar'!F173,4,2)),VALUE(LEFT('Cihazlar'!F173,2))),""))),IF('Cihazlar'!E173="","",IF(ISNUMBER('Cihazlar'!E173),'Cihazlar'!E173,IFERROR(DATE(VALUE(RIGHT('Cihazlar'!E173,4)),VALUE(MID('Cihazlar'!E173,4,2)),VALUE(LEFT('Cihazlar'!E173,2))),""))))</f>
        <v/>
      </c>
      <c r="L173" t="str">
        <f>IF('Cihazlar'!C173="","",IFERROR(MATCH('Cihazlar'!C173,'Ürünler'!$A:$A,0),IFERROR(MATCH('Cihazlar'!C173,'Ürünler'!$B:$B,0),"")))</f>
        <v/>
      </c>
      <c r="M173">
        <f>IF(N173&gt;0,0,IF('Cihazlar'!J173&lt;&gt;"",N(VALUE('Cihazlar'!J173)),IF(L173="",0,N(INDEX('Ürünler'!$C:$C,L173)))))</f>
        <v>0</v>
      </c>
      <c r="N173">
        <f>IF('Cihazlar'!K173&lt;&gt;"",N(VALUE('Cihazlar'!K173)),IF('Cihazlar'!J173&lt;&gt;"",0,IF(L173="",0,N(INDEX('Ürünler'!$D:$D,L173)))))</f>
        <v>0</v>
      </c>
    </row>
    <row r="174" spans="1:14">
      <c r="A174" t="str">
        <f>IF(AND('Cihazlar'!A174="",'Cihazlar'!B174=""),"",IFERROR(INDEX('Müşteriler'!$A:$A,MATCH(IF('Cihazlar'!A174="","§",'Cihazlar'!A174),'Müşteriler'!$K:$K,0)),IFERROR(INDEX('Müşteriler'!$A:$A,MATCH(IF('Cihazlar'!B174="","§",'Cihazlar'!B174),'Müşteriler'!$C:$C,0)),'Cihazlar'!A174&amp;'Cihazlar'!B174)))</f>
        <v/>
      </c>
      <c r="B174" t="str">
        <f>IF('Cihazlar'!C174="","",IF(L174="",'Cihazlar'!C174,INDEX('Ürünler'!$B:$B,L174)))</f>
        <v/>
      </c>
      <c r="C174" t="str">
        <f>IF('Cihazlar'!D174="","",'Cihazlar'!D174)</f>
        <v/>
      </c>
      <c r="D174" s="16" t="str">
        <f>K174</f>
        <v/>
      </c>
      <c r="E174" t="str">
        <f>IF(N174&gt;0,N174&amp;" gün",IF(M174&gt;0,M174&amp;" ay",""))</f>
        <v/>
      </c>
      <c r="F174" s="16" t="str">
        <f>IF(OR('Cihazlar'!C174="",K174=""),"",IF(N174&gt;0,K174+N174,IF(M174&gt;0,EDATE(K174,M174),"")))</f>
        <v/>
      </c>
      <c r="G174" s="17" t="str">
        <f>IF(F174="","",F174-TODAY())</f>
        <v/>
      </c>
      <c r="H174" t="str">
        <f>IF(G174="","",IF(G174&lt;0,"Gecikmiş",IF(G174&lt;=30,"30 gün içinde","Planlı")))</f>
        <v/>
      </c>
      <c r="I174" s="16" t="str">
        <f>IF('Cihazlar'!Q174="","",IF('Cihazlar'!R174="Sarı etiket",(IF('Cihazlar'!Q174="","",IF(ISNUMBER('Cihazlar'!Q174),'Cihazlar'!Q174,IFERROR(DATE(VALUE(RIGHT('Cihazlar'!Q174,4)),VALUE(MID('Cihazlar'!Q174,4,2)),VALUE(LEFT('Cihazlar'!Q174,2))),""))))+120,IF('Cihazlar'!R174="Kırmızı etiket",(IF('Cihazlar'!Q174="","",IF(ISNUMBER('Cihazlar'!Q174),'Cihazlar'!Q174,IFERROR(DATE(VALUE(RIGHT('Cihazlar'!Q174,4)),VALUE(MID('Cihazlar'!Q174,4,2)),VALUE(LEFT('Cihazlar'!Q174,2))),""))))+60,EDATE((IF('Cihazlar'!Q174="","",IF(ISNUMBER('Cihazlar'!Q174),'Cihazlar'!Q174,IFERROR(DATE(VALUE(RIGHT('Cihazlar'!Q174,4)),VALUE(MID('Cihazlar'!Q174,4,2)),VALUE(LEFT('Cihazlar'!Q174,2))),"")))),12))))</f>
        <v/>
      </c>
      <c r="J174" s="17" t="str">
        <f>IF(I174="","",I174-TODAY())</f>
        <v/>
      </c>
      <c r="K174" s="16" t="str">
        <f>IF('Cihazlar'!F174&lt;&gt;"",IF('Cihazlar'!F174="","",IF(ISNUMBER('Cihazlar'!F174),'Cihazlar'!F174,IFERROR(DATE(VALUE(RIGHT('Cihazlar'!F174,4)),VALUE(MID('Cihazlar'!F174,4,2)),VALUE(LEFT('Cihazlar'!F174,2))),""))),IF('Cihazlar'!E174="","",IF(ISNUMBER('Cihazlar'!E174),'Cihazlar'!E174,IFERROR(DATE(VALUE(RIGHT('Cihazlar'!E174,4)),VALUE(MID('Cihazlar'!E174,4,2)),VALUE(LEFT('Cihazlar'!E174,2))),""))))</f>
        <v/>
      </c>
      <c r="L174" t="str">
        <f>IF('Cihazlar'!C174="","",IFERROR(MATCH('Cihazlar'!C174,'Ürünler'!$A:$A,0),IFERROR(MATCH('Cihazlar'!C174,'Ürünler'!$B:$B,0),"")))</f>
        <v/>
      </c>
      <c r="M174">
        <f>IF(N174&gt;0,0,IF('Cihazlar'!J174&lt;&gt;"",N(VALUE('Cihazlar'!J174)),IF(L174="",0,N(INDEX('Ürünler'!$C:$C,L174)))))</f>
        <v>0</v>
      </c>
      <c r="N174">
        <f>IF('Cihazlar'!K174&lt;&gt;"",N(VALUE('Cihazlar'!K174)),IF('Cihazlar'!J174&lt;&gt;"",0,IF(L174="",0,N(INDEX('Ürünler'!$D:$D,L174)))))</f>
        <v>0</v>
      </c>
    </row>
    <row r="175" spans="1:14">
      <c r="A175" t="str">
        <f>IF(AND('Cihazlar'!A175="",'Cihazlar'!B175=""),"",IFERROR(INDEX('Müşteriler'!$A:$A,MATCH(IF('Cihazlar'!A175="","§",'Cihazlar'!A175),'Müşteriler'!$K:$K,0)),IFERROR(INDEX('Müşteriler'!$A:$A,MATCH(IF('Cihazlar'!B175="","§",'Cihazlar'!B175),'Müşteriler'!$C:$C,0)),'Cihazlar'!A175&amp;'Cihazlar'!B175)))</f>
        <v/>
      </c>
      <c r="B175" t="str">
        <f>IF('Cihazlar'!C175="","",IF(L175="",'Cihazlar'!C175,INDEX('Ürünler'!$B:$B,L175)))</f>
        <v/>
      </c>
      <c r="C175" t="str">
        <f>IF('Cihazlar'!D175="","",'Cihazlar'!D175)</f>
        <v/>
      </c>
      <c r="D175" s="16" t="str">
        <f>K175</f>
        <v/>
      </c>
      <c r="E175" t="str">
        <f>IF(N175&gt;0,N175&amp;" gün",IF(M175&gt;0,M175&amp;" ay",""))</f>
        <v/>
      </c>
      <c r="F175" s="16" t="str">
        <f>IF(OR('Cihazlar'!C175="",K175=""),"",IF(N175&gt;0,K175+N175,IF(M175&gt;0,EDATE(K175,M175),"")))</f>
        <v/>
      </c>
      <c r="G175" s="17" t="str">
        <f>IF(F175="","",F175-TODAY())</f>
        <v/>
      </c>
      <c r="H175" t="str">
        <f>IF(G175="","",IF(G175&lt;0,"Gecikmiş",IF(G175&lt;=30,"30 gün içinde","Planlı")))</f>
        <v/>
      </c>
      <c r="I175" s="16" t="str">
        <f>IF('Cihazlar'!Q175="","",IF('Cihazlar'!R175="Sarı etiket",(IF('Cihazlar'!Q175="","",IF(ISNUMBER('Cihazlar'!Q175),'Cihazlar'!Q175,IFERROR(DATE(VALUE(RIGHT('Cihazlar'!Q175,4)),VALUE(MID('Cihazlar'!Q175,4,2)),VALUE(LEFT('Cihazlar'!Q175,2))),""))))+120,IF('Cihazlar'!R175="Kırmızı etiket",(IF('Cihazlar'!Q175="","",IF(ISNUMBER('Cihazlar'!Q175),'Cihazlar'!Q175,IFERROR(DATE(VALUE(RIGHT('Cihazlar'!Q175,4)),VALUE(MID('Cihazlar'!Q175,4,2)),VALUE(LEFT('Cihazlar'!Q175,2))),""))))+60,EDATE((IF('Cihazlar'!Q175="","",IF(ISNUMBER('Cihazlar'!Q175),'Cihazlar'!Q175,IFERROR(DATE(VALUE(RIGHT('Cihazlar'!Q175,4)),VALUE(MID('Cihazlar'!Q175,4,2)),VALUE(LEFT('Cihazlar'!Q175,2))),"")))),12))))</f>
        <v/>
      </c>
      <c r="J175" s="17" t="str">
        <f>IF(I175="","",I175-TODAY())</f>
        <v/>
      </c>
      <c r="K175" s="16" t="str">
        <f>IF('Cihazlar'!F175&lt;&gt;"",IF('Cihazlar'!F175="","",IF(ISNUMBER('Cihazlar'!F175),'Cihazlar'!F175,IFERROR(DATE(VALUE(RIGHT('Cihazlar'!F175,4)),VALUE(MID('Cihazlar'!F175,4,2)),VALUE(LEFT('Cihazlar'!F175,2))),""))),IF('Cihazlar'!E175="","",IF(ISNUMBER('Cihazlar'!E175),'Cihazlar'!E175,IFERROR(DATE(VALUE(RIGHT('Cihazlar'!E175,4)),VALUE(MID('Cihazlar'!E175,4,2)),VALUE(LEFT('Cihazlar'!E175,2))),""))))</f>
        <v/>
      </c>
      <c r="L175" t="str">
        <f>IF('Cihazlar'!C175="","",IFERROR(MATCH('Cihazlar'!C175,'Ürünler'!$A:$A,0),IFERROR(MATCH('Cihazlar'!C175,'Ürünler'!$B:$B,0),"")))</f>
        <v/>
      </c>
      <c r="M175">
        <f>IF(N175&gt;0,0,IF('Cihazlar'!J175&lt;&gt;"",N(VALUE('Cihazlar'!J175)),IF(L175="",0,N(INDEX('Ürünler'!$C:$C,L175)))))</f>
        <v>0</v>
      </c>
      <c r="N175">
        <f>IF('Cihazlar'!K175&lt;&gt;"",N(VALUE('Cihazlar'!K175)),IF('Cihazlar'!J175&lt;&gt;"",0,IF(L175="",0,N(INDEX('Ürünler'!$D:$D,L175)))))</f>
        <v>0</v>
      </c>
    </row>
    <row r="176" spans="1:14">
      <c r="A176" t="str">
        <f>IF(AND('Cihazlar'!A176="",'Cihazlar'!B176=""),"",IFERROR(INDEX('Müşteriler'!$A:$A,MATCH(IF('Cihazlar'!A176="","§",'Cihazlar'!A176),'Müşteriler'!$K:$K,0)),IFERROR(INDEX('Müşteriler'!$A:$A,MATCH(IF('Cihazlar'!B176="","§",'Cihazlar'!B176),'Müşteriler'!$C:$C,0)),'Cihazlar'!A176&amp;'Cihazlar'!B176)))</f>
        <v/>
      </c>
      <c r="B176" t="str">
        <f>IF('Cihazlar'!C176="","",IF(L176="",'Cihazlar'!C176,INDEX('Ürünler'!$B:$B,L176)))</f>
        <v/>
      </c>
      <c r="C176" t="str">
        <f>IF('Cihazlar'!D176="","",'Cihazlar'!D176)</f>
        <v/>
      </c>
      <c r="D176" s="16" t="str">
        <f>K176</f>
        <v/>
      </c>
      <c r="E176" t="str">
        <f>IF(N176&gt;0,N176&amp;" gün",IF(M176&gt;0,M176&amp;" ay",""))</f>
        <v/>
      </c>
      <c r="F176" s="16" t="str">
        <f>IF(OR('Cihazlar'!C176="",K176=""),"",IF(N176&gt;0,K176+N176,IF(M176&gt;0,EDATE(K176,M176),"")))</f>
        <v/>
      </c>
      <c r="G176" s="17" t="str">
        <f>IF(F176="","",F176-TODAY())</f>
        <v/>
      </c>
      <c r="H176" t="str">
        <f>IF(G176="","",IF(G176&lt;0,"Gecikmiş",IF(G176&lt;=30,"30 gün içinde","Planlı")))</f>
        <v/>
      </c>
      <c r="I176" s="16" t="str">
        <f>IF('Cihazlar'!Q176="","",IF('Cihazlar'!R176="Sarı etiket",(IF('Cihazlar'!Q176="","",IF(ISNUMBER('Cihazlar'!Q176),'Cihazlar'!Q176,IFERROR(DATE(VALUE(RIGHT('Cihazlar'!Q176,4)),VALUE(MID('Cihazlar'!Q176,4,2)),VALUE(LEFT('Cihazlar'!Q176,2))),""))))+120,IF('Cihazlar'!R176="Kırmızı etiket",(IF('Cihazlar'!Q176="","",IF(ISNUMBER('Cihazlar'!Q176),'Cihazlar'!Q176,IFERROR(DATE(VALUE(RIGHT('Cihazlar'!Q176,4)),VALUE(MID('Cihazlar'!Q176,4,2)),VALUE(LEFT('Cihazlar'!Q176,2))),""))))+60,EDATE((IF('Cihazlar'!Q176="","",IF(ISNUMBER('Cihazlar'!Q176),'Cihazlar'!Q176,IFERROR(DATE(VALUE(RIGHT('Cihazlar'!Q176,4)),VALUE(MID('Cihazlar'!Q176,4,2)),VALUE(LEFT('Cihazlar'!Q176,2))),"")))),12))))</f>
        <v/>
      </c>
      <c r="J176" s="17" t="str">
        <f>IF(I176="","",I176-TODAY())</f>
        <v/>
      </c>
      <c r="K176" s="16" t="str">
        <f>IF('Cihazlar'!F176&lt;&gt;"",IF('Cihazlar'!F176="","",IF(ISNUMBER('Cihazlar'!F176),'Cihazlar'!F176,IFERROR(DATE(VALUE(RIGHT('Cihazlar'!F176,4)),VALUE(MID('Cihazlar'!F176,4,2)),VALUE(LEFT('Cihazlar'!F176,2))),""))),IF('Cihazlar'!E176="","",IF(ISNUMBER('Cihazlar'!E176),'Cihazlar'!E176,IFERROR(DATE(VALUE(RIGHT('Cihazlar'!E176,4)),VALUE(MID('Cihazlar'!E176,4,2)),VALUE(LEFT('Cihazlar'!E176,2))),""))))</f>
        <v/>
      </c>
      <c r="L176" t="str">
        <f>IF('Cihazlar'!C176="","",IFERROR(MATCH('Cihazlar'!C176,'Ürünler'!$A:$A,0),IFERROR(MATCH('Cihazlar'!C176,'Ürünler'!$B:$B,0),"")))</f>
        <v/>
      </c>
      <c r="M176">
        <f>IF(N176&gt;0,0,IF('Cihazlar'!J176&lt;&gt;"",N(VALUE('Cihazlar'!J176)),IF(L176="",0,N(INDEX('Ürünler'!$C:$C,L176)))))</f>
        <v>0</v>
      </c>
      <c r="N176">
        <f>IF('Cihazlar'!K176&lt;&gt;"",N(VALUE('Cihazlar'!K176)),IF('Cihazlar'!J176&lt;&gt;"",0,IF(L176="",0,N(INDEX('Ürünler'!$D:$D,L176)))))</f>
        <v>0</v>
      </c>
    </row>
    <row r="177" spans="1:14">
      <c r="A177" t="str">
        <f>IF(AND('Cihazlar'!A177="",'Cihazlar'!B177=""),"",IFERROR(INDEX('Müşteriler'!$A:$A,MATCH(IF('Cihazlar'!A177="","§",'Cihazlar'!A177),'Müşteriler'!$K:$K,0)),IFERROR(INDEX('Müşteriler'!$A:$A,MATCH(IF('Cihazlar'!B177="","§",'Cihazlar'!B177),'Müşteriler'!$C:$C,0)),'Cihazlar'!A177&amp;'Cihazlar'!B177)))</f>
        <v/>
      </c>
      <c r="B177" t="str">
        <f>IF('Cihazlar'!C177="","",IF(L177="",'Cihazlar'!C177,INDEX('Ürünler'!$B:$B,L177)))</f>
        <v/>
      </c>
      <c r="C177" t="str">
        <f>IF('Cihazlar'!D177="","",'Cihazlar'!D177)</f>
        <v/>
      </c>
      <c r="D177" s="16" t="str">
        <f>K177</f>
        <v/>
      </c>
      <c r="E177" t="str">
        <f>IF(N177&gt;0,N177&amp;" gün",IF(M177&gt;0,M177&amp;" ay",""))</f>
        <v/>
      </c>
      <c r="F177" s="16" t="str">
        <f>IF(OR('Cihazlar'!C177="",K177=""),"",IF(N177&gt;0,K177+N177,IF(M177&gt;0,EDATE(K177,M177),"")))</f>
        <v/>
      </c>
      <c r="G177" s="17" t="str">
        <f>IF(F177="","",F177-TODAY())</f>
        <v/>
      </c>
      <c r="H177" t="str">
        <f>IF(G177="","",IF(G177&lt;0,"Gecikmiş",IF(G177&lt;=30,"30 gün içinde","Planlı")))</f>
        <v/>
      </c>
      <c r="I177" s="16" t="str">
        <f>IF('Cihazlar'!Q177="","",IF('Cihazlar'!R177="Sarı etiket",(IF('Cihazlar'!Q177="","",IF(ISNUMBER('Cihazlar'!Q177),'Cihazlar'!Q177,IFERROR(DATE(VALUE(RIGHT('Cihazlar'!Q177,4)),VALUE(MID('Cihazlar'!Q177,4,2)),VALUE(LEFT('Cihazlar'!Q177,2))),""))))+120,IF('Cihazlar'!R177="Kırmızı etiket",(IF('Cihazlar'!Q177="","",IF(ISNUMBER('Cihazlar'!Q177),'Cihazlar'!Q177,IFERROR(DATE(VALUE(RIGHT('Cihazlar'!Q177,4)),VALUE(MID('Cihazlar'!Q177,4,2)),VALUE(LEFT('Cihazlar'!Q177,2))),""))))+60,EDATE((IF('Cihazlar'!Q177="","",IF(ISNUMBER('Cihazlar'!Q177),'Cihazlar'!Q177,IFERROR(DATE(VALUE(RIGHT('Cihazlar'!Q177,4)),VALUE(MID('Cihazlar'!Q177,4,2)),VALUE(LEFT('Cihazlar'!Q177,2))),"")))),12))))</f>
        <v/>
      </c>
      <c r="J177" s="17" t="str">
        <f>IF(I177="","",I177-TODAY())</f>
        <v/>
      </c>
      <c r="K177" s="16" t="str">
        <f>IF('Cihazlar'!F177&lt;&gt;"",IF('Cihazlar'!F177="","",IF(ISNUMBER('Cihazlar'!F177),'Cihazlar'!F177,IFERROR(DATE(VALUE(RIGHT('Cihazlar'!F177,4)),VALUE(MID('Cihazlar'!F177,4,2)),VALUE(LEFT('Cihazlar'!F177,2))),""))),IF('Cihazlar'!E177="","",IF(ISNUMBER('Cihazlar'!E177),'Cihazlar'!E177,IFERROR(DATE(VALUE(RIGHT('Cihazlar'!E177,4)),VALUE(MID('Cihazlar'!E177,4,2)),VALUE(LEFT('Cihazlar'!E177,2))),""))))</f>
        <v/>
      </c>
      <c r="L177" t="str">
        <f>IF('Cihazlar'!C177="","",IFERROR(MATCH('Cihazlar'!C177,'Ürünler'!$A:$A,0),IFERROR(MATCH('Cihazlar'!C177,'Ürünler'!$B:$B,0),"")))</f>
        <v/>
      </c>
      <c r="M177">
        <f>IF(N177&gt;0,0,IF('Cihazlar'!J177&lt;&gt;"",N(VALUE('Cihazlar'!J177)),IF(L177="",0,N(INDEX('Ürünler'!$C:$C,L177)))))</f>
        <v>0</v>
      </c>
      <c r="N177">
        <f>IF('Cihazlar'!K177&lt;&gt;"",N(VALUE('Cihazlar'!K177)),IF('Cihazlar'!J177&lt;&gt;"",0,IF(L177="",0,N(INDEX('Ürünler'!$D:$D,L177)))))</f>
        <v>0</v>
      </c>
    </row>
    <row r="178" spans="1:14">
      <c r="A178" t="str">
        <f>IF(AND('Cihazlar'!A178="",'Cihazlar'!B178=""),"",IFERROR(INDEX('Müşteriler'!$A:$A,MATCH(IF('Cihazlar'!A178="","§",'Cihazlar'!A178),'Müşteriler'!$K:$K,0)),IFERROR(INDEX('Müşteriler'!$A:$A,MATCH(IF('Cihazlar'!B178="","§",'Cihazlar'!B178),'Müşteriler'!$C:$C,0)),'Cihazlar'!A178&amp;'Cihazlar'!B178)))</f>
        <v/>
      </c>
      <c r="B178" t="str">
        <f>IF('Cihazlar'!C178="","",IF(L178="",'Cihazlar'!C178,INDEX('Ürünler'!$B:$B,L178)))</f>
        <v/>
      </c>
      <c r="C178" t="str">
        <f>IF('Cihazlar'!D178="","",'Cihazlar'!D178)</f>
        <v/>
      </c>
      <c r="D178" s="16" t="str">
        <f>K178</f>
        <v/>
      </c>
      <c r="E178" t="str">
        <f>IF(N178&gt;0,N178&amp;" gün",IF(M178&gt;0,M178&amp;" ay",""))</f>
        <v/>
      </c>
      <c r="F178" s="16" t="str">
        <f>IF(OR('Cihazlar'!C178="",K178=""),"",IF(N178&gt;0,K178+N178,IF(M178&gt;0,EDATE(K178,M178),"")))</f>
        <v/>
      </c>
      <c r="G178" s="17" t="str">
        <f>IF(F178="","",F178-TODAY())</f>
        <v/>
      </c>
      <c r="H178" t="str">
        <f>IF(G178="","",IF(G178&lt;0,"Gecikmiş",IF(G178&lt;=30,"30 gün içinde","Planlı")))</f>
        <v/>
      </c>
      <c r="I178" s="16" t="str">
        <f>IF('Cihazlar'!Q178="","",IF('Cihazlar'!R178="Sarı etiket",(IF('Cihazlar'!Q178="","",IF(ISNUMBER('Cihazlar'!Q178),'Cihazlar'!Q178,IFERROR(DATE(VALUE(RIGHT('Cihazlar'!Q178,4)),VALUE(MID('Cihazlar'!Q178,4,2)),VALUE(LEFT('Cihazlar'!Q178,2))),""))))+120,IF('Cihazlar'!R178="Kırmızı etiket",(IF('Cihazlar'!Q178="","",IF(ISNUMBER('Cihazlar'!Q178),'Cihazlar'!Q178,IFERROR(DATE(VALUE(RIGHT('Cihazlar'!Q178,4)),VALUE(MID('Cihazlar'!Q178,4,2)),VALUE(LEFT('Cihazlar'!Q178,2))),""))))+60,EDATE((IF('Cihazlar'!Q178="","",IF(ISNUMBER('Cihazlar'!Q178),'Cihazlar'!Q178,IFERROR(DATE(VALUE(RIGHT('Cihazlar'!Q178,4)),VALUE(MID('Cihazlar'!Q178,4,2)),VALUE(LEFT('Cihazlar'!Q178,2))),"")))),12))))</f>
        <v/>
      </c>
      <c r="J178" s="17" t="str">
        <f>IF(I178="","",I178-TODAY())</f>
        <v/>
      </c>
      <c r="K178" s="16" t="str">
        <f>IF('Cihazlar'!F178&lt;&gt;"",IF('Cihazlar'!F178="","",IF(ISNUMBER('Cihazlar'!F178),'Cihazlar'!F178,IFERROR(DATE(VALUE(RIGHT('Cihazlar'!F178,4)),VALUE(MID('Cihazlar'!F178,4,2)),VALUE(LEFT('Cihazlar'!F178,2))),""))),IF('Cihazlar'!E178="","",IF(ISNUMBER('Cihazlar'!E178),'Cihazlar'!E178,IFERROR(DATE(VALUE(RIGHT('Cihazlar'!E178,4)),VALUE(MID('Cihazlar'!E178,4,2)),VALUE(LEFT('Cihazlar'!E178,2))),""))))</f>
        <v/>
      </c>
      <c r="L178" t="str">
        <f>IF('Cihazlar'!C178="","",IFERROR(MATCH('Cihazlar'!C178,'Ürünler'!$A:$A,0),IFERROR(MATCH('Cihazlar'!C178,'Ürünler'!$B:$B,0),"")))</f>
        <v/>
      </c>
      <c r="M178">
        <f>IF(N178&gt;0,0,IF('Cihazlar'!J178&lt;&gt;"",N(VALUE('Cihazlar'!J178)),IF(L178="",0,N(INDEX('Ürünler'!$C:$C,L178)))))</f>
        <v>0</v>
      </c>
      <c r="N178">
        <f>IF('Cihazlar'!K178&lt;&gt;"",N(VALUE('Cihazlar'!K178)),IF('Cihazlar'!J178&lt;&gt;"",0,IF(L178="",0,N(INDEX('Ürünler'!$D:$D,L178)))))</f>
        <v>0</v>
      </c>
    </row>
    <row r="179" spans="1:14">
      <c r="A179" t="str">
        <f>IF(AND('Cihazlar'!A179="",'Cihazlar'!B179=""),"",IFERROR(INDEX('Müşteriler'!$A:$A,MATCH(IF('Cihazlar'!A179="","§",'Cihazlar'!A179),'Müşteriler'!$K:$K,0)),IFERROR(INDEX('Müşteriler'!$A:$A,MATCH(IF('Cihazlar'!B179="","§",'Cihazlar'!B179),'Müşteriler'!$C:$C,0)),'Cihazlar'!A179&amp;'Cihazlar'!B179)))</f>
        <v/>
      </c>
      <c r="B179" t="str">
        <f>IF('Cihazlar'!C179="","",IF(L179="",'Cihazlar'!C179,INDEX('Ürünler'!$B:$B,L179)))</f>
        <v/>
      </c>
      <c r="C179" t="str">
        <f>IF('Cihazlar'!D179="","",'Cihazlar'!D179)</f>
        <v/>
      </c>
      <c r="D179" s="16" t="str">
        <f>K179</f>
        <v/>
      </c>
      <c r="E179" t="str">
        <f>IF(N179&gt;0,N179&amp;" gün",IF(M179&gt;0,M179&amp;" ay",""))</f>
        <v/>
      </c>
      <c r="F179" s="16" t="str">
        <f>IF(OR('Cihazlar'!C179="",K179=""),"",IF(N179&gt;0,K179+N179,IF(M179&gt;0,EDATE(K179,M179),"")))</f>
        <v/>
      </c>
      <c r="G179" s="17" t="str">
        <f>IF(F179="","",F179-TODAY())</f>
        <v/>
      </c>
      <c r="H179" t="str">
        <f>IF(G179="","",IF(G179&lt;0,"Gecikmiş",IF(G179&lt;=30,"30 gün içinde","Planlı")))</f>
        <v/>
      </c>
      <c r="I179" s="16" t="str">
        <f>IF('Cihazlar'!Q179="","",IF('Cihazlar'!R179="Sarı etiket",(IF('Cihazlar'!Q179="","",IF(ISNUMBER('Cihazlar'!Q179),'Cihazlar'!Q179,IFERROR(DATE(VALUE(RIGHT('Cihazlar'!Q179,4)),VALUE(MID('Cihazlar'!Q179,4,2)),VALUE(LEFT('Cihazlar'!Q179,2))),""))))+120,IF('Cihazlar'!R179="Kırmızı etiket",(IF('Cihazlar'!Q179="","",IF(ISNUMBER('Cihazlar'!Q179),'Cihazlar'!Q179,IFERROR(DATE(VALUE(RIGHT('Cihazlar'!Q179,4)),VALUE(MID('Cihazlar'!Q179,4,2)),VALUE(LEFT('Cihazlar'!Q179,2))),""))))+60,EDATE((IF('Cihazlar'!Q179="","",IF(ISNUMBER('Cihazlar'!Q179),'Cihazlar'!Q179,IFERROR(DATE(VALUE(RIGHT('Cihazlar'!Q179,4)),VALUE(MID('Cihazlar'!Q179,4,2)),VALUE(LEFT('Cihazlar'!Q179,2))),"")))),12))))</f>
        <v/>
      </c>
      <c r="J179" s="17" t="str">
        <f>IF(I179="","",I179-TODAY())</f>
        <v/>
      </c>
      <c r="K179" s="16" t="str">
        <f>IF('Cihazlar'!F179&lt;&gt;"",IF('Cihazlar'!F179="","",IF(ISNUMBER('Cihazlar'!F179),'Cihazlar'!F179,IFERROR(DATE(VALUE(RIGHT('Cihazlar'!F179,4)),VALUE(MID('Cihazlar'!F179,4,2)),VALUE(LEFT('Cihazlar'!F179,2))),""))),IF('Cihazlar'!E179="","",IF(ISNUMBER('Cihazlar'!E179),'Cihazlar'!E179,IFERROR(DATE(VALUE(RIGHT('Cihazlar'!E179,4)),VALUE(MID('Cihazlar'!E179,4,2)),VALUE(LEFT('Cihazlar'!E179,2))),""))))</f>
        <v/>
      </c>
      <c r="L179" t="str">
        <f>IF('Cihazlar'!C179="","",IFERROR(MATCH('Cihazlar'!C179,'Ürünler'!$A:$A,0),IFERROR(MATCH('Cihazlar'!C179,'Ürünler'!$B:$B,0),"")))</f>
        <v/>
      </c>
      <c r="M179">
        <f>IF(N179&gt;0,0,IF('Cihazlar'!J179&lt;&gt;"",N(VALUE('Cihazlar'!J179)),IF(L179="",0,N(INDEX('Ürünler'!$C:$C,L179)))))</f>
        <v>0</v>
      </c>
      <c r="N179">
        <f>IF('Cihazlar'!K179&lt;&gt;"",N(VALUE('Cihazlar'!K179)),IF('Cihazlar'!J179&lt;&gt;"",0,IF(L179="",0,N(INDEX('Ürünler'!$D:$D,L179)))))</f>
        <v>0</v>
      </c>
    </row>
    <row r="180" spans="1:14">
      <c r="A180" t="str">
        <f>IF(AND('Cihazlar'!A180="",'Cihazlar'!B180=""),"",IFERROR(INDEX('Müşteriler'!$A:$A,MATCH(IF('Cihazlar'!A180="","§",'Cihazlar'!A180),'Müşteriler'!$K:$K,0)),IFERROR(INDEX('Müşteriler'!$A:$A,MATCH(IF('Cihazlar'!B180="","§",'Cihazlar'!B180),'Müşteriler'!$C:$C,0)),'Cihazlar'!A180&amp;'Cihazlar'!B180)))</f>
        <v/>
      </c>
      <c r="B180" t="str">
        <f>IF('Cihazlar'!C180="","",IF(L180="",'Cihazlar'!C180,INDEX('Ürünler'!$B:$B,L180)))</f>
        <v/>
      </c>
      <c r="C180" t="str">
        <f>IF('Cihazlar'!D180="","",'Cihazlar'!D180)</f>
        <v/>
      </c>
      <c r="D180" s="16" t="str">
        <f>K180</f>
        <v/>
      </c>
      <c r="E180" t="str">
        <f>IF(N180&gt;0,N180&amp;" gün",IF(M180&gt;0,M180&amp;" ay",""))</f>
        <v/>
      </c>
      <c r="F180" s="16" t="str">
        <f>IF(OR('Cihazlar'!C180="",K180=""),"",IF(N180&gt;0,K180+N180,IF(M180&gt;0,EDATE(K180,M180),"")))</f>
        <v/>
      </c>
      <c r="G180" s="17" t="str">
        <f>IF(F180="","",F180-TODAY())</f>
        <v/>
      </c>
      <c r="H180" t="str">
        <f>IF(G180="","",IF(G180&lt;0,"Gecikmiş",IF(G180&lt;=30,"30 gün içinde","Planlı")))</f>
        <v/>
      </c>
      <c r="I180" s="16" t="str">
        <f>IF('Cihazlar'!Q180="","",IF('Cihazlar'!R180="Sarı etiket",(IF('Cihazlar'!Q180="","",IF(ISNUMBER('Cihazlar'!Q180),'Cihazlar'!Q180,IFERROR(DATE(VALUE(RIGHT('Cihazlar'!Q180,4)),VALUE(MID('Cihazlar'!Q180,4,2)),VALUE(LEFT('Cihazlar'!Q180,2))),""))))+120,IF('Cihazlar'!R180="Kırmızı etiket",(IF('Cihazlar'!Q180="","",IF(ISNUMBER('Cihazlar'!Q180),'Cihazlar'!Q180,IFERROR(DATE(VALUE(RIGHT('Cihazlar'!Q180,4)),VALUE(MID('Cihazlar'!Q180,4,2)),VALUE(LEFT('Cihazlar'!Q180,2))),""))))+60,EDATE((IF('Cihazlar'!Q180="","",IF(ISNUMBER('Cihazlar'!Q180),'Cihazlar'!Q180,IFERROR(DATE(VALUE(RIGHT('Cihazlar'!Q180,4)),VALUE(MID('Cihazlar'!Q180,4,2)),VALUE(LEFT('Cihazlar'!Q180,2))),"")))),12))))</f>
        <v/>
      </c>
      <c r="J180" s="17" t="str">
        <f>IF(I180="","",I180-TODAY())</f>
        <v/>
      </c>
      <c r="K180" s="16" t="str">
        <f>IF('Cihazlar'!F180&lt;&gt;"",IF('Cihazlar'!F180="","",IF(ISNUMBER('Cihazlar'!F180),'Cihazlar'!F180,IFERROR(DATE(VALUE(RIGHT('Cihazlar'!F180,4)),VALUE(MID('Cihazlar'!F180,4,2)),VALUE(LEFT('Cihazlar'!F180,2))),""))),IF('Cihazlar'!E180="","",IF(ISNUMBER('Cihazlar'!E180),'Cihazlar'!E180,IFERROR(DATE(VALUE(RIGHT('Cihazlar'!E180,4)),VALUE(MID('Cihazlar'!E180,4,2)),VALUE(LEFT('Cihazlar'!E180,2))),""))))</f>
        <v/>
      </c>
      <c r="L180" t="str">
        <f>IF('Cihazlar'!C180="","",IFERROR(MATCH('Cihazlar'!C180,'Ürünler'!$A:$A,0),IFERROR(MATCH('Cihazlar'!C180,'Ürünler'!$B:$B,0),"")))</f>
        <v/>
      </c>
      <c r="M180">
        <f>IF(N180&gt;0,0,IF('Cihazlar'!J180&lt;&gt;"",N(VALUE('Cihazlar'!J180)),IF(L180="",0,N(INDEX('Ürünler'!$C:$C,L180)))))</f>
        <v>0</v>
      </c>
      <c r="N180">
        <f>IF('Cihazlar'!K180&lt;&gt;"",N(VALUE('Cihazlar'!K180)),IF('Cihazlar'!J180&lt;&gt;"",0,IF(L180="",0,N(INDEX('Ürünler'!$D:$D,L180)))))</f>
        <v>0</v>
      </c>
    </row>
    <row r="181" spans="1:14">
      <c r="A181" t="str">
        <f>IF(AND('Cihazlar'!A181="",'Cihazlar'!B181=""),"",IFERROR(INDEX('Müşteriler'!$A:$A,MATCH(IF('Cihazlar'!A181="","§",'Cihazlar'!A181),'Müşteriler'!$K:$K,0)),IFERROR(INDEX('Müşteriler'!$A:$A,MATCH(IF('Cihazlar'!B181="","§",'Cihazlar'!B181),'Müşteriler'!$C:$C,0)),'Cihazlar'!A181&amp;'Cihazlar'!B181)))</f>
        <v/>
      </c>
      <c r="B181" t="str">
        <f>IF('Cihazlar'!C181="","",IF(L181="",'Cihazlar'!C181,INDEX('Ürünler'!$B:$B,L181)))</f>
        <v/>
      </c>
      <c r="C181" t="str">
        <f>IF('Cihazlar'!D181="","",'Cihazlar'!D181)</f>
        <v/>
      </c>
      <c r="D181" s="16" t="str">
        <f>K181</f>
        <v/>
      </c>
      <c r="E181" t="str">
        <f>IF(N181&gt;0,N181&amp;" gün",IF(M181&gt;0,M181&amp;" ay",""))</f>
        <v/>
      </c>
      <c r="F181" s="16" t="str">
        <f>IF(OR('Cihazlar'!C181="",K181=""),"",IF(N181&gt;0,K181+N181,IF(M181&gt;0,EDATE(K181,M181),"")))</f>
        <v/>
      </c>
      <c r="G181" s="17" t="str">
        <f>IF(F181="","",F181-TODAY())</f>
        <v/>
      </c>
      <c r="H181" t="str">
        <f>IF(G181="","",IF(G181&lt;0,"Gecikmiş",IF(G181&lt;=30,"30 gün içinde","Planlı")))</f>
        <v/>
      </c>
      <c r="I181" s="16" t="str">
        <f>IF('Cihazlar'!Q181="","",IF('Cihazlar'!R181="Sarı etiket",(IF('Cihazlar'!Q181="","",IF(ISNUMBER('Cihazlar'!Q181),'Cihazlar'!Q181,IFERROR(DATE(VALUE(RIGHT('Cihazlar'!Q181,4)),VALUE(MID('Cihazlar'!Q181,4,2)),VALUE(LEFT('Cihazlar'!Q181,2))),""))))+120,IF('Cihazlar'!R181="Kırmızı etiket",(IF('Cihazlar'!Q181="","",IF(ISNUMBER('Cihazlar'!Q181),'Cihazlar'!Q181,IFERROR(DATE(VALUE(RIGHT('Cihazlar'!Q181,4)),VALUE(MID('Cihazlar'!Q181,4,2)),VALUE(LEFT('Cihazlar'!Q181,2))),""))))+60,EDATE((IF('Cihazlar'!Q181="","",IF(ISNUMBER('Cihazlar'!Q181),'Cihazlar'!Q181,IFERROR(DATE(VALUE(RIGHT('Cihazlar'!Q181,4)),VALUE(MID('Cihazlar'!Q181,4,2)),VALUE(LEFT('Cihazlar'!Q181,2))),"")))),12))))</f>
        <v/>
      </c>
      <c r="J181" s="17" t="str">
        <f>IF(I181="","",I181-TODAY())</f>
        <v/>
      </c>
      <c r="K181" s="16" t="str">
        <f>IF('Cihazlar'!F181&lt;&gt;"",IF('Cihazlar'!F181="","",IF(ISNUMBER('Cihazlar'!F181),'Cihazlar'!F181,IFERROR(DATE(VALUE(RIGHT('Cihazlar'!F181,4)),VALUE(MID('Cihazlar'!F181,4,2)),VALUE(LEFT('Cihazlar'!F181,2))),""))),IF('Cihazlar'!E181="","",IF(ISNUMBER('Cihazlar'!E181),'Cihazlar'!E181,IFERROR(DATE(VALUE(RIGHT('Cihazlar'!E181,4)),VALUE(MID('Cihazlar'!E181,4,2)),VALUE(LEFT('Cihazlar'!E181,2))),""))))</f>
        <v/>
      </c>
      <c r="L181" t="str">
        <f>IF('Cihazlar'!C181="","",IFERROR(MATCH('Cihazlar'!C181,'Ürünler'!$A:$A,0),IFERROR(MATCH('Cihazlar'!C181,'Ürünler'!$B:$B,0),"")))</f>
        <v/>
      </c>
      <c r="M181">
        <f>IF(N181&gt;0,0,IF('Cihazlar'!J181&lt;&gt;"",N(VALUE('Cihazlar'!J181)),IF(L181="",0,N(INDEX('Ürünler'!$C:$C,L181)))))</f>
        <v>0</v>
      </c>
      <c r="N181">
        <f>IF('Cihazlar'!K181&lt;&gt;"",N(VALUE('Cihazlar'!K181)),IF('Cihazlar'!J181&lt;&gt;"",0,IF(L181="",0,N(INDEX('Ürünler'!$D:$D,L181)))))</f>
        <v>0</v>
      </c>
    </row>
    <row r="182" spans="1:14">
      <c r="A182" t="str">
        <f>IF(AND('Cihazlar'!A182="",'Cihazlar'!B182=""),"",IFERROR(INDEX('Müşteriler'!$A:$A,MATCH(IF('Cihazlar'!A182="","§",'Cihazlar'!A182),'Müşteriler'!$K:$K,0)),IFERROR(INDEX('Müşteriler'!$A:$A,MATCH(IF('Cihazlar'!B182="","§",'Cihazlar'!B182),'Müşteriler'!$C:$C,0)),'Cihazlar'!A182&amp;'Cihazlar'!B182)))</f>
        <v/>
      </c>
      <c r="B182" t="str">
        <f>IF('Cihazlar'!C182="","",IF(L182="",'Cihazlar'!C182,INDEX('Ürünler'!$B:$B,L182)))</f>
        <v/>
      </c>
      <c r="C182" t="str">
        <f>IF('Cihazlar'!D182="","",'Cihazlar'!D182)</f>
        <v/>
      </c>
      <c r="D182" s="16" t="str">
        <f>K182</f>
        <v/>
      </c>
      <c r="E182" t="str">
        <f>IF(N182&gt;0,N182&amp;" gün",IF(M182&gt;0,M182&amp;" ay",""))</f>
        <v/>
      </c>
      <c r="F182" s="16" t="str">
        <f>IF(OR('Cihazlar'!C182="",K182=""),"",IF(N182&gt;0,K182+N182,IF(M182&gt;0,EDATE(K182,M182),"")))</f>
        <v/>
      </c>
      <c r="G182" s="17" t="str">
        <f>IF(F182="","",F182-TODAY())</f>
        <v/>
      </c>
      <c r="H182" t="str">
        <f>IF(G182="","",IF(G182&lt;0,"Gecikmiş",IF(G182&lt;=30,"30 gün içinde","Planlı")))</f>
        <v/>
      </c>
      <c r="I182" s="16" t="str">
        <f>IF('Cihazlar'!Q182="","",IF('Cihazlar'!R182="Sarı etiket",(IF('Cihazlar'!Q182="","",IF(ISNUMBER('Cihazlar'!Q182),'Cihazlar'!Q182,IFERROR(DATE(VALUE(RIGHT('Cihazlar'!Q182,4)),VALUE(MID('Cihazlar'!Q182,4,2)),VALUE(LEFT('Cihazlar'!Q182,2))),""))))+120,IF('Cihazlar'!R182="Kırmızı etiket",(IF('Cihazlar'!Q182="","",IF(ISNUMBER('Cihazlar'!Q182),'Cihazlar'!Q182,IFERROR(DATE(VALUE(RIGHT('Cihazlar'!Q182,4)),VALUE(MID('Cihazlar'!Q182,4,2)),VALUE(LEFT('Cihazlar'!Q182,2))),""))))+60,EDATE((IF('Cihazlar'!Q182="","",IF(ISNUMBER('Cihazlar'!Q182),'Cihazlar'!Q182,IFERROR(DATE(VALUE(RIGHT('Cihazlar'!Q182,4)),VALUE(MID('Cihazlar'!Q182,4,2)),VALUE(LEFT('Cihazlar'!Q182,2))),"")))),12))))</f>
        <v/>
      </c>
      <c r="J182" s="17" t="str">
        <f>IF(I182="","",I182-TODAY())</f>
        <v/>
      </c>
      <c r="K182" s="16" t="str">
        <f>IF('Cihazlar'!F182&lt;&gt;"",IF('Cihazlar'!F182="","",IF(ISNUMBER('Cihazlar'!F182),'Cihazlar'!F182,IFERROR(DATE(VALUE(RIGHT('Cihazlar'!F182,4)),VALUE(MID('Cihazlar'!F182,4,2)),VALUE(LEFT('Cihazlar'!F182,2))),""))),IF('Cihazlar'!E182="","",IF(ISNUMBER('Cihazlar'!E182),'Cihazlar'!E182,IFERROR(DATE(VALUE(RIGHT('Cihazlar'!E182,4)),VALUE(MID('Cihazlar'!E182,4,2)),VALUE(LEFT('Cihazlar'!E182,2))),""))))</f>
        <v/>
      </c>
      <c r="L182" t="str">
        <f>IF('Cihazlar'!C182="","",IFERROR(MATCH('Cihazlar'!C182,'Ürünler'!$A:$A,0),IFERROR(MATCH('Cihazlar'!C182,'Ürünler'!$B:$B,0),"")))</f>
        <v/>
      </c>
      <c r="M182">
        <f>IF(N182&gt;0,0,IF('Cihazlar'!J182&lt;&gt;"",N(VALUE('Cihazlar'!J182)),IF(L182="",0,N(INDEX('Ürünler'!$C:$C,L182)))))</f>
        <v>0</v>
      </c>
      <c r="N182">
        <f>IF('Cihazlar'!K182&lt;&gt;"",N(VALUE('Cihazlar'!K182)),IF('Cihazlar'!J182&lt;&gt;"",0,IF(L182="",0,N(INDEX('Ürünler'!$D:$D,L182)))))</f>
        <v>0</v>
      </c>
    </row>
    <row r="183" spans="1:14">
      <c r="A183" t="str">
        <f>IF(AND('Cihazlar'!A183="",'Cihazlar'!B183=""),"",IFERROR(INDEX('Müşteriler'!$A:$A,MATCH(IF('Cihazlar'!A183="","§",'Cihazlar'!A183),'Müşteriler'!$K:$K,0)),IFERROR(INDEX('Müşteriler'!$A:$A,MATCH(IF('Cihazlar'!B183="","§",'Cihazlar'!B183),'Müşteriler'!$C:$C,0)),'Cihazlar'!A183&amp;'Cihazlar'!B183)))</f>
        <v/>
      </c>
      <c r="B183" t="str">
        <f>IF('Cihazlar'!C183="","",IF(L183="",'Cihazlar'!C183,INDEX('Ürünler'!$B:$B,L183)))</f>
        <v/>
      </c>
      <c r="C183" t="str">
        <f>IF('Cihazlar'!D183="","",'Cihazlar'!D183)</f>
        <v/>
      </c>
      <c r="D183" s="16" t="str">
        <f>K183</f>
        <v/>
      </c>
      <c r="E183" t="str">
        <f>IF(N183&gt;0,N183&amp;" gün",IF(M183&gt;0,M183&amp;" ay",""))</f>
        <v/>
      </c>
      <c r="F183" s="16" t="str">
        <f>IF(OR('Cihazlar'!C183="",K183=""),"",IF(N183&gt;0,K183+N183,IF(M183&gt;0,EDATE(K183,M183),"")))</f>
        <v/>
      </c>
      <c r="G183" s="17" t="str">
        <f>IF(F183="","",F183-TODAY())</f>
        <v/>
      </c>
      <c r="H183" t="str">
        <f>IF(G183="","",IF(G183&lt;0,"Gecikmiş",IF(G183&lt;=30,"30 gün içinde","Planlı")))</f>
        <v/>
      </c>
      <c r="I183" s="16" t="str">
        <f>IF('Cihazlar'!Q183="","",IF('Cihazlar'!R183="Sarı etiket",(IF('Cihazlar'!Q183="","",IF(ISNUMBER('Cihazlar'!Q183),'Cihazlar'!Q183,IFERROR(DATE(VALUE(RIGHT('Cihazlar'!Q183,4)),VALUE(MID('Cihazlar'!Q183,4,2)),VALUE(LEFT('Cihazlar'!Q183,2))),""))))+120,IF('Cihazlar'!R183="Kırmızı etiket",(IF('Cihazlar'!Q183="","",IF(ISNUMBER('Cihazlar'!Q183),'Cihazlar'!Q183,IFERROR(DATE(VALUE(RIGHT('Cihazlar'!Q183,4)),VALUE(MID('Cihazlar'!Q183,4,2)),VALUE(LEFT('Cihazlar'!Q183,2))),""))))+60,EDATE((IF('Cihazlar'!Q183="","",IF(ISNUMBER('Cihazlar'!Q183),'Cihazlar'!Q183,IFERROR(DATE(VALUE(RIGHT('Cihazlar'!Q183,4)),VALUE(MID('Cihazlar'!Q183,4,2)),VALUE(LEFT('Cihazlar'!Q183,2))),"")))),12))))</f>
        <v/>
      </c>
      <c r="J183" s="17" t="str">
        <f>IF(I183="","",I183-TODAY())</f>
        <v/>
      </c>
      <c r="K183" s="16" t="str">
        <f>IF('Cihazlar'!F183&lt;&gt;"",IF('Cihazlar'!F183="","",IF(ISNUMBER('Cihazlar'!F183),'Cihazlar'!F183,IFERROR(DATE(VALUE(RIGHT('Cihazlar'!F183,4)),VALUE(MID('Cihazlar'!F183,4,2)),VALUE(LEFT('Cihazlar'!F183,2))),""))),IF('Cihazlar'!E183="","",IF(ISNUMBER('Cihazlar'!E183),'Cihazlar'!E183,IFERROR(DATE(VALUE(RIGHT('Cihazlar'!E183,4)),VALUE(MID('Cihazlar'!E183,4,2)),VALUE(LEFT('Cihazlar'!E183,2))),""))))</f>
        <v/>
      </c>
      <c r="L183" t="str">
        <f>IF('Cihazlar'!C183="","",IFERROR(MATCH('Cihazlar'!C183,'Ürünler'!$A:$A,0),IFERROR(MATCH('Cihazlar'!C183,'Ürünler'!$B:$B,0),"")))</f>
        <v/>
      </c>
      <c r="M183">
        <f>IF(N183&gt;0,0,IF('Cihazlar'!J183&lt;&gt;"",N(VALUE('Cihazlar'!J183)),IF(L183="",0,N(INDEX('Ürünler'!$C:$C,L183)))))</f>
        <v>0</v>
      </c>
      <c r="N183">
        <f>IF('Cihazlar'!K183&lt;&gt;"",N(VALUE('Cihazlar'!K183)),IF('Cihazlar'!J183&lt;&gt;"",0,IF(L183="",0,N(INDEX('Ürünler'!$D:$D,L183)))))</f>
        <v>0</v>
      </c>
    </row>
    <row r="184" spans="1:14">
      <c r="A184" t="str">
        <f>IF(AND('Cihazlar'!A184="",'Cihazlar'!B184=""),"",IFERROR(INDEX('Müşteriler'!$A:$A,MATCH(IF('Cihazlar'!A184="","§",'Cihazlar'!A184),'Müşteriler'!$K:$K,0)),IFERROR(INDEX('Müşteriler'!$A:$A,MATCH(IF('Cihazlar'!B184="","§",'Cihazlar'!B184),'Müşteriler'!$C:$C,0)),'Cihazlar'!A184&amp;'Cihazlar'!B184)))</f>
        <v/>
      </c>
      <c r="B184" t="str">
        <f>IF('Cihazlar'!C184="","",IF(L184="",'Cihazlar'!C184,INDEX('Ürünler'!$B:$B,L184)))</f>
        <v/>
      </c>
      <c r="C184" t="str">
        <f>IF('Cihazlar'!D184="","",'Cihazlar'!D184)</f>
        <v/>
      </c>
      <c r="D184" s="16" t="str">
        <f>K184</f>
        <v/>
      </c>
      <c r="E184" t="str">
        <f>IF(N184&gt;0,N184&amp;" gün",IF(M184&gt;0,M184&amp;" ay",""))</f>
        <v/>
      </c>
      <c r="F184" s="16" t="str">
        <f>IF(OR('Cihazlar'!C184="",K184=""),"",IF(N184&gt;0,K184+N184,IF(M184&gt;0,EDATE(K184,M184),"")))</f>
        <v/>
      </c>
      <c r="G184" s="17" t="str">
        <f>IF(F184="","",F184-TODAY())</f>
        <v/>
      </c>
      <c r="H184" t="str">
        <f>IF(G184="","",IF(G184&lt;0,"Gecikmiş",IF(G184&lt;=30,"30 gün içinde","Planlı")))</f>
        <v/>
      </c>
      <c r="I184" s="16" t="str">
        <f>IF('Cihazlar'!Q184="","",IF('Cihazlar'!R184="Sarı etiket",(IF('Cihazlar'!Q184="","",IF(ISNUMBER('Cihazlar'!Q184),'Cihazlar'!Q184,IFERROR(DATE(VALUE(RIGHT('Cihazlar'!Q184,4)),VALUE(MID('Cihazlar'!Q184,4,2)),VALUE(LEFT('Cihazlar'!Q184,2))),""))))+120,IF('Cihazlar'!R184="Kırmızı etiket",(IF('Cihazlar'!Q184="","",IF(ISNUMBER('Cihazlar'!Q184),'Cihazlar'!Q184,IFERROR(DATE(VALUE(RIGHT('Cihazlar'!Q184,4)),VALUE(MID('Cihazlar'!Q184,4,2)),VALUE(LEFT('Cihazlar'!Q184,2))),""))))+60,EDATE((IF('Cihazlar'!Q184="","",IF(ISNUMBER('Cihazlar'!Q184),'Cihazlar'!Q184,IFERROR(DATE(VALUE(RIGHT('Cihazlar'!Q184,4)),VALUE(MID('Cihazlar'!Q184,4,2)),VALUE(LEFT('Cihazlar'!Q184,2))),"")))),12))))</f>
        <v/>
      </c>
      <c r="J184" s="17" t="str">
        <f>IF(I184="","",I184-TODAY())</f>
        <v/>
      </c>
      <c r="K184" s="16" t="str">
        <f>IF('Cihazlar'!F184&lt;&gt;"",IF('Cihazlar'!F184="","",IF(ISNUMBER('Cihazlar'!F184),'Cihazlar'!F184,IFERROR(DATE(VALUE(RIGHT('Cihazlar'!F184,4)),VALUE(MID('Cihazlar'!F184,4,2)),VALUE(LEFT('Cihazlar'!F184,2))),""))),IF('Cihazlar'!E184="","",IF(ISNUMBER('Cihazlar'!E184),'Cihazlar'!E184,IFERROR(DATE(VALUE(RIGHT('Cihazlar'!E184,4)),VALUE(MID('Cihazlar'!E184,4,2)),VALUE(LEFT('Cihazlar'!E184,2))),""))))</f>
        <v/>
      </c>
      <c r="L184" t="str">
        <f>IF('Cihazlar'!C184="","",IFERROR(MATCH('Cihazlar'!C184,'Ürünler'!$A:$A,0),IFERROR(MATCH('Cihazlar'!C184,'Ürünler'!$B:$B,0),"")))</f>
        <v/>
      </c>
      <c r="M184">
        <f>IF(N184&gt;0,0,IF('Cihazlar'!J184&lt;&gt;"",N(VALUE('Cihazlar'!J184)),IF(L184="",0,N(INDEX('Ürünler'!$C:$C,L184)))))</f>
        <v>0</v>
      </c>
      <c r="N184">
        <f>IF('Cihazlar'!K184&lt;&gt;"",N(VALUE('Cihazlar'!K184)),IF('Cihazlar'!J184&lt;&gt;"",0,IF(L184="",0,N(INDEX('Ürünler'!$D:$D,L184)))))</f>
        <v>0</v>
      </c>
    </row>
    <row r="185" spans="1:14">
      <c r="A185" t="str">
        <f>IF(AND('Cihazlar'!A185="",'Cihazlar'!B185=""),"",IFERROR(INDEX('Müşteriler'!$A:$A,MATCH(IF('Cihazlar'!A185="","§",'Cihazlar'!A185),'Müşteriler'!$K:$K,0)),IFERROR(INDEX('Müşteriler'!$A:$A,MATCH(IF('Cihazlar'!B185="","§",'Cihazlar'!B185),'Müşteriler'!$C:$C,0)),'Cihazlar'!A185&amp;'Cihazlar'!B185)))</f>
        <v/>
      </c>
      <c r="B185" t="str">
        <f>IF('Cihazlar'!C185="","",IF(L185="",'Cihazlar'!C185,INDEX('Ürünler'!$B:$B,L185)))</f>
        <v/>
      </c>
      <c r="C185" t="str">
        <f>IF('Cihazlar'!D185="","",'Cihazlar'!D185)</f>
        <v/>
      </c>
      <c r="D185" s="16" t="str">
        <f>K185</f>
        <v/>
      </c>
      <c r="E185" t="str">
        <f>IF(N185&gt;0,N185&amp;" gün",IF(M185&gt;0,M185&amp;" ay",""))</f>
        <v/>
      </c>
      <c r="F185" s="16" t="str">
        <f>IF(OR('Cihazlar'!C185="",K185=""),"",IF(N185&gt;0,K185+N185,IF(M185&gt;0,EDATE(K185,M185),"")))</f>
        <v/>
      </c>
      <c r="G185" s="17" t="str">
        <f>IF(F185="","",F185-TODAY())</f>
        <v/>
      </c>
      <c r="H185" t="str">
        <f>IF(G185="","",IF(G185&lt;0,"Gecikmiş",IF(G185&lt;=30,"30 gün içinde","Planlı")))</f>
        <v/>
      </c>
      <c r="I185" s="16" t="str">
        <f>IF('Cihazlar'!Q185="","",IF('Cihazlar'!R185="Sarı etiket",(IF('Cihazlar'!Q185="","",IF(ISNUMBER('Cihazlar'!Q185),'Cihazlar'!Q185,IFERROR(DATE(VALUE(RIGHT('Cihazlar'!Q185,4)),VALUE(MID('Cihazlar'!Q185,4,2)),VALUE(LEFT('Cihazlar'!Q185,2))),""))))+120,IF('Cihazlar'!R185="Kırmızı etiket",(IF('Cihazlar'!Q185="","",IF(ISNUMBER('Cihazlar'!Q185),'Cihazlar'!Q185,IFERROR(DATE(VALUE(RIGHT('Cihazlar'!Q185,4)),VALUE(MID('Cihazlar'!Q185,4,2)),VALUE(LEFT('Cihazlar'!Q185,2))),""))))+60,EDATE((IF('Cihazlar'!Q185="","",IF(ISNUMBER('Cihazlar'!Q185),'Cihazlar'!Q185,IFERROR(DATE(VALUE(RIGHT('Cihazlar'!Q185,4)),VALUE(MID('Cihazlar'!Q185,4,2)),VALUE(LEFT('Cihazlar'!Q185,2))),"")))),12))))</f>
        <v/>
      </c>
      <c r="J185" s="17" t="str">
        <f>IF(I185="","",I185-TODAY())</f>
        <v/>
      </c>
      <c r="K185" s="16" t="str">
        <f>IF('Cihazlar'!F185&lt;&gt;"",IF('Cihazlar'!F185="","",IF(ISNUMBER('Cihazlar'!F185),'Cihazlar'!F185,IFERROR(DATE(VALUE(RIGHT('Cihazlar'!F185,4)),VALUE(MID('Cihazlar'!F185,4,2)),VALUE(LEFT('Cihazlar'!F185,2))),""))),IF('Cihazlar'!E185="","",IF(ISNUMBER('Cihazlar'!E185),'Cihazlar'!E185,IFERROR(DATE(VALUE(RIGHT('Cihazlar'!E185,4)),VALUE(MID('Cihazlar'!E185,4,2)),VALUE(LEFT('Cihazlar'!E185,2))),""))))</f>
        <v/>
      </c>
      <c r="L185" t="str">
        <f>IF('Cihazlar'!C185="","",IFERROR(MATCH('Cihazlar'!C185,'Ürünler'!$A:$A,0),IFERROR(MATCH('Cihazlar'!C185,'Ürünler'!$B:$B,0),"")))</f>
        <v/>
      </c>
      <c r="M185">
        <f>IF(N185&gt;0,0,IF('Cihazlar'!J185&lt;&gt;"",N(VALUE('Cihazlar'!J185)),IF(L185="",0,N(INDEX('Ürünler'!$C:$C,L185)))))</f>
        <v>0</v>
      </c>
      <c r="N185">
        <f>IF('Cihazlar'!K185&lt;&gt;"",N(VALUE('Cihazlar'!K185)),IF('Cihazlar'!J185&lt;&gt;"",0,IF(L185="",0,N(INDEX('Ürünler'!$D:$D,L185)))))</f>
        <v>0</v>
      </c>
    </row>
    <row r="186" spans="1:14">
      <c r="A186" t="str">
        <f>IF(AND('Cihazlar'!A186="",'Cihazlar'!B186=""),"",IFERROR(INDEX('Müşteriler'!$A:$A,MATCH(IF('Cihazlar'!A186="","§",'Cihazlar'!A186),'Müşteriler'!$K:$K,0)),IFERROR(INDEX('Müşteriler'!$A:$A,MATCH(IF('Cihazlar'!B186="","§",'Cihazlar'!B186),'Müşteriler'!$C:$C,0)),'Cihazlar'!A186&amp;'Cihazlar'!B186)))</f>
        <v/>
      </c>
      <c r="B186" t="str">
        <f>IF('Cihazlar'!C186="","",IF(L186="",'Cihazlar'!C186,INDEX('Ürünler'!$B:$B,L186)))</f>
        <v/>
      </c>
      <c r="C186" t="str">
        <f>IF('Cihazlar'!D186="","",'Cihazlar'!D186)</f>
        <v/>
      </c>
      <c r="D186" s="16" t="str">
        <f>K186</f>
        <v/>
      </c>
      <c r="E186" t="str">
        <f>IF(N186&gt;0,N186&amp;" gün",IF(M186&gt;0,M186&amp;" ay",""))</f>
        <v/>
      </c>
      <c r="F186" s="16" t="str">
        <f>IF(OR('Cihazlar'!C186="",K186=""),"",IF(N186&gt;0,K186+N186,IF(M186&gt;0,EDATE(K186,M186),"")))</f>
        <v/>
      </c>
      <c r="G186" s="17" t="str">
        <f>IF(F186="","",F186-TODAY())</f>
        <v/>
      </c>
      <c r="H186" t="str">
        <f>IF(G186="","",IF(G186&lt;0,"Gecikmiş",IF(G186&lt;=30,"30 gün içinde","Planlı")))</f>
        <v/>
      </c>
      <c r="I186" s="16" t="str">
        <f>IF('Cihazlar'!Q186="","",IF('Cihazlar'!R186="Sarı etiket",(IF('Cihazlar'!Q186="","",IF(ISNUMBER('Cihazlar'!Q186),'Cihazlar'!Q186,IFERROR(DATE(VALUE(RIGHT('Cihazlar'!Q186,4)),VALUE(MID('Cihazlar'!Q186,4,2)),VALUE(LEFT('Cihazlar'!Q186,2))),""))))+120,IF('Cihazlar'!R186="Kırmızı etiket",(IF('Cihazlar'!Q186="","",IF(ISNUMBER('Cihazlar'!Q186),'Cihazlar'!Q186,IFERROR(DATE(VALUE(RIGHT('Cihazlar'!Q186,4)),VALUE(MID('Cihazlar'!Q186,4,2)),VALUE(LEFT('Cihazlar'!Q186,2))),""))))+60,EDATE((IF('Cihazlar'!Q186="","",IF(ISNUMBER('Cihazlar'!Q186),'Cihazlar'!Q186,IFERROR(DATE(VALUE(RIGHT('Cihazlar'!Q186,4)),VALUE(MID('Cihazlar'!Q186,4,2)),VALUE(LEFT('Cihazlar'!Q186,2))),"")))),12))))</f>
        <v/>
      </c>
      <c r="J186" s="17" t="str">
        <f>IF(I186="","",I186-TODAY())</f>
        <v/>
      </c>
      <c r="K186" s="16" t="str">
        <f>IF('Cihazlar'!F186&lt;&gt;"",IF('Cihazlar'!F186="","",IF(ISNUMBER('Cihazlar'!F186),'Cihazlar'!F186,IFERROR(DATE(VALUE(RIGHT('Cihazlar'!F186,4)),VALUE(MID('Cihazlar'!F186,4,2)),VALUE(LEFT('Cihazlar'!F186,2))),""))),IF('Cihazlar'!E186="","",IF(ISNUMBER('Cihazlar'!E186),'Cihazlar'!E186,IFERROR(DATE(VALUE(RIGHT('Cihazlar'!E186,4)),VALUE(MID('Cihazlar'!E186,4,2)),VALUE(LEFT('Cihazlar'!E186,2))),""))))</f>
        <v/>
      </c>
      <c r="L186" t="str">
        <f>IF('Cihazlar'!C186="","",IFERROR(MATCH('Cihazlar'!C186,'Ürünler'!$A:$A,0),IFERROR(MATCH('Cihazlar'!C186,'Ürünler'!$B:$B,0),"")))</f>
        <v/>
      </c>
      <c r="M186">
        <f>IF(N186&gt;0,0,IF('Cihazlar'!J186&lt;&gt;"",N(VALUE('Cihazlar'!J186)),IF(L186="",0,N(INDEX('Ürünler'!$C:$C,L186)))))</f>
        <v>0</v>
      </c>
      <c r="N186">
        <f>IF('Cihazlar'!K186&lt;&gt;"",N(VALUE('Cihazlar'!K186)),IF('Cihazlar'!J186&lt;&gt;"",0,IF(L186="",0,N(INDEX('Ürünler'!$D:$D,L186)))))</f>
        <v>0</v>
      </c>
    </row>
    <row r="187" spans="1:14">
      <c r="A187" t="str">
        <f>IF(AND('Cihazlar'!A187="",'Cihazlar'!B187=""),"",IFERROR(INDEX('Müşteriler'!$A:$A,MATCH(IF('Cihazlar'!A187="","§",'Cihazlar'!A187),'Müşteriler'!$K:$K,0)),IFERROR(INDEX('Müşteriler'!$A:$A,MATCH(IF('Cihazlar'!B187="","§",'Cihazlar'!B187),'Müşteriler'!$C:$C,0)),'Cihazlar'!A187&amp;'Cihazlar'!B187)))</f>
        <v/>
      </c>
      <c r="B187" t="str">
        <f>IF('Cihazlar'!C187="","",IF(L187="",'Cihazlar'!C187,INDEX('Ürünler'!$B:$B,L187)))</f>
        <v/>
      </c>
      <c r="C187" t="str">
        <f>IF('Cihazlar'!D187="","",'Cihazlar'!D187)</f>
        <v/>
      </c>
      <c r="D187" s="16" t="str">
        <f>K187</f>
        <v/>
      </c>
      <c r="E187" t="str">
        <f>IF(N187&gt;0,N187&amp;" gün",IF(M187&gt;0,M187&amp;" ay",""))</f>
        <v/>
      </c>
      <c r="F187" s="16" t="str">
        <f>IF(OR('Cihazlar'!C187="",K187=""),"",IF(N187&gt;0,K187+N187,IF(M187&gt;0,EDATE(K187,M187),"")))</f>
        <v/>
      </c>
      <c r="G187" s="17" t="str">
        <f>IF(F187="","",F187-TODAY())</f>
        <v/>
      </c>
      <c r="H187" t="str">
        <f>IF(G187="","",IF(G187&lt;0,"Gecikmiş",IF(G187&lt;=30,"30 gün içinde","Planlı")))</f>
        <v/>
      </c>
      <c r="I187" s="16" t="str">
        <f>IF('Cihazlar'!Q187="","",IF('Cihazlar'!R187="Sarı etiket",(IF('Cihazlar'!Q187="","",IF(ISNUMBER('Cihazlar'!Q187),'Cihazlar'!Q187,IFERROR(DATE(VALUE(RIGHT('Cihazlar'!Q187,4)),VALUE(MID('Cihazlar'!Q187,4,2)),VALUE(LEFT('Cihazlar'!Q187,2))),""))))+120,IF('Cihazlar'!R187="Kırmızı etiket",(IF('Cihazlar'!Q187="","",IF(ISNUMBER('Cihazlar'!Q187),'Cihazlar'!Q187,IFERROR(DATE(VALUE(RIGHT('Cihazlar'!Q187,4)),VALUE(MID('Cihazlar'!Q187,4,2)),VALUE(LEFT('Cihazlar'!Q187,2))),""))))+60,EDATE((IF('Cihazlar'!Q187="","",IF(ISNUMBER('Cihazlar'!Q187),'Cihazlar'!Q187,IFERROR(DATE(VALUE(RIGHT('Cihazlar'!Q187,4)),VALUE(MID('Cihazlar'!Q187,4,2)),VALUE(LEFT('Cihazlar'!Q187,2))),"")))),12))))</f>
        <v/>
      </c>
      <c r="J187" s="17" t="str">
        <f>IF(I187="","",I187-TODAY())</f>
        <v/>
      </c>
      <c r="K187" s="16" t="str">
        <f>IF('Cihazlar'!F187&lt;&gt;"",IF('Cihazlar'!F187="","",IF(ISNUMBER('Cihazlar'!F187),'Cihazlar'!F187,IFERROR(DATE(VALUE(RIGHT('Cihazlar'!F187,4)),VALUE(MID('Cihazlar'!F187,4,2)),VALUE(LEFT('Cihazlar'!F187,2))),""))),IF('Cihazlar'!E187="","",IF(ISNUMBER('Cihazlar'!E187),'Cihazlar'!E187,IFERROR(DATE(VALUE(RIGHT('Cihazlar'!E187,4)),VALUE(MID('Cihazlar'!E187,4,2)),VALUE(LEFT('Cihazlar'!E187,2))),""))))</f>
        <v/>
      </c>
      <c r="L187" t="str">
        <f>IF('Cihazlar'!C187="","",IFERROR(MATCH('Cihazlar'!C187,'Ürünler'!$A:$A,0),IFERROR(MATCH('Cihazlar'!C187,'Ürünler'!$B:$B,0),"")))</f>
        <v/>
      </c>
      <c r="M187">
        <f>IF(N187&gt;0,0,IF('Cihazlar'!J187&lt;&gt;"",N(VALUE('Cihazlar'!J187)),IF(L187="",0,N(INDEX('Ürünler'!$C:$C,L187)))))</f>
        <v>0</v>
      </c>
      <c r="N187">
        <f>IF('Cihazlar'!K187&lt;&gt;"",N(VALUE('Cihazlar'!K187)),IF('Cihazlar'!J187&lt;&gt;"",0,IF(L187="",0,N(INDEX('Ürünler'!$D:$D,L187)))))</f>
        <v>0</v>
      </c>
    </row>
    <row r="188" spans="1:14">
      <c r="A188" t="str">
        <f>IF(AND('Cihazlar'!A188="",'Cihazlar'!B188=""),"",IFERROR(INDEX('Müşteriler'!$A:$A,MATCH(IF('Cihazlar'!A188="","§",'Cihazlar'!A188),'Müşteriler'!$K:$K,0)),IFERROR(INDEX('Müşteriler'!$A:$A,MATCH(IF('Cihazlar'!B188="","§",'Cihazlar'!B188),'Müşteriler'!$C:$C,0)),'Cihazlar'!A188&amp;'Cihazlar'!B188)))</f>
        <v/>
      </c>
      <c r="B188" t="str">
        <f>IF('Cihazlar'!C188="","",IF(L188="",'Cihazlar'!C188,INDEX('Ürünler'!$B:$B,L188)))</f>
        <v/>
      </c>
      <c r="C188" t="str">
        <f>IF('Cihazlar'!D188="","",'Cihazlar'!D188)</f>
        <v/>
      </c>
      <c r="D188" s="16" t="str">
        <f>K188</f>
        <v/>
      </c>
      <c r="E188" t="str">
        <f>IF(N188&gt;0,N188&amp;" gün",IF(M188&gt;0,M188&amp;" ay",""))</f>
        <v/>
      </c>
      <c r="F188" s="16" t="str">
        <f>IF(OR('Cihazlar'!C188="",K188=""),"",IF(N188&gt;0,K188+N188,IF(M188&gt;0,EDATE(K188,M188),"")))</f>
        <v/>
      </c>
      <c r="G188" s="17" t="str">
        <f>IF(F188="","",F188-TODAY())</f>
        <v/>
      </c>
      <c r="H188" t="str">
        <f>IF(G188="","",IF(G188&lt;0,"Gecikmiş",IF(G188&lt;=30,"30 gün içinde","Planlı")))</f>
        <v/>
      </c>
      <c r="I188" s="16" t="str">
        <f>IF('Cihazlar'!Q188="","",IF('Cihazlar'!R188="Sarı etiket",(IF('Cihazlar'!Q188="","",IF(ISNUMBER('Cihazlar'!Q188),'Cihazlar'!Q188,IFERROR(DATE(VALUE(RIGHT('Cihazlar'!Q188,4)),VALUE(MID('Cihazlar'!Q188,4,2)),VALUE(LEFT('Cihazlar'!Q188,2))),""))))+120,IF('Cihazlar'!R188="Kırmızı etiket",(IF('Cihazlar'!Q188="","",IF(ISNUMBER('Cihazlar'!Q188),'Cihazlar'!Q188,IFERROR(DATE(VALUE(RIGHT('Cihazlar'!Q188,4)),VALUE(MID('Cihazlar'!Q188,4,2)),VALUE(LEFT('Cihazlar'!Q188,2))),""))))+60,EDATE((IF('Cihazlar'!Q188="","",IF(ISNUMBER('Cihazlar'!Q188),'Cihazlar'!Q188,IFERROR(DATE(VALUE(RIGHT('Cihazlar'!Q188,4)),VALUE(MID('Cihazlar'!Q188,4,2)),VALUE(LEFT('Cihazlar'!Q188,2))),"")))),12))))</f>
        <v/>
      </c>
      <c r="J188" s="17" t="str">
        <f>IF(I188="","",I188-TODAY())</f>
        <v/>
      </c>
      <c r="K188" s="16" t="str">
        <f>IF('Cihazlar'!F188&lt;&gt;"",IF('Cihazlar'!F188="","",IF(ISNUMBER('Cihazlar'!F188),'Cihazlar'!F188,IFERROR(DATE(VALUE(RIGHT('Cihazlar'!F188,4)),VALUE(MID('Cihazlar'!F188,4,2)),VALUE(LEFT('Cihazlar'!F188,2))),""))),IF('Cihazlar'!E188="","",IF(ISNUMBER('Cihazlar'!E188),'Cihazlar'!E188,IFERROR(DATE(VALUE(RIGHT('Cihazlar'!E188,4)),VALUE(MID('Cihazlar'!E188,4,2)),VALUE(LEFT('Cihazlar'!E188,2))),""))))</f>
        <v/>
      </c>
      <c r="L188" t="str">
        <f>IF('Cihazlar'!C188="","",IFERROR(MATCH('Cihazlar'!C188,'Ürünler'!$A:$A,0),IFERROR(MATCH('Cihazlar'!C188,'Ürünler'!$B:$B,0),"")))</f>
        <v/>
      </c>
      <c r="M188">
        <f>IF(N188&gt;0,0,IF('Cihazlar'!J188&lt;&gt;"",N(VALUE('Cihazlar'!J188)),IF(L188="",0,N(INDEX('Ürünler'!$C:$C,L188)))))</f>
        <v>0</v>
      </c>
      <c r="N188">
        <f>IF('Cihazlar'!K188&lt;&gt;"",N(VALUE('Cihazlar'!K188)),IF('Cihazlar'!J188&lt;&gt;"",0,IF(L188="",0,N(INDEX('Ürünler'!$D:$D,L188)))))</f>
        <v>0</v>
      </c>
    </row>
    <row r="189" spans="1:14">
      <c r="A189" t="str">
        <f>IF(AND('Cihazlar'!A189="",'Cihazlar'!B189=""),"",IFERROR(INDEX('Müşteriler'!$A:$A,MATCH(IF('Cihazlar'!A189="","§",'Cihazlar'!A189),'Müşteriler'!$K:$K,0)),IFERROR(INDEX('Müşteriler'!$A:$A,MATCH(IF('Cihazlar'!B189="","§",'Cihazlar'!B189),'Müşteriler'!$C:$C,0)),'Cihazlar'!A189&amp;'Cihazlar'!B189)))</f>
        <v/>
      </c>
      <c r="B189" t="str">
        <f>IF('Cihazlar'!C189="","",IF(L189="",'Cihazlar'!C189,INDEX('Ürünler'!$B:$B,L189)))</f>
        <v/>
      </c>
      <c r="C189" t="str">
        <f>IF('Cihazlar'!D189="","",'Cihazlar'!D189)</f>
        <v/>
      </c>
      <c r="D189" s="16" t="str">
        <f>K189</f>
        <v/>
      </c>
      <c r="E189" t="str">
        <f>IF(N189&gt;0,N189&amp;" gün",IF(M189&gt;0,M189&amp;" ay",""))</f>
        <v/>
      </c>
      <c r="F189" s="16" t="str">
        <f>IF(OR('Cihazlar'!C189="",K189=""),"",IF(N189&gt;0,K189+N189,IF(M189&gt;0,EDATE(K189,M189),"")))</f>
        <v/>
      </c>
      <c r="G189" s="17" t="str">
        <f>IF(F189="","",F189-TODAY())</f>
        <v/>
      </c>
      <c r="H189" t="str">
        <f>IF(G189="","",IF(G189&lt;0,"Gecikmiş",IF(G189&lt;=30,"30 gün içinde","Planlı")))</f>
        <v/>
      </c>
      <c r="I189" s="16" t="str">
        <f>IF('Cihazlar'!Q189="","",IF('Cihazlar'!R189="Sarı etiket",(IF('Cihazlar'!Q189="","",IF(ISNUMBER('Cihazlar'!Q189),'Cihazlar'!Q189,IFERROR(DATE(VALUE(RIGHT('Cihazlar'!Q189,4)),VALUE(MID('Cihazlar'!Q189,4,2)),VALUE(LEFT('Cihazlar'!Q189,2))),""))))+120,IF('Cihazlar'!R189="Kırmızı etiket",(IF('Cihazlar'!Q189="","",IF(ISNUMBER('Cihazlar'!Q189),'Cihazlar'!Q189,IFERROR(DATE(VALUE(RIGHT('Cihazlar'!Q189,4)),VALUE(MID('Cihazlar'!Q189,4,2)),VALUE(LEFT('Cihazlar'!Q189,2))),""))))+60,EDATE((IF('Cihazlar'!Q189="","",IF(ISNUMBER('Cihazlar'!Q189),'Cihazlar'!Q189,IFERROR(DATE(VALUE(RIGHT('Cihazlar'!Q189,4)),VALUE(MID('Cihazlar'!Q189,4,2)),VALUE(LEFT('Cihazlar'!Q189,2))),"")))),12))))</f>
        <v/>
      </c>
      <c r="J189" s="17" t="str">
        <f>IF(I189="","",I189-TODAY())</f>
        <v/>
      </c>
      <c r="K189" s="16" t="str">
        <f>IF('Cihazlar'!F189&lt;&gt;"",IF('Cihazlar'!F189="","",IF(ISNUMBER('Cihazlar'!F189),'Cihazlar'!F189,IFERROR(DATE(VALUE(RIGHT('Cihazlar'!F189,4)),VALUE(MID('Cihazlar'!F189,4,2)),VALUE(LEFT('Cihazlar'!F189,2))),""))),IF('Cihazlar'!E189="","",IF(ISNUMBER('Cihazlar'!E189),'Cihazlar'!E189,IFERROR(DATE(VALUE(RIGHT('Cihazlar'!E189,4)),VALUE(MID('Cihazlar'!E189,4,2)),VALUE(LEFT('Cihazlar'!E189,2))),""))))</f>
        <v/>
      </c>
      <c r="L189" t="str">
        <f>IF('Cihazlar'!C189="","",IFERROR(MATCH('Cihazlar'!C189,'Ürünler'!$A:$A,0),IFERROR(MATCH('Cihazlar'!C189,'Ürünler'!$B:$B,0),"")))</f>
        <v/>
      </c>
      <c r="M189">
        <f>IF(N189&gt;0,0,IF('Cihazlar'!J189&lt;&gt;"",N(VALUE('Cihazlar'!J189)),IF(L189="",0,N(INDEX('Ürünler'!$C:$C,L189)))))</f>
        <v>0</v>
      </c>
      <c r="N189">
        <f>IF('Cihazlar'!K189&lt;&gt;"",N(VALUE('Cihazlar'!K189)),IF('Cihazlar'!J189&lt;&gt;"",0,IF(L189="",0,N(INDEX('Ürünler'!$D:$D,L189)))))</f>
        <v>0</v>
      </c>
    </row>
    <row r="190" spans="1:14">
      <c r="A190" t="str">
        <f>IF(AND('Cihazlar'!A190="",'Cihazlar'!B190=""),"",IFERROR(INDEX('Müşteriler'!$A:$A,MATCH(IF('Cihazlar'!A190="","§",'Cihazlar'!A190),'Müşteriler'!$K:$K,0)),IFERROR(INDEX('Müşteriler'!$A:$A,MATCH(IF('Cihazlar'!B190="","§",'Cihazlar'!B190),'Müşteriler'!$C:$C,0)),'Cihazlar'!A190&amp;'Cihazlar'!B190)))</f>
        <v/>
      </c>
      <c r="B190" t="str">
        <f>IF('Cihazlar'!C190="","",IF(L190="",'Cihazlar'!C190,INDEX('Ürünler'!$B:$B,L190)))</f>
        <v/>
      </c>
      <c r="C190" t="str">
        <f>IF('Cihazlar'!D190="","",'Cihazlar'!D190)</f>
        <v/>
      </c>
      <c r="D190" s="16" t="str">
        <f>K190</f>
        <v/>
      </c>
      <c r="E190" t="str">
        <f>IF(N190&gt;0,N190&amp;" gün",IF(M190&gt;0,M190&amp;" ay",""))</f>
        <v/>
      </c>
      <c r="F190" s="16" t="str">
        <f>IF(OR('Cihazlar'!C190="",K190=""),"",IF(N190&gt;0,K190+N190,IF(M190&gt;0,EDATE(K190,M190),"")))</f>
        <v/>
      </c>
      <c r="G190" s="17" t="str">
        <f>IF(F190="","",F190-TODAY())</f>
        <v/>
      </c>
      <c r="H190" t="str">
        <f>IF(G190="","",IF(G190&lt;0,"Gecikmiş",IF(G190&lt;=30,"30 gün içinde","Planlı")))</f>
        <v/>
      </c>
      <c r="I190" s="16" t="str">
        <f>IF('Cihazlar'!Q190="","",IF('Cihazlar'!R190="Sarı etiket",(IF('Cihazlar'!Q190="","",IF(ISNUMBER('Cihazlar'!Q190),'Cihazlar'!Q190,IFERROR(DATE(VALUE(RIGHT('Cihazlar'!Q190,4)),VALUE(MID('Cihazlar'!Q190,4,2)),VALUE(LEFT('Cihazlar'!Q190,2))),""))))+120,IF('Cihazlar'!R190="Kırmızı etiket",(IF('Cihazlar'!Q190="","",IF(ISNUMBER('Cihazlar'!Q190),'Cihazlar'!Q190,IFERROR(DATE(VALUE(RIGHT('Cihazlar'!Q190,4)),VALUE(MID('Cihazlar'!Q190,4,2)),VALUE(LEFT('Cihazlar'!Q190,2))),""))))+60,EDATE((IF('Cihazlar'!Q190="","",IF(ISNUMBER('Cihazlar'!Q190),'Cihazlar'!Q190,IFERROR(DATE(VALUE(RIGHT('Cihazlar'!Q190,4)),VALUE(MID('Cihazlar'!Q190,4,2)),VALUE(LEFT('Cihazlar'!Q190,2))),"")))),12))))</f>
        <v/>
      </c>
      <c r="J190" s="17" t="str">
        <f>IF(I190="","",I190-TODAY())</f>
        <v/>
      </c>
      <c r="K190" s="16" t="str">
        <f>IF('Cihazlar'!F190&lt;&gt;"",IF('Cihazlar'!F190="","",IF(ISNUMBER('Cihazlar'!F190),'Cihazlar'!F190,IFERROR(DATE(VALUE(RIGHT('Cihazlar'!F190,4)),VALUE(MID('Cihazlar'!F190,4,2)),VALUE(LEFT('Cihazlar'!F190,2))),""))),IF('Cihazlar'!E190="","",IF(ISNUMBER('Cihazlar'!E190),'Cihazlar'!E190,IFERROR(DATE(VALUE(RIGHT('Cihazlar'!E190,4)),VALUE(MID('Cihazlar'!E190,4,2)),VALUE(LEFT('Cihazlar'!E190,2))),""))))</f>
        <v/>
      </c>
      <c r="L190" t="str">
        <f>IF('Cihazlar'!C190="","",IFERROR(MATCH('Cihazlar'!C190,'Ürünler'!$A:$A,0),IFERROR(MATCH('Cihazlar'!C190,'Ürünler'!$B:$B,0),"")))</f>
        <v/>
      </c>
      <c r="M190">
        <f>IF(N190&gt;0,0,IF('Cihazlar'!J190&lt;&gt;"",N(VALUE('Cihazlar'!J190)),IF(L190="",0,N(INDEX('Ürünler'!$C:$C,L190)))))</f>
        <v>0</v>
      </c>
      <c r="N190">
        <f>IF('Cihazlar'!K190&lt;&gt;"",N(VALUE('Cihazlar'!K190)),IF('Cihazlar'!J190&lt;&gt;"",0,IF(L190="",0,N(INDEX('Ürünler'!$D:$D,L190)))))</f>
        <v>0</v>
      </c>
    </row>
    <row r="191" spans="1:14">
      <c r="A191" t="str">
        <f>IF(AND('Cihazlar'!A191="",'Cihazlar'!B191=""),"",IFERROR(INDEX('Müşteriler'!$A:$A,MATCH(IF('Cihazlar'!A191="","§",'Cihazlar'!A191),'Müşteriler'!$K:$K,0)),IFERROR(INDEX('Müşteriler'!$A:$A,MATCH(IF('Cihazlar'!B191="","§",'Cihazlar'!B191),'Müşteriler'!$C:$C,0)),'Cihazlar'!A191&amp;'Cihazlar'!B191)))</f>
        <v/>
      </c>
      <c r="B191" t="str">
        <f>IF('Cihazlar'!C191="","",IF(L191="",'Cihazlar'!C191,INDEX('Ürünler'!$B:$B,L191)))</f>
        <v/>
      </c>
      <c r="C191" t="str">
        <f>IF('Cihazlar'!D191="","",'Cihazlar'!D191)</f>
        <v/>
      </c>
      <c r="D191" s="16" t="str">
        <f>K191</f>
        <v/>
      </c>
      <c r="E191" t="str">
        <f>IF(N191&gt;0,N191&amp;" gün",IF(M191&gt;0,M191&amp;" ay",""))</f>
        <v/>
      </c>
      <c r="F191" s="16" t="str">
        <f>IF(OR('Cihazlar'!C191="",K191=""),"",IF(N191&gt;0,K191+N191,IF(M191&gt;0,EDATE(K191,M191),"")))</f>
        <v/>
      </c>
      <c r="G191" s="17" t="str">
        <f>IF(F191="","",F191-TODAY())</f>
        <v/>
      </c>
      <c r="H191" t="str">
        <f>IF(G191="","",IF(G191&lt;0,"Gecikmiş",IF(G191&lt;=30,"30 gün içinde","Planlı")))</f>
        <v/>
      </c>
      <c r="I191" s="16" t="str">
        <f>IF('Cihazlar'!Q191="","",IF('Cihazlar'!R191="Sarı etiket",(IF('Cihazlar'!Q191="","",IF(ISNUMBER('Cihazlar'!Q191),'Cihazlar'!Q191,IFERROR(DATE(VALUE(RIGHT('Cihazlar'!Q191,4)),VALUE(MID('Cihazlar'!Q191,4,2)),VALUE(LEFT('Cihazlar'!Q191,2))),""))))+120,IF('Cihazlar'!R191="Kırmızı etiket",(IF('Cihazlar'!Q191="","",IF(ISNUMBER('Cihazlar'!Q191),'Cihazlar'!Q191,IFERROR(DATE(VALUE(RIGHT('Cihazlar'!Q191,4)),VALUE(MID('Cihazlar'!Q191,4,2)),VALUE(LEFT('Cihazlar'!Q191,2))),""))))+60,EDATE((IF('Cihazlar'!Q191="","",IF(ISNUMBER('Cihazlar'!Q191),'Cihazlar'!Q191,IFERROR(DATE(VALUE(RIGHT('Cihazlar'!Q191,4)),VALUE(MID('Cihazlar'!Q191,4,2)),VALUE(LEFT('Cihazlar'!Q191,2))),"")))),12))))</f>
        <v/>
      </c>
      <c r="J191" s="17" t="str">
        <f>IF(I191="","",I191-TODAY())</f>
        <v/>
      </c>
      <c r="K191" s="16" t="str">
        <f>IF('Cihazlar'!F191&lt;&gt;"",IF('Cihazlar'!F191="","",IF(ISNUMBER('Cihazlar'!F191),'Cihazlar'!F191,IFERROR(DATE(VALUE(RIGHT('Cihazlar'!F191,4)),VALUE(MID('Cihazlar'!F191,4,2)),VALUE(LEFT('Cihazlar'!F191,2))),""))),IF('Cihazlar'!E191="","",IF(ISNUMBER('Cihazlar'!E191),'Cihazlar'!E191,IFERROR(DATE(VALUE(RIGHT('Cihazlar'!E191,4)),VALUE(MID('Cihazlar'!E191,4,2)),VALUE(LEFT('Cihazlar'!E191,2))),""))))</f>
        <v/>
      </c>
      <c r="L191" t="str">
        <f>IF('Cihazlar'!C191="","",IFERROR(MATCH('Cihazlar'!C191,'Ürünler'!$A:$A,0),IFERROR(MATCH('Cihazlar'!C191,'Ürünler'!$B:$B,0),"")))</f>
        <v/>
      </c>
      <c r="M191">
        <f>IF(N191&gt;0,0,IF('Cihazlar'!J191&lt;&gt;"",N(VALUE('Cihazlar'!J191)),IF(L191="",0,N(INDEX('Ürünler'!$C:$C,L191)))))</f>
        <v>0</v>
      </c>
      <c r="N191">
        <f>IF('Cihazlar'!K191&lt;&gt;"",N(VALUE('Cihazlar'!K191)),IF('Cihazlar'!J191&lt;&gt;"",0,IF(L191="",0,N(INDEX('Ürünler'!$D:$D,L191)))))</f>
        <v>0</v>
      </c>
    </row>
    <row r="192" spans="1:14">
      <c r="A192" t="str">
        <f>IF(AND('Cihazlar'!A192="",'Cihazlar'!B192=""),"",IFERROR(INDEX('Müşteriler'!$A:$A,MATCH(IF('Cihazlar'!A192="","§",'Cihazlar'!A192),'Müşteriler'!$K:$K,0)),IFERROR(INDEX('Müşteriler'!$A:$A,MATCH(IF('Cihazlar'!B192="","§",'Cihazlar'!B192),'Müşteriler'!$C:$C,0)),'Cihazlar'!A192&amp;'Cihazlar'!B192)))</f>
        <v/>
      </c>
      <c r="B192" t="str">
        <f>IF('Cihazlar'!C192="","",IF(L192="",'Cihazlar'!C192,INDEX('Ürünler'!$B:$B,L192)))</f>
        <v/>
      </c>
      <c r="C192" t="str">
        <f>IF('Cihazlar'!D192="","",'Cihazlar'!D192)</f>
        <v/>
      </c>
      <c r="D192" s="16" t="str">
        <f>K192</f>
        <v/>
      </c>
      <c r="E192" t="str">
        <f>IF(N192&gt;0,N192&amp;" gün",IF(M192&gt;0,M192&amp;" ay",""))</f>
        <v/>
      </c>
      <c r="F192" s="16" t="str">
        <f>IF(OR('Cihazlar'!C192="",K192=""),"",IF(N192&gt;0,K192+N192,IF(M192&gt;0,EDATE(K192,M192),"")))</f>
        <v/>
      </c>
      <c r="G192" s="17" t="str">
        <f>IF(F192="","",F192-TODAY())</f>
        <v/>
      </c>
      <c r="H192" t="str">
        <f>IF(G192="","",IF(G192&lt;0,"Gecikmiş",IF(G192&lt;=30,"30 gün içinde","Planlı")))</f>
        <v/>
      </c>
      <c r="I192" s="16" t="str">
        <f>IF('Cihazlar'!Q192="","",IF('Cihazlar'!R192="Sarı etiket",(IF('Cihazlar'!Q192="","",IF(ISNUMBER('Cihazlar'!Q192),'Cihazlar'!Q192,IFERROR(DATE(VALUE(RIGHT('Cihazlar'!Q192,4)),VALUE(MID('Cihazlar'!Q192,4,2)),VALUE(LEFT('Cihazlar'!Q192,2))),""))))+120,IF('Cihazlar'!R192="Kırmızı etiket",(IF('Cihazlar'!Q192="","",IF(ISNUMBER('Cihazlar'!Q192),'Cihazlar'!Q192,IFERROR(DATE(VALUE(RIGHT('Cihazlar'!Q192,4)),VALUE(MID('Cihazlar'!Q192,4,2)),VALUE(LEFT('Cihazlar'!Q192,2))),""))))+60,EDATE((IF('Cihazlar'!Q192="","",IF(ISNUMBER('Cihazlar'!Q192),'Cihazlar'!Q192,IFERROR(DATE(VALUE(RIGHT('Cihazlar'!Q192,4)),VALUE(MID('Cihazlar'!Q192,4,2)),VALUE(LEFT('Cihazlar'!Q192,2))),"")))),12))))</f>
        <v/>
      </c>
      <c r="J192" s="17" t="str">
        <f>IF(I192="","",I192-TODAY())</f>
        <v/>
      </c>
      <c r="K192" s="16" t="str">
        <f>IF('Cihazlar'!F192&lt;&gt;"",IF('Cihazlar'!F192="","",IF(ISNUMBER('Cihazlar'!F192),'Cihazlar'!F192,IFERROR(DATE(VALUE(RIGHT('Cihazlar'!F192,4)),VALUE(MID('Cihazlar'!F192,4,2)),VALUE(LEFT('Cihazlar'!F192,2))),""))),IF('Cihazlar'!E192="","",IF(ISNUMBER('Cihazlar'!E192),'Cihazlar'!E192,IFERROR(DATE(VALUE(RIGHT('Cihazlar'!E192,4)),VALUE(MID('Cihazlar'!E192,4,2)),VALUE(LEFT('Cihazlar'!E192,2))),""))))</f>
        <v/>
      </c>
      <c r="L192" t="str">
        <f>IF('Cihazlar'!C192="","",IFERROR(MATCH('Cihazlar'!C192,'Ürünler'!$A:$A,0),IFERROR(MATCH('Cihazlar'!C192,'Ürünler'!$B:$B,0),"")))</f>
        <v/>
      </c>
      <c r="M192">
        <f>IF(N192&gt;0,0,IF('Cihazlar'!J192&lt;&gt;"",N(VALUE('Cihazlar'!J192)),IF(L192="",0,N(INDEX('Ürünler'!$C:$C,L192)))))</f>
        <v>0</v>
      </c>
      <c r="N192">
        <f>IF('Cihazlar'!K192&lt;&gt;"",N(VALUE('Cihazlar'!K192)),IF('Cihazlar'!J192&lt;&gt;"",0,IF(L192="",0,N(INDEX('Ürünler'!$D:$D,L192)))))</f>
        <v>0</v>
      </c>
    </row>
    <row r="193" spans="1:14">
      <c r="A193" t="str">
        <f>IF(AND('Cihazlar'!A193="",'Cihazlar'!B193=""),"",IFERROR(INDEX('Müşteriler'!$A:$A,MATCH(IF('Cihazlar'!A193="","§",'Cihazlar'!A193),'Müşteriler'!$K:$K,0)),IFERROR(INDEX('Müşteriler'!$A:$A,MATCH(IF('Cihazlar'!B193="","§",'Cihazlar'!B193),'Müşteriler'!$C:$C,0)),'Cihazlar'!A193&amp;'Cihazlar'!B193)))</f>
        <v/>
      </c>
      <c r="B193" t="str">
        <f>IF('Cihazlar'!C193="","",IF(L193="",'Cihazlar'!C193,INDEX('Ürünler'!$B:$B,L193)))</f>
        <v/>
      </c>
      <c r="C193" t="str">
        <f>IF('Cihazlar'!D193="","",'Cihazlar'!D193)</f>
        <v/>
      </c>
      <c r="D193" s="16" t="str">
        <f>K193</f>
        <v/>
      </c>
      <c r="E193" t="str">
        <f>IF(N193&gt;0,N193&amp;" gün",IF(M193&gt;0,M193&amp;" ay",""))</f>
        <v/>
      </c>
      <c r="F193" s="16" t="str">
        <f>IF(OR('Cihazlar'!C193="",K193=""),"",IF(N193&gt;0,K193+N193,IF(M193&gt;0,EDATE(K193,M193),"")))</f>
        <v/>
      </c>
      <c r="G193" s="17" t="str">
        <f>IF(F193="","",F193-TODAY())</f>
        <v/>
      </c>
      <c r="H193" t="str">
        <f>IF(G193="","",IF(G193&lt;0,"Gecikmiş",IF(G193&lt;=30,"30 gün içinde","Planlı")))</f>
        <v/>
      </c>
      <c r="I193" s="16" t="str">
        <f>IF('Cihazlar'!Q193="","",IF('Cihazlar'!R193="Sarı etiket",(IF('Cihazlar'!Q193="","",IF(ISNUMBER('Cihazlar'!Q193),'Cihazlar'!Q193,IFERROR(DATE(VALUE(RIGHT('Cihazlar'!Q193,4)),VALUE(MID('Cihazlar'!Q193,4,2)),VALUE(LEFT('Cihazlar'!Q193,2))),""))))+120,IF('Cihazlar'!R193="Kırmızı etiket",(IF('Cihazlar'!Q193="","",IF(ISNUMBER('Cihazlar'!Q193),'Cihazlar'!Q193,IFERROR(DATE(VALUE(RIGHT('Cihazlar'!Q193,4)),VALUE(MID('Cihazlar'!Q193,4,2)),VALUE(LEFT('Cihazlar'!Q193,2))),""))))+60,EDATE((IF('Cihazlar'!Q193="","",IF(ISNUMBER('Cihazlar'!Q193),'Cihazlar'!Q193,IFERROR(DATE(VALUE(RIGHT('Cihazlar'!Q193,4)),VALUE(MID('Cihazlar'!Q193,4,2)),VALUE(LEFT('Cihazlar'!Q193,2))),"")))),12))))</f>
        <v/>
      </c>
      <c r="J193" s="17" t="str">
        <f>IF(I193="","",I193-TODAY())</f>
        <v/>
      </c>
      <c r="K193" s="16" t="str">
        <f>IF('Cihazlar'!F193&lt;&gt;"",IF('Cihazlar'!F193="","",IF(ISNUMBER('Cihazlar'!F193),'Cihazlar'!F193,IFERROR(DATE(VALUE(RIGHT('Cihazlar'!F193,4)),VALUE(MID('Cihazlar'!F193,4,2)),VALUE(LEFT('Cihazlar'!F193,2))),""))),IF('Cihazlar'!E193="","",IF(ISNUMBER('Cihazlar'!E193),'Cihazlar'!E193,IFERROR(DATE(VALUE(RIGHT('Cihazlar'!E193,4)),VALUE(MID('Cihazlar'!E193,4,2)),VALUE(LEFT('Cihazlar'!E193,2))),""))))</f>
        <v/>
      </c>
      <c r="L193" t="str">
        <f>IF('Cihazlar'!C193="","",IFERROR(MATCH('Cihazlar'!C193,'Ürünler'!$A:$A,0),IFERROR(MATCH('Cihazlar'!C193,'Ürünler'!$B:$B,0),"")))</f>
        <v/>
      </c>
      <c r="M193">
        <f>IF(N193&gt;0,0,IF('Cihazlar'!J193&lt;&gt;"",N(VALUE('Cihazlar'!J193)),IF(L193="",0,N(INDEX('Ürünler'!$C:$C,L193)))))</f>
        <v>0</v>
      </c>
      <c r="N193">
        <f>IF('Cihazlar'!K193&lt;&gt;"",N(VALUE('Cihazlar'!K193)),IF('Cihazlar'!J193&lt;&gt;"",0,IF(L193="",0,N(INDEX('Ürünler'!$D:$D,L193)))))</f>
        <v>0</v>
      </c>
    </row>
    <row r="194" spans="1:14">
      <c r="A194" t="str">
        <f>IF(AND('Cihazlar'!A194="",'Cihazlar'!B194=""),"",IFERROR(INDEX('Müşteriler'!$A:$A,MATCH(IF('Cihazlar'!A194="","§",'Cihazlar'!A194),'Müşteriler'!$K:$K,0)),IFERROR(INDEX('Müşteriler'!$A:$A,MATCH(IF('Cihazlar'!B194="","§",'Cihazlar'!B194),'Müşteriler'!$C:$C,0)),'Cihazlar'!A194&amp;'Cihazlar'!B194)))</f>
        <v/>
      </c>
      <c r="B194" t="str">
        <f>IF('Cihazlar'!C194="","",IF(L194="",'Cihazlar'!C194,INDEX('Ürünler'!$B:$B,L194)))</f>
        <v/>
      </c>
      <c r="C194" t="str">
        <f>IF('Cihazlar'!D194="","",'Cihazlar'!D194)</f>
        <v/>
      </c>
      <c r="D194" s="16" t="str">
        <f>K194</f>
        <v/>
      </c>
      <c r="E194" t="str">
        <f>IF(N194&gt;0,N194&amp;" gün",IF(M194&gt;0,M194&amp;" ay",""))</f>
        <v/>
      </c>
      <c r="F194" s="16" t="str">
        <f>IF(OR('Cihazlar'!C194="",K194=""),"",IF(N194&gt;0,K194+N194,IF(M194&gt;0,EDATE(K194,M194),"")))</f>
        <v/>
      </c>
      <c r="G194" s="17" t="str">
        <f>IF(F194="","",F194-TODAY())</f>
        <v/>
      </c>
      <c r="H194" t="str">
        <f>IF(G194="","",IF(G194&lt;0,"Gecikmiş",IF(G194&lt;=30,"30 gün içinde","Planlı")))</f>
        <v/>
      </c>
      <c r="I194" s="16" t="str">
        <f>IF('Cihazlar'!Q194="","",IF('Cihazlar'!R194="Sarı etiket",(IF('Cihazlar'!Q194="","",IF(ISNUMBER('Cihazlar'!Q194),'Cihazlar'!Q194,IFERROR(DATE(VALUE(RIGHT('Cihazlar'!Q194,4)),VALUE(MID('Cihazlar'!Q194,4,2)),VALUE(LEFT('Cihazlar'!Q194,2))),""))))+120,IF('Cihazlar'!R194="Kırmızı etiket",(IF('Cihazlar'!Q194="","",IF(ISNUMBER('Cihazlar'!Q194),'Cihazlar'!Q194,IFERROR(DATE(VALUE(RIGHT('Cihazlar'!Q194,4)),VALUE(MID('Cihazlar'!Q194,4,2)),VALUE(LEFT('Cihazlar'!Q194,2))),""))))+60,EDATE((IF('Cihazlar'!Q194="","",IF(ISNUMBER('Cihazlar'!Q194),'Cihazlar'!Q194,IFERROR(DATE(VALUE(RIGHT('Cihazlar'!Q194,4)),VALUE(MID('Cihazlar'!Q194,4,2)),VALUE(LEFT('Cihazlar'!Q194,2))),"")))),12))))</f>
        <v/>
      </c>
      <c r="J194" s="17" t="str">
        <f>IF(I194="","",I194-TODAY())</f>
        <v/>
      </c>
      <c r="K194" s="16" t="str">
        <f>IF('Cihazlar'!F194&lt;&gt;"",IF('Cihazlar'!F194="","",IF(ISNUMBER('Cihazlar'!F194),'Cihazlar'!F194,IFERROR(DATE(VALUE(RIGHT('Cihazlar'!F194,4)),VALUE(MID('Cihazlar'!F194,4,2)),VALUE(LEFT('Cihazlar'!F194,2))),""))),IF('Cihazlar'!E194="","",IF(ISNUMBER('Cihazlar'!E194),'Cihazlar'!E194,IFERROR(DATE(VALUE(RIGHT('Cihazlar'!E194,4)),VALUE(MID('Cihazlar'!E194,4,2)),VALUE(LEFT('Cihazlar'!E194,2))),""))))</f>
        <v/>
      </c>
      <c r="L194" t="str">
        <f>IF('Cihazlar'!C194="","",IFERROR(MATCH('Cihazlar'!C194,'Ürünler'!$A:$A,0),IFERROR(MATCH('Cihazlar'!C194,'Ürünler'!$B:$B,0),"")))</f>
        <v/>
      </c>
      <c r="M194">
        <f>IF(N194&gt;0,0,IF('Cihazlar'!J194&lt;&gt;"",N(VALUE('Cihazlar'!J194)),IF(L194="",0,N(INDEX('Ürünler'!$C:$C,L194)))))</f>
        <v>0</v>
      </c>
      <c r="N194">
        <f>IF('Cihazlar'!K194&lt;&gt;"",N(VALUE('Cihazlar'!K194)),IF('Cihazlar'!J194&lt;&gt;"",0,IF(L194="",0,N(INDEX('Ürünler'!$D:$D,L194)))))</f>
        <v>0</v>
      </c>
    </row>
    <row r="195" spans="1:14">
      <c r="A195" t="str">
        <f>IF(AND('Cihazlar'!A195="",'Cihazlar'!B195=""),"",IFERROR(INDEX('Müşteriler'!$A:$A,MATCH(IF('Cihazlar'!A195="","§",'Cihazlar'!A195),'Müşteriler'!$K:$K,0)),IFERROR(INDEX('Müşteriler'!$A:$A,MATCH(IF('Cihazlar'!B195="","§",'Cihazlar'!B195),'Müşteriler'!$C:$C,0)),'Cihazlar'!A195&amp;'Cihazlar'!B195)))</f>
        <v/>
      </c>
      <c r="B195" t="str">
        <f>IF('Cihazlar'!C195="","",IF(L195="",'Cihazlar'!C195,INDEX('Ürünler'!$B:$B,L195)))</f>
        <v/>
      </c>
      <c r="C195" t="str">
        <f>IF('Cihazlar'!D195="","",'Cihazlar'!D195)</f>
        <v/>
      </c>
      <c r="D195" s="16" t="str">
        <f>K195</f>
        <v/>
      </c>
      <c r="E195" t="str">
        <f>IF(N195&gt;0,N195&amp;" gün",IF(M195&gt;0,M195&amp;" ay",""))</f>
        <v/>
      </c>
      <c r="F195" s="16" t="str">
        <f>IF(OR('Cihazlar'!C195="",K195=""),"",IF(N195&gt;0,K195+N195,IF(M195&gt;0,EDATE(K195,M195),"")))</f>
        <v/>
      </c>
      <c r="G195" s="17" t="str">
        <f>IF(F195="","",F195-TODAY())</f>
        <v/>
      </c>
      <c r="H195" t="str">
        <f>IF(G195="","",IF(G195&lt;0,"Gecikmiş",IF(G195&lt;=30,"30 gün içinde","Planlı")))</f>
        <v/>
      </c>
      <c r="I195" s="16" t="str">
        <f>IF('Cihazlar'!Q195="","",IF('Cihazlar'!R195="Sarı etiket",(IF('Cihazlar'!Q195="","",IF(ISNUMBER('Cihazlar'!Q195),'Cihazlar'!Q195,IFERROR(DATE(VALUE(RIGHT('Cihazlar'!Q195,4)),VALUE(MID('Cihazlar'!Q195,4,2)),VALUE(LEFT('Cihazlar'!Q195,2))),""))))+120,IF('Cihazlar'!R195="Kırmızı etiket",(IF('Cihazlar'!Q195="","",IF(ISNUMBER('Cihazlar'!Q195),'Cihazlar'!Q195,IFERROR(DATE(VALUE(RIGHT('Cihazlar'!Q195,4)),VALUE(MID('Cihazlar'!Q195,4,2)),VALUE(LEFT('Cihazlar'!Q195,2))),""))))+60,EDATE((IF('Cihazlar'!Q195="","",IF(ISNUMBER('Cihazlar'!Q195),'Cihazlar'!Q195,IFERROR(DATE(VALUE(RIGHT('Cihazlar'!Q195,4)),VALUE(MID('Cihazlar'!Q195,4,2)),VALUE(LEFT('Cihazlar'!Q195,2))),"")))),12))))</f>
        <v/>
      </c>
      <c r="J195" s="17" t="str">
        <f>IF(I195="","",I195-TODAY())</f>
        <v/>
      </c>
      <c r="K195" s="16" t="str">
        <f>IF('Cihazlar'!F195&lt;&gt;"",IF('Cihazlar'!F195="","",IF(ISNUMBER('Cihazlar'!F195),'Cihazlar'!F195,IFERROR(DATE(VALUE(RIGHT('Cihazlar'!F195,4)),VALUE(MID('Cihazlar'!F195,4,2)),VALUE(LEFT('Cihazlar'!F195,2))),""))),IF('Cihazlar'!E195="","",IF(ISNUMBER('Cihazlar'!E195),'Cihazlar'!E195,IFERROR(DATE(VALUE(RIGHT('Cihazlar'!E195,4)),VALUE(MID('Cihazlar'!E195,4,2)),VALUE(LEFT('Cihazlar'!E195,2))),""))))</f>
        <v/>
      </c>
      <c r="L195" t="str">
        <f>IF('Cihazlar'!C195="","",IFERROR(MATCH('Cihazlar'!C195,'Ürünler'!$A:$A,0),IFERROR(MATCH('Cihazlar'!C195,'Ürünler'!$B:$B,0),"")))</f>
        <v/>
      </c>
      <c r="M195">
        <f>IF(N195&gt;0,0,IF('Cihazlar'!J195&lt;&gt;"",N(VALUE('Cihazlar'!J195)),IF(L195="",0,N(INDEX('Ürünler'!$C:$C,L195)))))</f>
        <v>0</v>
      </c>
      <c r="N195">
        <f>IF('Cihazlar'!K195&lt;&gt;"",N(VALUE('Cihazlar'!K195)),IF('Cihazlar'!J195&lt;&gt;"",0,IF(L195="",0,N(INDEX('Ürünler'!$D:$D,L195)))))</f>
        <v>0</v>
      </c>
    </row>
    <row r="196" spans="1:14">
      <c r="A196" t="str">
        <f>IF(AND('Cihazlar'!A196="",'Cihazlar'!B196=""),"",IFERROR(INDEX('Müşteriler'!$A:$A,MATCH(IF('Cihazlar'!A196="","§",'Cihazlar'!A196),'Müşteriler'!$K:$K,0)),IFERROR(INDEX('Müşteriler'!$A:$A,MATCH(IF('Cihazlar'!B196="","§",'Cihazlar'!B196),'Müşteriler'!$C:$C,0)),'Cihazlar'!A196&amp;'Cihazlar'!B196)))</f>
        <v/>
      </c>
      <c r="B196" t="str">
        <f>IF('Cihazlar'!C196="","",IF(L196="",'Cihazlar'!C196,INDEX('Ürünler'!$B:$B,L196)))</f>
        <v/>
      </c>
      <c r="C196" t="str">
        <f>IF('Cihazlar'!D196="","",'Cihazlar'!D196)</f>
        <v/>
      </c>
      <c r="D196" s="16" t="str">
        <f>K196</f>
        <v/>
      </c>
      <c r="E196" t="str">
        <f>IF(N196&gt;0,N196&amp;" gün",IF(M196&gt;0,M196&amp;" ay",""))</f>
        <v/>
      </c>
      <c r="F196" s="16" t="str">
        <f>IF(OR('Cihazlar'!C196="",K196=""),"",IF(N196&gt;0,K196+N196,IF(M196&gt;0,EDATE(K196,M196),"")))</f>
        <v/>
      </c>
      <c r="G196" s="17" t="str">
        <f>IF(F196="","",F196-TODAY())</f>
        <v/>
      </c>
      <c r="H196" t="str">
        <f>IF(G196="","",IF(G196&lt;0,"Gecikmiş",IF(G196&lt;=30,"30 gün içinde","Planlı")))</f>
        <v/>
      </c>
      <c r="I196" s="16" t="str">
        <f>IF('Cihazlar'!Q196="","",IF('Cihazlar'!R196="Sarı etiket",(IF('Cihazlar'!Q196="","",IF(ISNUMBER('Cihazlar'!Q196),'Cihazlar'!Q196,IFERROR(DATE(VALUE(RIGHT('Cihazlar'!Q196,4)),VALUE(MID('Cihazlar'!Q196,4,2)),VALUE(LEFT('Cihazlar'!Q196,2))),""))))+120,IF('Cihazlar'!R196="Kırmızı etiket",(IF('Cihazlar'!Q196="","",IF(ISNUMBER('Cihazlar'!Q196),'Cihazlar'!Q196,IFERROR(DATE(VALUE(RIGHT('Cihazlar'!Q196,4)),VALUE(MID('Cihazlar'!Q196,4,2)),VALUE(LEFT('Cihazlar'!Q196,2))),""))))+60,EDATE((IF('Cihazlar'!Q196="","",IF(ISNUMBER('Cihazlar'!Q196),'Cihazlar'!Q196,IFERROR(DATE(VALUE(RIGHT('Cihazlar'!Q196,4)),VALUE(MID('Cihazlar'!Q196,4,2)),VALUE(LEFT('Cihazlar'!Q196,2))),"")))),12))))</f>
        <v/>
      </c>
      <c r="J196" s="17" t="str">
        <f>IF(I196="","",I196-TODAY())</f>
        <v/>
      </c>
      <c r="K196" s="16" t="str">
        <f>IF('Cihazlar'!F196&lt;&gt;"",IF('Cihazlar'!F196="","",IF(ISNUMBER('Cihazlar'!F196),'Cihazlar'!F196,IFERROR(DATE(VALUE(RIGHT('Cihazlar'!F196,4)),VALUE(MID('Cihazlar'!F196,4,2)),VALUE(LEFT('Cihazlar'!F196,2))),""))),IF('Cihazlar'!E196="","",IF(ISNUMBER('Cihazlar'!E196),'Cihazlar'!E196,IFERROR(DATE(VALUE(RIGHT('Cihazlar'!E196,4)),VALUE(MID('Cihazlar'!E196,4,2)),VALUE(LEFT('Cihazlar'!E196,2))),""))))</f>
        <v/>
      </c>
      <c r="L196" t="str">
        <f>IF('Cihazlar'!C196="","",IFERROR(MATCH('Cihazlar'!C196,'Ürünler'!$A:$A,0),IFERROR(MATCH('Cihazlar'!C196,'Ürünler'!$B:$B,0),"")))</f>
        <v/>
      </c>
      <c r="M196">
        <f>IF(N196&gt;0,0,IF('Cihazlar'!J196&lt;&gt;"",N(VALUE('Cihazlar'!J196)),IF(L196="",0,N(INDEX('Ürünler'!$C:$C,L196)))))</f>
        <v>0</v>
      </c>
      <c r="N196">
        <f>IF('Cihazlar'!K196&lt;&gt;"",N(VALUE('Cihazlar'!K196)),IF('Cihazlar'!J196&lt;&gt;"",0,IF(L196="",0,N(INDEX('Ürünler'!$D:$D,L196)))))</f>
        <v>0</v>
      </c>
    </row>
    <row r="197" spans="1:14">
      <c r="A197" t="str">
        <f>IF(AND('Cihazlar'!A197="",'Cihazlar'!B197=""),"",IFERROR(INDEX('Müşteriler'!$A:$A,MATCH(IF('Cihazlar'!A197="","§",'Cihazlar'!A197),'Müşteriler'!$K:$K,0)),IFERROR(INDEX('Müşteriler'!$A:$A,MATCH(IF('Cihazlar'!B197="","§",'Cihazlar'!B197),'Müşteriler'!$C:$C,0)),'Cihazlar'!A197&amp;'Cihazlar'!B197)))</f>
        <v/>
      </c>
      <c r="B197" t="str">
        <f>IF('Cihazlar'!C197="","",IF(L197="",'Cihazlar'!C197,INDEX('Ürünler'!$B:$B,L197)))</f>
        <v/>
      </c>
      <c r="C197" t="str">
        <f>IF('Cihazlar'!D197="","",'Cihazlar'!D197)</f>
        <v/>
      </c>
      <c r="D197" s="16" t="str">
        <f>K197</f>
        <v/>
      </c>
      <c r="E197" t="str">
        <f>IF(N197&gt;0,N197&amp;" gün",IF(M197&gt;0,M197&amp;" ay",""))</f>
        <v/>
      </c>
      <c r="F197" s="16" t="str">
        <f>IF(OR('Cihazlar'!C197="",K197=""),"",IF(N197&gt;0,K197+N197,IF(M197&gt;0,EDATE(K197,M197),"")))</f>
        <v/>
      </c>
      <c r="G197" s="17" t="str">
        <f>IF(F197="","",F197-TODAY())</f>
        <v/>
      </c>
      <c r="H197" t="str">
        <f>IF(G197="","",IF(G197&lt;0,"Gecikmiş",IF(G197&lt;=30,"30 gün içinde","Planlı")))</f>
        <v/>
      </c>
      <c r="I197" s="16" t="str">
        <f>IF('Cihazlar'!Q197="","",IF('Cihazlar'!R197="Sarı etiket",(IF('Cihazlar'!Q197="","",IF(ISNUMBER('Cihazlar'!Q197),'Cihazlar'!Q197,IFERROR(DATE(VALUE(RIGHT('Cihazlar'!Q197,4)),VALUE(MID('Cihazlar'!Q197,4,2)),VALUE(LEFT('Cihazlar'!Q197,2))),""))))+120,IF('Cihazlar'!R197="Kırmızı etiket",(IF('Cihazlar'!Q197="","",IF(ISNUMBER('Cihazlar'!Q197),'Cihazlar'!Q197,IFERROR(DATE(VALUE(RIGHT('Cihazlar'!Q197,4)),VALUE(MID('Cihazlar'!Q197,4,2)),VALUE(LEFT('Cihazlar'!Q197,2))),""))))+60,EDATE((IF('Cihazlar'!Q197="","",IF(ISNUMBER('Cihazlar'!Q197),'Cihazlar'!Q197,IFERROR(DATE(VALUE(RIGHT('Cihazlar'!Q197,4)),VALUE(MID('Cihazlar'!Q197,4,2)),VALUE(LEFT('Cihazlar'!Q197,2))),"")))),12))))</f>
        <v/>
      </c>
      <c r="J197" s="17" t="str">
        <f>IF(I197="","",I197-TODAY())</f>
        <v/>
      </c>
      <c r="K197" s="16" t="str">
        <f>IF('Cihazlar'!F197&lt;&gt;"",IF('Cihazlar'!F197="","",IF(ISNUMBER('Cihazlar'!F197),'Cihazlar'!F197,IFERROR(DATE(VALUE(RIGHT('Cihazlar'!F197,4)),VALUE(MID('Cihazlar'!F197,4,2)),VALUE(LEFT('Cihazlar'!F197,2))),""))),IF('Cihazlar'!E197="","",IF(ISNUMBER('Cihazlar'!E197),'Cihazlar'!E197,IFERROR(DATE(VALUE(RIGHT('Cihazlar'!E197,4)),VALUE(MID('Cihazlar'!E197,4,2)),VALUE(LEFT('Cihazlar'!E197,2))),""))))</f>
        <v/>
      </c>
      <c r="L197" t="str">
        <f>IF('Cihazlar'!C197="","",IFERROR(MATCH('Cihazlar'!C197,'Ürünler'!$A:$A,0),IFERROR(MATCH('Cihazlar'!C197,'Ürünler'!$B:$B,0),"")))</f>
        <v/>
      </c>
      <c r="M197">
        <f>IF(N197&gt;0,0,IF('Cihazlar'!J197&lt;&gt;"",N(VALUE('Cihazlar'!J197)),IF(L197="",0,N(INDEX('Ürünler'!$C:$C,L197)))))</f>
        <v>0</v>
      </c>
      <c r="N197">
        <f>IF('Cihazlar'!K197&lt;&gt;"",N(VALUE('Cihazlar'!K197)),IF('Cihazlar'!J197&lt;&gt;"",0,IF(L197="",0,N(INDEX('Ürünler'!$D:$D,L197)))))</f>
        <v>0</v>
      </c>
    </row>
    <row r="198" spans="1:14">
      <c r="A198" t="str">
        <f>IF(AND('Cihazlar'!A198="",'Cihazlar'!B198=""),"",IFERROR(INDEX('Müşteriler'!$A:$A,MATCH(IF('Cihazlar'!A198="","§",'Cihazlar'!A198),'Müşteriler'!$K:$K,0)),IFERROR(INDEX('Müşteriler'!$A:$A,MATCH(IF('Cihazlar'!B198="","§",'Cihazlar'!B198),'Müşteriler'!$C:$C,0)),'Cihazlar'!A198&amp;'Cihazlar'!B198)))</f>
        <v/>
      </c>
      <c r="B198" t="str">
        <f>IF('Cihazlar'!C198="","",IF(L198="",'Cihazlar'!C198,INDEX('Ürünler'!$B:$B,L198)))</f>
        <v/>
      </c>
      <c r="C198" t="str">
        <f>IF('Cihazlar'!D198="","",'Cihazlar'!D198)</f>
        <v/>
      </c>
      <c r="D198" s="16" t="str">
        <f>K198</f>
        <v/>
      </c>
      <c r="E198" t="str">
        <f>IF(N198&gt;0,N198&amp;" gün",IF(M198&gt;0,M198&amp;" ay",""))</f>
        <v/>
      </c>
      <c r="F198" s="16" t="str">
        <f>IF(OR('Cihazlar'!C198="",K198=""),"",IF(N198&gt;0,K198+N198,IF(M198&gt;0,EDATE(K198,M198),"")))</f>
        <v/>
      </c>
      <c r="G198" s="17" t="str">
        <f>IF(F198="","",F198-TODAY())</f>
        <v/>
      </c>
      <c r="H198" t="str">
        <f>IF(G198="","",IF(G198&lt;0,"Gecikmiş",IF(G198&lt;=30,"30 gün içinde","Planlı")))</f>
        <v/>
      </c>
      <c r="I198" s="16" t="str">
        <f>IF('Cihazlar'!Q198="","",IF('Cihazlar'!R198="Sarı etiket",(IF('Cihazlar'!Q198="","",IF(ISNUMBER('Cihazlar'!Q198),'Cihazlar'!Q198,IFERROR(DATE(VALUE(RIGHT('Cihazlar'!Q198,4)),VALUE(MID('Cihazlar'!Q198,4,2)),VALUE(LEFT('Cihazlar'!Q198,2))),""))))+120,IF('Cihazlar'!R198="Kırmızı etiket",(IF('Cihazlar'!Q198="","",IF(ISNUMBER('Cihazlar'!Q198),'Cihazlar'!Q198,IFERROR(DATE(VALUE(RIGHT('Cihazlar'!Q198,4)),VALUE(MID('Cihazlar'!Q198,4,2)),VALUE(LEFT('Cihazlar'!Q198,2))),""))))+60,EDATE((IF('Cihazlar'!Q198="","",IF(ISNUMBER('Cihazlar'!Q198),'Cihazlar'!Q198,IFERROR(DATE(VALUE(RIGHT('Cihazlar'!Q198,4)),VALUE(MID('Cihazlar'!Q198,4,2)),VALUE(LEFT('Cihazlar'!Q198,2))),"")))),12))))</f>
        <v/>
      </c>
      <c r="J198" s="17" t="str">
        <f>IF(I198="","",I198-TODAY())</f>
        <v/>
      </c>
      <c r="K198" s="16" t="str">
        <f>IF('Cihazlar'!F198&lt;&gt;"",IF('Cihazlar'!F198="","",IF(ISNUMBER('Cihazlar'!F198),'Cihazlar'!F198,IFERROR(DATE(VALUE(RIGHT('Cihazlar'!F198,4)),VALUE(MID('Cihazlar'!F198,4,2)),VALUE(LEFT('Cihazlar'!F198,2))),""))),IF('Cihazlar'!E198="","",IF(ISNUMBER('Cihazlar'!E198),'Cihazlar'!E198,IFERROR(DATE(VALUE(RIGHT('Cihazlar'!E198,4)),VALUE(MID('Cihazlar'!E198,4,2)),VALUE(LEFT('Cihazlar'!E198,2))),""))))</f>
        <v/>
      </c>
      <c r="L198" t="str">
        <f>IF('Cihazlar'!C198="","",IFERROR(MATCH('Cihazlar'!C198,'Ürünler'!$A:$A,0),IFERROR(MATCH('Cihazlar'!C198,'Ürünler'!$B:$B,0),"")))</f>
        <v/>
      </c>
      <c r="M198">
        <f>IF(N198&gt;0,0,IF('Cihazlar'!J198&lt;&gt;"",N(VALUE('Cihazlar'!J198)),IF(L198="",0,N(INDEX('Ürünler'!$C:$C,L198)))))</f>
        <v>0</v>
      </c>
      <c r="N198">
        <f>IF('Cihazlar'!K198&lt;&gt;"",N(VALUE('Cihazlar'!K198)),IF('Cihazlar'!J198&lt;&gt;"",0,IF(L198="",0,N(INDEX('Ürünler'!$D:$D,L198)))))</f>
        <v>0</v>
      </c>
    </row>
    <row r="199" spans="1:14">
      <c r="A199" t="str">
        <f>IF(AND('Cihazlar'!A199="",'Cihazlar'!B199=""),"",IFERROR(INDEX('Müşteriler'!$A:$A,MATCH(IF('Cihazlar'!A199="","§",'Cihazlar'!A199),'Müşteriler'!$K:$K,0)),IFERROR(INDEX('Müşteriler'!$A:$A,MATCH(IF('Cihazlar'!B199="","§",'Cihazlar'!B199),'Müşteriler'!$C:$C,0)),'Cihazlar'!A199&amp;'Cihazlar'!B199)))</f>
        <v/>
      </c>
      <c r="B199" t="str">
        <f>IF('Cihazlar'!C199="","",IF(L199="",'Cihazlar'!C199,INDEX('Ürünler'!$B:$B,L199)))</f>
        <v/>
      </c>
      <c r="C199" t="str">
        <f>IF('Cihazlar'!D199="","",'Cihazlar'!D199)</f>
        <v/>
      </c>
      <c r="D199" s="16" t="str">
        <f>K199</f>
        <v/>
      </c>
      <c r="E199" t="str">
        <f>IF(N199&gt;0,N199&amp;" gün",IF(M199&gt;0,M199&amp;" ay",""))</f>
        <v/>
      </c>
      <c r="F199" s="16" t="str">
        <f>IF(OR('Cihazlar'!C199="",K199=""),"",IF(N199&gt;0,K199+N199,IF(M199&gt;0,EDATE(K199,M199),"")))</f>
        <v/>
      </c>
      <c r="G199" s="17" t="str">
        <f>IF(F199="","",F199-TODAY())</f>
        <v/>
      </c>
      <c r="H199" t="str">
        <f>IF(G199="","",IF(G199&lt;0,"Gecikmiş",IF(G199&lt;=30,"30 gün içinde","Planlı")))</f>
        <v/>
      </c>
      <c r="I199" s="16" t="str">
        <f>IF('Cihazlar'!Q199="","",IF('Cihazlar'!R199="Sarı etiket",(IF('Cihazlar'!Q199="","",IF(ISNUMBER('Cihazlar'!Q199),'Cihazlar'!Q199,IFERROR(DATE(VALUE(RIGHT('Cihazlar'!Q199,4)),VALUE(MID('Cihazlar'!Q199,4,2)),VALUE(LEFT('Cihazlar'!Q199,2))),""))))+120,IF('Cihazlar'!R199="Kırmızı etiket",(IF('Cihazlar'!Q199="","",IF(ISNUMBER('Cihazlar'!Q199),'Cihazlar'!Q199,IFERROR(DATE(VALUE(RIGHT('Cihazlar'!Q199,4)),VALUE(MID('Cihazlar'!Q199,4,2)),VALUE(LEFT('Cihazlar'!Q199,2))),""))))+60,EDATE((IF('Cihazlar'!Q199="","",IF(ISNUMBER('Cihazlar'!Q199),'Cihazlar'!Q199,IFERROR(DATE(VALUE(RIGHT('Cihazlar'!Q199,4)),VALUE(MID('Cihazlar'!Q199,4,2)),VALUE(LEFT('Cihazlar'!Q199,2))),"")))),12))))</f>
        <v/>
      </c>
      <c r="J199" s="17" t="str">
        <f>IF(I199="","",I199-TODAY())</f>
        <v/>
      </c>
      <c r="K199" s="16" t="str">
        <f>IF('Cihazlar'!F199&lt;&gt;"",IF('Cihazlar'!F199="","",IF(ISNUMBER('Cihazlar'!F199),'Cihazlar'!F199,IFERROR(DATE(VALUE(RIGHT('Cihazlar'!F199,4)),VALUE(MID('Cihazlar'!F199,4,2)),VALUE(LEFT('Cihazlar'!F199,2))),""))),IF('Cihazlar'!E199="","",IF(ISNUMBER('Cihazlar'!E199),'Cihazlar'!E199,IFERROR(DATE(VALUE(RIGHT('Cihazlar'!E199,4)),VALUE(MID('Cihazlar'!E199,4,2)),VALUE(LEFT('Cihazlar'!E199,2))),""))))</f>
        <v/>
      </c>
      <c r="L199" t="str">
        <f>IF('Cihazlar'!C199="","",IFERROR(MATCH('Cihazlar'!C199,'Ürünler'!$A:$A,0),IFERROR(MATCH('Cihazlar'!C199,'Ürünler'!$B:$B,0),"")))</f>
        <v/>
      </c>
      <c r="M199">
        <f>IF(N199&gt;0,0,IF('Cihazlar'!J199&lt;&gt;"",N(VALUE('Cihazlar'!J199)),IF(L199="",0,N(INDEX('Ürünler'!$C:$C,L199)))))</f>
        <v>0</v>
      </c>
      <c r="N199">
        <f>IF('Cihazlar'!K199&lt;&gt;"",N(VALUE('Cihazlar'!K199)),IF('Cihazlar'!J199&lt;&gt;"",0,IF(L199="",0,N(INDEX('Ürünler'!$D:$D,L199)))))</f>
        <v>0</v>
      </c>
    </row>
    <row r="200" spans="1:14">
      <c r="A200" t="str">
        <f>IF(AND('Cihazlar'!A200="",'Cihazlar'!B200=""),"",IFERROR(INDEX('Müşteriler'!$A:$A,MATCH(IF('Cihazlar'!A200="","§",'Cihazlar'!A200),'Müşteriler'!$K:$K,0)),IFERROR(INDEX('Müşteriler'!$A:$A,MATCH(IF('Cihazlar'!B200="","§",'Cihazlar'!B200),'Müşteriler'!$C:$C,0)),'Cihazlar'!A200&amp;'Cihazlar'!B200)))</f>
        <v/>
      </c>
      <c r="B200" t="str">
        <f>IF('Cihazlar'!C200="","",IF(L200="",'Cihazlar'!C200,INDEX('Ürünler'!$B:$B,L200)))</f>
        <v/>
      </c>
      <c r="C200" t="str">
        <f>IF('Cihazlar'!D200="","",'Cihazlar'!D200)</f>
        <v/>
      </c>
      <c r="D200" s="16" t="str">
        <f>K200</f>
        <v/>
      </c>
      <c r="E200" t="str">
        <f>IF(N200&gt;0,N200&amp;" gün",IF(M200&gt;0,M200&amp;" ay",""))</f>
        <v/>
      </c>
      <c r="F200" s="16" t="str">
        <f>IF(OR('Cihazlar'!C200="",K200=""),"",IF(N200&gt;0,K200+N200,IF(M200&gt;0,EDATE(K200,M200),"")))</f>
        <v/>
      </c>
      <c r="G200" s="17" t="str">
        <f>IF(F200="","",F200-TODAY())</f>
        <v/>
      </c>
      <c r="H200" t="str">
        <f>IF(G200="","",IF(G200&lt;0,"Gecikmiş",IF(G200&lt;=30,"30 gün içinde","Planlı")))</f>
        <v/>
      </c>
      <c r="I200" s="16" t="str">
        <f>IF('Cihazlar'!Q200="","",IF('Cihazlar'!R200="Sarı etiket",(IF('Cihazlar'!Q200="","",IF(ISNUMBER('Cihazlar'!Q200),'Cihazlar'!Q200,IFERROR(DATE(VALUE(RIGHT('Cihazlar'!Q200,4)),VALUE(MID('Cihazlar'!Q200,4,2)),VALUE(LEFT('Cihazlar'!Q200,2))),""))))+120,IF('Cihazlar'!R200="Kırmızı etiket",(IF('Cihazlar'!Q200="","",IF(ISNUMBER('Cihazlar'!Q200),'Cihazlar'!Q200,IFERROR(DATE(VALUE(RIGHT('Cihazlar'!Q200,4)),VALUE(MID('Cihazlar'!Q200,4,2)),VALUE(LEFT('Cihazlar'!Q200,2))),""))))+60,EDATE((IF('Cihazlar'!Q200="","",IF(ISNUMBER('Cihazlar'!Q200),'Cihazlar'!Q200,IFERROR(DATE(VALUE(RIGHT('Cihazlar'!Q200,4)),VALUE(MID('Cihazlar'!Q200,4,2)),VALUE(LEFT('Cihazlar'!Q200,2))),"")))),12))))</f>
        <v/>
      </c>
      <c r="J200" s="17" t="str">
        <f>IF(I200="","",I200-TODAY())</f>
        <v/>
      </c>
      <c r="K200" s="16" t="str">
        <f>IF('Cihazlar'!F200&lt;&gt;"",IF('Cihazlar'!F200="","",IF(ISNUMBER('Cihazlar'!F200),'Cihazlar'!F200,IFERROR(DATE(VALUE(RIGHT('Cihazlar'!F200,4)),VALUE(MID('Cihazlar'!F200,4,2)),VALUE(LEFT('Cihazlar'!F200,2))),""))),IF('Cihazlar'!E200="","",IF(ISNUMBER('Cihazlar'!E200),'Cihazlar'!E200,IFERROR(DATE(VALUE(RIGHT('Cihazlar'!E200,4)),VALUE(MID('Cihazlar'!E200,4,2)),VALUE(LEFT('Cihazlar'!E200,2))),""))))</f>
        <v/>
      </c>
      <c r="L200" t="str">
        <f>IF('Cihazlar'!C200="","",IFERROR(MATCH('Cihazlar'!C200,'Ürünler'!$A:$A,0),IFERROR(MATCH('Cihazlar'!C200,'Ürünler'!$B:$B,0),"")))</f>
        <v/>
      </c>
      <c r="M200">
        <f>IF(N200&gt;0,0,IF('Cihazlar'!J200&lt;&gt;"",N(VALUE('Cihazlar'!J200)),IF(L200="",0,N(INDEX('Ürünler'!$C:$C,L200)))))</f>
        <v>0</v>
      </c>
      <c r="N200">
        <f>IF('Cihazlar'!K200&lt;&gt;"",N(VALUE('Cihazlar'!K200)),IF('Cihazlar'!J200&lt;&gt;"",0,IF(L200="",0,N(INDEX('Ürünler'!$D:$D,L200)))))</f>
        <v>0</v>
      </c>
    </row>
    <row r="201" spans="1:14">
      <c r="A201" t="str">
        <f>IF(AND('Cihazlar'!A201="",'Cihazlar'!B201=""),"",IFERROR(INDEX('Müşteriler'!$A:$A,MATCH(IF('Cihazlar'!A201="","§",'Cihazlar'!A201),'Müşteriler'!$K:$K,0)),IFERROR(INDEX('Müşteriler'!$A:$A,MATCH(IF('Cihazlar'!B201="","§",'Cihazlar'!B201),'Müşteriler'!$C:$C,0)),'Cihazlar'!A201&amp;'Cihazlar'!B201)))</f>
        <v/>
      </c>
      <c r="B201" t="str">
        <f>IF('Cihazlar'!C201="","",IF(L201="",'Cihazlar'!C201,INDEX('Ürünler'!$B:$B,L201)))</f>
        <v/>
      </c>
      <c r="C201" t="str">
        <f>IF('Cihazlar'!D201="","",'Cihazlar'!D201)</f>
        <v/>
      </c>
      <c r="D201" s="16" t="str">
        <f>K201</f>
        <v/>
      </c>
      <c r="E201" t="str">
        <f>IF(N201&gt;0,N201&amp;" gün",IF(M201&gt;0,M201&amp;" ay",""))</f>
        <v/>
      </c>
      <c r="F201" s="16" t="str">
        <f>IF(OR('Cihazlar'!C201="",K201=""),"",IF(N201&gt;0,K201+N201,IF(M201&gt;0,EDATE(K201,M201),"")))</f>
        <v/>
      </c>
      <c r="G201" s="17" t="str">
        <f>IF(F201="","",F201-TODAY())</f>
        <v/>
      </c>
      <c r="H201" t="str">
        <f>IF(G201="","",IF(G201&lt;0,"Gecikmiş",IF(G201&lt;=30,"30 gün içinde","Planlı")))</f>
        <v/>
      </c>
      <c r="I201" s="16" t="str">
        <f>IF('Cihazlar'!Q201="","",IF('Cihazlar'!R201="Sarı etiket",(IF('Cihazlar'!Q201="","",IF(ISNUMBER('Cihazlar'!Q201),'Cihazlar'!Q201,IFERROR(DATE(VALUE(RIGHT('Cihazlar'!Q201,4)),VALUE(MID('Cihazlar'!Q201,4,2)),VALUE(LEFT('Cihazlar'!Q201,2))),""))))+120,IF('Cihazlar'!R201="Kırmızı etiket",(IF('Cihazlar'!Q201="","",IF(ISNUMBER('Cihazlar'!Q201),'Cihazlar'!Q201,IFERROR(DATE(VALUE(RIGHT('Cihazlar'!Q201,4)),VALUE(MID('Cihazlar'!Q201,4,2)),VALUE(LEFT('Cihazlar'!Q201,2))),""))))+60,EDATE((IF('Cihazlar'!Q201="","",IF(ISNUMBER('Cihazlar'!Q201),'Cihazlar'!Q201,IFERROR(DATE(VALUE(RIGHT('Cihazlar'!Q201,4)),VALUE(MID('Cihazlar'!Q201,4,2)),VALUE(LEFT('Cihazlar'!Q201,2))),"")))),12))))</f>
        <v/>
      </c>
      <c r="J201" s="17" t="str">
        <f>IF(I201="","",I201-TODAY())</f>
        <v/>
      </c>
      <c r="K201" s="16" t="str">
        <f>IF('Cihazlar'!F201&lt;&gt;"",IF('Cihazlar'!F201="","",IF(ISNUMBER('Cihazlar'!F201),'Cihazlar'!F201,IFERROR(DATE(VALUE(RIGHT('Cihazlar'!F201,4)),VALUE(MID('Cihazlar'!F201,4,2)),VALUE(LEFT('Cihazlar'!F201,2))),""))),IF('Cihazlar'!E201="","",IF(ISNUMBER('Cihazlar'!E201),'Cihazlar'!E201,IFERROR(DATE(VALUE(RIGHT('Cihazlar'!E201,4)),VALUE(MID('Cihazlar'!E201,4,2)),VALUE(LEFT('Cihazlar'!E201,2))),""))))</f>
        <v/>
      </c>
      <c r="L201" t="str">
        <f>IF('Cihazlar'!C201="","",IFERROR(MATCH('Cihazlar'!C201,'Ürünler'!$A:$A,0),IFERROR(MATCH('Cihazlar'!C201,'Ürünler'!$B:$B,0),"")))</f>
        <v/>
      </c>
      <c r="M201">
        <f>IF(N201&gt;0,0,IF('Cihazlar'!J201&lt;&gt;"",N(VALUE('Cihazlar'!J201)),IF(L201="",0,N(INDEX('Ürünler'!$C:$C,L201)))))</f>
        <v>0</v>
      </c>
      <c r="N201">
        <f>IF('Cihazlar'!K201&lt;&gt;"",N(VALUE('Cihazlar'!K201)),IF('Cihazlar'!J201&lt;&gt;"",0,IF(L201="",0,N(INDEX('Ürünler'!$D:$D,L201)))))</f>
        <v>0</v>
      </c>
    </row>
    <row r="202" spans="1:14">
      <c r="A202" t="str">
        <f>IF(AND('Cihazlar'!A202="",'Cihazlar'!B202=""),"",IFERROR(INDEX('Müşteriler'!$A:$A,MATCH(IF('Cihazlar'!A202="","§",'Cihazlar'!A202),'Müşteriler'!$K:$K,0)),IFERROR(INDEX('Müşteriler'!$A:$A,MATCH(IF('Cihazlar'!B202="","§",'Cihazlar'!B202),'Müşteriler'!$C:$C,0)),'Cihazlar'!A202&amp;'Cihazlar'!B202)))</f>
        <v/>
      </c>
      <c r="B202" t="str">
        <f>IF('Cihazlar'!C202="","",IF(L202="",'Cihazlar'!C202,INDEX('Ürünler'!$B:$B,L202)))</f>
        <v/>
      </c>
      <c r="C202" t="str">
        <f>IF('Cihazlar'!D202="","",'Cihazlar'!D202)</f>
        <v/>
      </c>
      <c r="D202" s="16" t="str">
        <f>K202</f>
        <v/>
      </c>
      <c r="E202" t="str">
        <f>IF(N202&gt;0,N202&amp;" gün",IF(M202&gt;0,M202&amp;" ay",""))</f>
        <v/>
      </c>
      <c r="F202" s="16" t="str">
        <f>IF(OR('Cihazlar'!C202="",K202=""),"",IF(N202&gt;0,K202+N202,IF(M202&gt;0,EDATE(K202,M202),"")))</f>
        <v/>
      </c>
      <c r="G202" s="17" t="str">
        <f>IF(F202="","",F202-TODAY())</f>
        <v/>
      </c>
      <c r="H202" t="str">
        <f>IF(G202="","",IF(G202&lt;0,"Gecikmiş",IF(G202&lt;=30,"30 gün içinde","Planlı")))</f>
        <v/>
      </c>
      <c r="I202" s="16" t="str">
        <f>IF('Cihazlar'!Q202="","",IF('Cihazlar'!R202="Sarı etiket",(IF('Cihazlar'!Q202="","",IF(ISNUMBER('Cihazlar'!Q202),'Cihazlar'!Q202,IFERROR(DATE(VALUE(RIGHT('Cihazlar'!Q202,4)),VALUE(MID('Cihazlar'!Q202,4,2)),VALUE(LEFT('Cihazlar'!Q202,2))),""))))+120,IF('Cihazlar'!R202="Kırmızı etiket",(IF('Cihazlar'!Q202="","",IF(ISNUMBER('Cihazlar'!Q202),'Cihazlar'!Q202,IFERROR(DATE(VALUE(RIGHT('Cihazlar'!Q202,4)),VALUE(MID('Cihazlar'!Q202,4,2)),VALUE(LEFT('Cihazlar'!Q202,2))),""))))+60,EDATE((IF('Cihazlar'!Q202="","",IF(ISNUMBER('Cihazlar'!Q202),'Cihazlar'!Q202,IFERROR(DATE(VALUE(RIGHT('Cihazlar'!Q202,4)),VALUE(MID('Cihazlar'!Q202,4,2)),VALUE(LEFT('Cihazlar'!Q202,2))),"")))),12))))</f>
        <v/>
      </c>
      <c r="J202" s="17" t="str">
        <f>IF(I202="","",I202-TODAY())</f>
        <v/>
      </c>
      <c r="K202" s="16" t="str">
        <f>IF('Cihazlar'!F202&lt;&gt;"",IF('Cihazlar'!F202="","",IF(ISNUMBER('Cihazlar'!F202),'Cihazlar'!F202,IFERROR(DATE(VALUE(RIGHT('Cihazlar'!F202,4)),VALUE(MID('Cihazlar'!F202,4,2)),VALUE(LEFT('Cihazlar'!F202,2))),""))),IF('Cihazlar'!E202="","",IF(ISNUMBER('Cihazlar'!E202),'Cihazlar'!E202,IFERROR(DATE(VALUE(RIGHT('Cihazlar'!E202,4)),VALUE(MID('Cihazlar'!E202,4,2)),VALUE(LEFT('Cihazlar'!E202,2))),""))))</f>
        <v/>
      </c>
      <c r="L202" t="str">
        <f>IF('Cihazlar'!C202="","",IFERROR(MATCH('Cihazlar'!C202,'Ürünler'!$A:$A,0),IFERROR(MATCH('Cihazlar'!C202,'Ürünler'!$B:$B,0),"")))</f>
        <v/>
      </c>
      <c r="M202">
        <f>IF(N202&gt;0,0,IF('Cihazlar'!J202&lt;&gt;"",N(VALUE('Cihazlar'!J202)),IF(L202="",0,N(INDEX('Ürünler'!$C:$C,L202)))))</f>
        <v>0</v>
      </c>
      <c r="N202">
        <f>IF('Cihazlar'!K202&lt;&gt;"",N(VALUE('Cihazlar'!K202)),IF('Cihazlar'!J202&lt;&gt;"",0,IF(L202="",0,N(INDEX('Ürünler'!$D:$D,L202)))))</f>
        <v>0</v>
      </c>
    </row>
    <row r="203" spans="1:14">
      <c r="A203" t="str">
        <f>IF(AND('Cihazlar'!A203="",'Cihazlar'!B203=""),"",IFERROR(INDEX('Müşteriler'!$A:$A,MATCH(IF('Cihazlar'!A203="","§",'Cihazlar'!A203),'Müşteriler'!$K:$K,0)),IFERROR(INDEX('Müşteriler'!$A:$A,MATCH(IF('Cihazlar'!B203="","§",'Cihazlar'!B203),'Müşteriler'!$C:$C,0)),'Cihazlar'!A203&amp;'Cihazlar'!B203)))</f>
        <v/>
      </c>
      <c r="B203" t="str">
        <f>IF('Cihazlar'!C203="","",IF(L203="",'Cihazlar'!C203,INDEX('Ürünler'!$B:$B,L203)))</f>
        <v/>
      </c>
      <c r="C203" t="str">
        <f>IF('Cihazlar'!D203="","",'Cihazlar'!D203)</f>
        <v/>
      </c>
      <c r="D203" s="16" t="str">
        <f>K203</f>
        <v/>
      </c>
      <c r="E203" t="str">
        <f>IF(N203&gt;0,N203&amp;" gün",IF(M203&gt;0,M203&amp;" ay",""))</f>
        <v/>
      </c>
      <c r="F203" s="16" t="str">
        <f>IF(OR('Cihazlar'!C203="",K203=""),"",IF(N203&gt;0,K203+N203,IF(M203&gt;0,EDATE(K203,M203),"")))</f>
        <v/>
      </c>
      <c r="G203" s="17" t="str">
        <f>IF(F203="","",F203-TODAY())</f>
        <v/>
      </c>
      <c r="H203" t="str">
        <f>IF(G203="","",IF(G203&lt;0,"Gecikmiş",IF(G203&lt;=30,"30 gün içinde","Planlı")))</f>
        <v/>
      </c>
      <c r="I203" s="16" t="str">
        <f>IF('Cihazlar'!Q203="","",IF('Cihazlar'!R203="Sarı etiket",(IF('Cihazlar'!Q203="","",IF(ISNUMBER('Cihazlar'!Q203),'Cihazlar'!Q203,IFERROR(DATE(VALUE(RIGHT('Cihazlar'!Q203,4)),VALUE(MID('Cihazlar'!Q203,4,2)),VALUE(LEFT('Cihazlar'!Q203,2))),""))))+120,IF('Cihazlar'!R203="Kırmızı etiket",(IF('Cihazlar'!Q203="","",IF(ISNUMBER('Cihazlar'!Q203),'Cihazlar'!Q203,IFERROR(DATE(VALUE(RIGHT('Cihazlar'!Q203,4)),VALUE(MID('Cihazlar'!Q203,4,2)),VALUE(LEFT('Cihazlar'!Q203,2))),""))))+60,EDATE((IF('Cihazlar'!Q203="","",IF(ISNUMBER('Cihazlar'!Q203),'Cihazlar'!Q203,IFERROR(DATE(VALUE(RIGHT('Cihazlar'!Q203,4)),VALUE(MID('Cihazlar'!Q203,4,2)),VALUE(LEFT('Cihazlar'!Q203,2))),"")))),12))))</f>
        <v/>
      </c>
      <c r="J203" s="17" t="str">
        <f>IF(I203="","",I203-TODAY())</f>
        <v/>
      </c>
      <c r="K203" s="16" t="str">
        <f>IF('Cihazlar'!F203&lt;&gt;"",IF('Cihazlar'!F203="","",IF(ISNUMBER('Cihazlar'!F203),'Cihazlar'!F203,IFERROR(DATE(VALUE(RIGHT('Cihazlar'!F203,4)),VALUE(MID('Cihazlar'!F203,4,2)),VALUE(LEFT('Cihazlar'!F203,2))),""))),IF('Cihazlar'!E203="","",IF(ISNUMBER('Cihazlar'!E203),'Cihazlar'!E203,IFERROR(DATE(VALUE(RIGHT('Cihazlar'!E203,4)),VALUE(MID('Cihazlar'!E203,4,2)),VALUE(LEFT('Cihazlar'!E203,2))),""))))</f>
        <v/>
      </c>
      <c r="L203" t="str">
        <f>IF('Cihazlar'!C203="","",IFERROR(MATCH('Cihazlar'!C203,'Ürünler'!$A:$A,0),IFERROR(MATCH('Cihazlar'!C203,'Ürünler'!$B:$B,0),"")))</f>
        <v/>
      </c>
      <c r="M203">
        <f>IF(N203&gt;0,0,IF('Cihazlar'!J203&lt;&gt;"",N(VALUE('Cihazlar'!J203)),IF(L203="",0,N(INDEX('Ürünler'!$C:$C,L203)))))</f>
        <v>0</v>
      </c>
      <c r="N203">
        <f>IF('Cihazlar'!K203&lt;&gt;"",N(VALUE('Cihazlar'!K203)),IF('Cihazlar'!J203&lt;&gt;"",0,IF(L203="",0,N(INDEX('Ürünler'!$D:$D,L203)))))</f>
        <v>0</v>
      </c>
    </row>
    <row r="204" spans="1:14">
      <c r="A204" t="str">
        <f>IF(AND('Cihazlar'!A204="",'Cihazlar'!B204=""),"",IFERROR(INDEX('Müşteriler'!$A:$A,MATCH(IF('Cihazlar'!A204="","§",'Cihazlar'!A204),'Müşteriler'!$K:$K,0)),IFERROR(INDEX('Müşteriler'!$A:$A,MATCH(IF('Cihazlar'!B204="","§",'Cihazlar'!B204),'Müşteriler'!$C:$C,0)),'Cihazlar'!A204&amp;'Cihazlar'!B204)))</f>
        <v/>
      </c>
      <c r="B204" t="str">
        <f>IF('Cihazlar'!C204="","",IF(L204="",'Cihazlar'!C204,INDEX('Ürünler'!$B:$B,L204)))</f>
        <v/>
      </c>
      <c r="C204" t="str">
        <f>IF('Cihazlar'!D204="","",'Cihazlar'!D204)</f>
        <v/>
      </c>
      <c r="D204" s="16" t="str">
        <f>K204</f>
        <v/>
      </c>
      <c r="E204" t="str">
        <f>IF(N204&gt;0,N204&amp;" gün",IF(M204&gt;0,M204&amp;" ay",""))</f>
        <v/>
      </c>
      <c r="F204" s="16" t="str">
        <f>IF(OR('Cihazlar'!C204="",K204=""),"",IF(N204&gt;0,K204+N204,IF(M204&gt;0,EDATE(K204,M204),"")))</f>
        <v/>
      </c>
      <c r="G204" s="17" t="str">
        <f>IF(F204="","",F204-TODAY())</f>
        <v/>
      </c>
      <c r="H204" t="str">
        <f>IF(G204="","",IF(G204&lt;0,"Gecikmiş",IF(G204&lt;=30,"30 gün içinde","Planlı")))</f>
        <v/>
      </c>
      <c r="I204" s="16" t="str">
        <f>IF('Cihazlar'!Q204="","",IF('Cihazlar'!R204="Sarı etiket",(IF('Cihazlar'!Q204="","",IF(ISNUMBER('Cihazlar'!Q204),'Cihazlar'!Q204,IFERROR(DATE(VALUE(RIGHT('Cihazlar'!Q204,4)),VALUE(MID('Cihazlar'!Q204,4,2)),VALUE(LEFT('Cihazlar'!Q204,2))),""))))+120,IF('Cihazlar'!R204="Kırmızı etiket",(IF('Cihazlar'!Q204="","",IF(ISNUMBER('Cihazlar'!Q204),'Cihazlar'!Q204,IFERROR(DATE(VALUE(RIGHT('Cihazlar'!Q204,4)),VALUE(MID('Cihazlar'!Q204,4,2)),VALUE(LEFT('Cihazlar'!Q204,2))),""))))+60,EDATE((IF('Cihazlar'!Q204="","",IF(ISNUMBER('Cihazlar'!Q204),'Cihazlar'!Q204,IFERROR(DATE(VALUE(RIGHT('Cihazlar'!Q204,4)),VALUE(MID('Cihazlar'!Q204,4,2)),VALUE(LEFT('Cihazlar'!Q204,2))),"")))),12))))</f>
        <v/>
      </c>
      <c r="J204" s="17" t="str">
        <f>IF(I204="","",I204-TODAY())</f>
        <v/>
      </c>
      <c r="K204" s="16" t="str">
        <f>IF('Cihazlar'!F204&lt;&gt;"",IF('Cihazlar'!F204="","",IF(ISNUMBER('Cihazlar'!F204),'Cihazlar'!F204,IFERROR(DATE(VALUE(RIGHT('Cihazlar'!F204,4)),VALUE(MID('Cihazlar'!F204,4,2)),VALUE(LEFT('Cihazlar'!F204,2))),""))),IF('Cihazlar'!E204="","",IF(ISNUMBER('Cihazlar'!E204),'Cihazlar'!E204,IFERROR(DATE(VALUE(RIGHT('Cihazlar'!E204,4)),VALUE(MID('Cihazlar'!E204,4,2)),VALUE(LEFT('Cihazlar'!E204,2))),""))))</f>
        <v/>
      </c>
      <c r="L204" t="str">
        <f>IF('Cihazlar'!C204="","",IFERROR(MATCH('Cihazlar'!C204,'Ürünler'!$A:$A,0),IFERROR(MATCH('Cihazlar'!C204,'Ürünler'!$B:$B,0),"")))</f>
        <v/>
      </c>
      <c r="M204">
        <f>IF(N204&gt;0,0,IF('Cihazlar'!J204&lt;&gt;"",N(VALUE('Cihazlar'!J204)),IF(L204="",0,N(INDEX('Ürünler'!$C:$C,L204)))))</f>
        <v>0</v>
      </c>
      <c r="N204">
        <f>IF('Cihazlar'!K204&lt;&gt;"",N(VALUE('Cihazlar'!K204)),IF('Cihazlar'!J204&lt;&gt;"",0,IF(L204="",0,N(INDEX('Ürünler'!$D:$D,L204)))))</f>
        <v>0</v>
      </c>
    </row>
    <row r="205" spans="1:14">
      <c r="A205" t="str">
        <f>IF(AND('Cihazlar'!A205="",'Cihazlar'!B205=""),"",IFERROR(INDEX('Müşteriler'!$A:$A,MATCH(IF('Cihazlar'!A205="","§",'Cihazlar'!A205),'Müşteriler'!$K:$K,0)),IFERROR(INDEX('Müşteriler'!$A:$A,MATCH(IF('Cihazlar'!B205="","§",'Cihazlar'!B205),'Müşteriler'!$C:$C,0)),'Cihazlar'!A205&amp;'Cihazlar'!B205)))</f>
        <v/>
      </c>
      <c r="B205" t="str">
        <f>IF('Cihazlar'!C205="","",IF(L205="",'Cihazlar'!C205,INDEX('Ürünler'!$B:$B,L205)))</f>
        <v/>
      </c>
      <c r="C205" t="str">
        <f>IF('Cihazlar'!D205="","",'Cihazlar'!D205)</f>
        <v/>
      </c>
      <c r="D205" s="16" t="str">
        <f>K205</f>
        <v/>
      </c>
      <c r="E205" t="str">
        <f>IF(N205&gt;0,N205&amp;" gün",IF(M205&gt;0,M205&amp;" ay",""))</f>
        <v/>
      </c>
      <c r="F205" s="16" t="str">
        <f>IF(OR('Cihazlar'!C205="",K205=""),"",IF(N205&gt;0,K205+N205,IF(M205&gt;0,EDATE(K205,M205),"")))</f>
        <v/>
      </c>
      <c r="G205" s="17" t="str">
        <f>IF(F205="","",F205-TODAY())</f>
        <v/>
      </c>
      <c r="H205" t="str">
        <f>IF(G205="","",IF(G205&lt;0,"Gecikmiş",IF(G205&lt;=30,"30 gün içinde","Planlı")))</f>
        <v/>
      </c>
      <c r="I205" s="16" t="str">
        <f>IF('Cihazlar'!Q205="","",IF('Cihazlar'!R205="Sarı etiket",(IF('Cihazlar'!Q205="","",IF(ISNUMBER('Cihazlar'!Q205),'Cihazlar'!Q205,IFERROR(DATE(VALUE(RIGHT('Cihazlar'!Q205,4)),VALUE(MID('Cihazlar'!Q205,4,2)),VALUE(LEFT('Cihazlar'!Q205,2))),""))))+120,IF('Cihazlar'!R205="Kırmızı etiket",(IF('Cihazlar'!Q205="","",IF(ISNUMBER('Cihazlar'!Q205),'Cihazlar'!Q205,IFERROR(DATE(VALUE(RIGHT('Cihazlar'!Q205,4)),VALUE(MID('Cihazlar'!Q205,4,2)),VALUE(LEFT('Cihazlar'!Q205,2))),""))))+60,EDATE((IF('Cihazlar'!Q205="","",IF(ISNUMBER('Cihazlar'!Q205),'Cihazlar'!Q205,IFERROR(DATE(VALUE(RIGHT('Cihazlar'!Q205,4)),VALUE(MID('Cihazlar'!Q205,4,2)),VALUE(LEFT('Cihazlar'!Q205,2))),"")))),12))))</f>
        <v/>
      </c>
      <c r="J205" s="17" t="str">
        <f>IF(I205="","",I205-TODAY())</f>
        <v/>
      </c>
      <c r="K205" s="16" t="str">
        <f>IF('Cihazlar'!F205&lt;&gt;"",IF('Cihazlar'!F205="","",IF(ISNUMBER('Cihazlar'!F205),'Cihazlar'!F205,IFERROR(DATE(VALUE(RIGHT('Cihazlar'!F205,4)),VALUE(MID('Cihazlar'!F205,4,2)),VALUE(LEFT('Cihazlar'!F205,2))),""))),IF('Cihazlar'!E205="","",IF(ISNUMBER('Cihazlar'!E205),'Cihazlar'!E205,IFERROR(DATE(VALUE(RIGHT('Cihazlar'!E205,4)),VALUE(MID('Cihazlar'!E205,4,2)),VALUE(LEFT('Cihazlar'!E205,2))),""))))</f>
        <v/>
      </c>
      <c r="L205" t="str">
        <f>IF('Cihazlar'!C205="","",IFERROR(MATCH('Cihazlar'!C205,'Ürünler'!$A:$A,0),IFERROR(MATCH('Cihazlar'!C205,'Ürünler'!$B:$B,0),"")))</f>
        <v/>
      </c>
      <c r="M205">
        <f>IF(N205&gt;0,0,IF('Cihazlar'!J205&lt;&gt;"",N(VALUE('Cihazlar'!J205)),IF(L205="",0,N(INDEX('Ürünler'!$C:$C,L205)))))</f>
        <v>0</v>
      </c>
      <c r="N205">
        <f>IF('Cihazlar'!K205&lt;&gt;"",N(VALUE('Cihazlar'!K205)),IF('Cihazlar'!J205&lt;&gt;"",0,IF(L205="",0,N(INDEX('Ürünler'!$D:$D,L205)))))</f>
        <v>0</v>
      </c>
    </row>
    <row r="206" spans="1:14">
      <c r="A206" t="str">
        <f>IF(AND('Cihazlar'!A206="",'Cihazlar'!B206=""),"",IFERROR(INDEX('Müşteriler'!$A:$A,MATCH(IF('Cihazlar'!A206="","§",'Cihazlar'!A206),'Müşteriler'!$K:$K,0)),IFERROR(INDEX('Müşteriler'!$A:$A,MATCH(IF('Cihazlar'!B206="","§",'Cihazlar'!B206),'Müşteriler'!$C:$C,0)),'Cihazlar'!A206&amp;'Cihazlar'!B206)))</f>
        <v/>
      </c>
      <c r="B206" t="str">
        <f>IF('Cihazlar'!C206="","",IF(L206="",'Cihazlar'!C206,INDEX('Ürünler'!$B:$B,L206)))</f>
        <v/>
      </c>
      <c r="C206" t="str">
        <f>IF('Cihazlar'!D206="","",'Cihazlar'!D206)</f>
        <v/>
      </c>
      <c r="D206" s="16" t="str">
        <f>K206</f>
        <v/>
      </c>
      <c r="E206" t="str">
        <f>IF(N206&gt;0,N206&amp;" gün",IF(M206&gt;0,M206&amp;" ay",""))</f>
        <v/>
      </c>
      <c r="F206" s="16" t="str">
        <f>IF(OR('Cihazlar'!C206="",K206=""),"",IF(N206&gt;0,K206+N206,IF(M206&gt;0,EDATE(K206,M206),"")))</f>
        <v/>
      </c>
      <c r="G206" s="17" t="str">
        <f>IF(F206="","",F206-TODAY())</f>
        <v/>
      </c>
      <c r="H206" t="str">
        <f>IF(G206="","",IF(G206&lt;0,"Gecikmiş",IF(G206&lt;=30,"30 gün içinde","Planlı")))</f>
        <v/>
      </c>
      <c r="I206" s="16" t="str">
        <f>IF('Cihazlar'!Q206="","",IF('Cihazlar'!R206="Sarı etiket",(IF('Cihazlar'!Q206="","",IF(ISNUMBER('Cihazlar'!Q206),'Cihazlar'!Q206,IFERROR(DATE(VALUE(RIGHT('Cihazlar'!Q206,4)),VALUE(MID('Cihazlar'!Q206,4,2)),VALUE(LEFT('Cihazlar'!Q206,2))),""))))+120,IF('Cihazlar'!R206="Kırmızı etiket",(IF('Cihazlar'!Q206="","",IF(ISNUMBER('Cihazlar'!Q206),'Cihazlar'!Q206,IFERROR(DATE(VALUE(RIGHT('Cihazlar'!Q206,4)),VALUE(MID('Cihazlar'!Q206,4,2)),VALUE(LEFT('Cihazlar'!Q206,2))),""))))+60,EDATE((IF('Cihazlar'!Q206="","",IF(ISNUMBER('Cihazlar'!Q206),'Cihazlar'!Q206,IFERROR(DATE(VALUE(RIGHT('Cihazlar'!Q206,4)),VALUE(MID('Cihazlar'!Q206,4,2)),VALUE(LEFT('Cihazlar'!Q206,2))),"")))),12))))</f>
        <v/>
      </c>
      <c r="J206" s="17" t="str">
        <f>IF(I206="","",I206-TODAY())</f>
        <v/>
      </c>
      <c r="K206" s="16" t="str">
        <f>IF('Cihazlar'!F206&lt;&gt;"",IF('Cihazlar'!F206="","",IF(ISNUMBER('Cihazlar'!F206),'Cihazlar'!F206,IFERROR(DATE(VALUE(RIGHT('Cihazlar'!F206,4)),VALUE(MID('Cihazlar'!F206,4,2)),VALUE(LEFT('Cihazlar'!F206,2))),""))),IF('Cihazlar'!E206="","",IF(ISNUMBER('Cihazlar'!E206),'Cihazlar'!E206,IFERROR(DATE(VALUE(RIGHT('Cihazlar'!E206,4)),VALUE(MID('Cihazlar'!E206,4,2)),VALUE(LEFT('Cihazlar'!E206,2))),""))))</f>
        <v/>
      </c>
      <c r="L206" t="str">
        <f>IF('Cihazlar'!C206="","",IFERROR(MATCH('Cihazlar'!C206,'Ürünler'!$A:$A,0),IFERROR(MATCH('Cihazlar'!C206,'Ürünler'!$B:$B,0),"")))</f>
        <v/>
      </c>
      <c r="M206">
        <f>IF(N206&gt;0,0,IF('Cihazlar'!J206&lt;&gt;"",N(VALUE('Cihazlar'!J206)),IF(L206="",0,N(INDEX('Ürünler'!$C:$C,L206)))))</f>
        <v>0</v>
      </c>
      <c r="N206">
        <f>IF('Cihazlar'!K206&lt;&gt;"",N(VALUE('Cihazlar'!K206)),IF('Cihazlar'!J206&lt;&gt;"",0,IF(L206="",0,N(INDEX('Ürünler'!$D:$D,L206)))))</f>
        <v>0</v>
      </c>
    </row>
    <row r="207" spans="1:14">
      <c r="A207" t="str">
        <f>IF(AND('Cihazlar'!A207="",'Cihazlar'!B207=""),"",IFERROR(INDEX('Müşteriler'!$A:$A,MATCH(IF('Cihazlar'!A207="","§",'Cihazlar'!A207),'Müşteriler'!$K:$K,0)),IFERROR(INDEX('Müşteriler'!$A:$A,MATCH(IF('Cihazlar'!B207="","§",'Cihazlar'!B207),'Müşteriler'!$C:$C,0)),'Cihazlar'!A207&amp;'Cihazlar'!B207)))</f>
        <v/>
      </c>
      <c r="B207" t="str">
        <f>IF('Cihazlar'!C207="","",IF(L207="",'Cihazlar'!C207,INDEX('Ürünler'!$B:$B,L207)))</f>
        <v/>
      </c>
      <c r="C207" t="str">
        <f>IF('Cihazlar'!D207="","",'Cihazlar'!D207)</f>
        <v/>
      </c>
      <c r="D207" s="16" t="str">
        <f>K207</f>
        <v/>
      </c>
      <c r="E207" t="str">
        <f>IF(N207&gt;0,N207&amp;" gün",IF(M207&gt;0,M207&amp;" ay",""))</f>
        <v/>
      </c>
      <c r="F207" s="16" t="str">
        <f>IF(OR('Cihazlar'!C207="",K207=""),"",IF(N207&gt;0,K207+N207,IF(M207&gt;0,EDATE(K207,M207),"")))</f>
        <v/>
      </c>
      <c r="G207" s="17" t="str">
        <f>IF(F207="","",F207-TODAY())</f>
        <v/>
      </c>
      <c r="H207" t="str">
        <f>IF(G207="","",IF(G207&lt;0,"Gecikmiş",IF(G207&lt;=30,"30 gün içinde","Planlı")))</f>
        <v/>
      </c>
      <c r="I207" s="16" t="str">
        <f>IF('Cihazlar'!Q207="","",IF('Cihazlar'!R207="Sarı etiket",(IF('Cihazlar'!Q207="","",IF(ISNUMBER('Cihazlar'!Q207),'Cihazlar'!Q207,IFERROR(DATE(VALUE(RIGHT('Cihazlar'!Q207,4)),VALUE(MID('Cihazlar'!Q207,4,2)),VALUE(LEFT('Cihazlar'!Q207,2))),""))))+120,IF('Cihazlar'!R207="Kırmızı etiket",(IF('Cihazlar'!Q207="","",IF(ISNUMBER('Cihazlar'!Q207),'Cihazlar'!Q207,IFERROR(DATE(VALUE(RIGHT('Cihazlar'!Q207,4)),VALUE(MID('Cihazlar'!Q207,4,2)),VALUE(LEFT('Cihazlar'!Q207,2))),""))))+60,EDATE((IF('Cihazlar'!Q207="","",IF(ISNUMBER('Cihazlar'!Q207),'Cihazlar'!Q207,IFERROR(DATE(VALUE(RIGHT('Cihazlar'!Q207,4)),VALUE(MID('Cihazlar'!Q207,4,2)),VALUE(LEFT('Cihazlar'!Q207,2))),"")))),12))))</f>
        <v/>
      </c>
      <c r="J207" s="17" t="str">
        <f>IF(I207="","",I207-TODAY())</f>
        <v/>
      </c>
      <c r="K207" s="16" t="str">
        <f>IF('Cihazlar'!F207&lt;&gt;"",IF('Cihazlar'!F207="","",IF(ISNUMBER('Cihazlar'!F207),'Cihazlar'!F207,IFERROR(DATE(VALUE(RIGHT('Cihazlar'!F207,4)),VALUE(MID('Cihazlar'!F207,4,2)),VALUE(LEFT('Cihazlar'!F207,2))),""))),IF('Cihazlar'!E207="","",IF(ISNUMBER('Cihazlar'!E207),'Cihazlar'!E207,IFERROR(DATE(VALUE(RIGHT('Cihazlar'!E207,4)),VALUE(MID('Cihazlar'!E207,4,2)),VALUE(LEFT('Cihazlar'!E207,2))),""))))</f>
        <v/>
      </c>
      <c r="L207" t="str">
        <f>IF('Cihazlar'!C207="","",IFERROR(MATCH('Cihazlar'!C207,'Ürünler'!$A:$A,0),IFERROR(MATCH('Cihazlar'!C207,'Ürünler'!$B:$B,0),"")))</f>
        <v/>
      </c>
      <c r="M207">
        <f>IF(N207&gt;0,0,IF('Cihazlar'!J207&lt;&gt;"",N(VALUE('Cihazlar'!J207)),IF(L207="",0,N(INDEX('Ürünler'!$C:$C,L207)))))</f>
        <v>0</v>
      </c>
      <c r="N207">
        <f>IF('Cihazlar'!K207&lt;&gt;"",N(VALUE('Cihazlar'!K207)),IF('Cihazlar'!J207&lt;&gt;"",0,IF(L207="",0,N(INDEX('Ürünler'!$D:$D,L207)))))</f>
        <v>0</v>
      </c>
    </row>
    <row r="208" spans="1:14">
      <c r="A208" t="str">
        <f>IF(AND('Cihazlar'!A208="",'Cihazlar'!B208=""),"",IFERROR(INDEX('Müşteriler'!$A:$A,MATCH(IF('Cihazlar'!A208="","§",'Cihazlar'!A208),'Müşteriler'!$K:$K,0)),IFERROR(INDEX('Müşteriler'!$A:$A,MATCH(IF('Cihazlar'!B208="","§",'Cihazlar'!B208),'Müşteriler'!$C:$C,0)),'Cihazlar'!A208&amp;'Cihazlar'!B208)))</f>
        <v/>
      </c>
      <c r="B208" t="str">
        <f>IF('Cihazlar'!C208="","",IF(L208="",'Cihazlar'!C208,INDEX('Ürünler'!$B:$B,L208)))</f>
        <v/>
      </c>
      <c r="C208" t="str">
        <f>IF('Cihazlar'!D208="","",'Cihazlar'!D208)</f>
        <v/>
      </c>
      <c r="D208" s="16" t="str">
        <f>K208</f>
        <v/>
      </c>
      <c r="E208" t="str">
        <f>IF(N208&gt;0,N208&amp;" gün",IF(M208&gt;0,M208&amp;" ay",""))</f>
        <v/>
      </c>
      <c r="F208" s="16" t="str">
        <f>IF(OR('Cihazlar'!C208="",K208=""),"",IF(N208&gt;0,K208+N208,IF(M208&gt;0,EDATE(K208,M208),"")))</f>
        <v/>
      </c>
      <c r="G208" s="17" t="str">
        <f>IF(F208="","",F208-TODAY())</f>
        <v/>
      </c>
      <c r="H208" t="str">
        <f>IF(G208="","",IF(G208&lt;0,"Gecikmiş",IF(G208&lt;=30,"30 gün içinde","Planlı")))</f>
        <v/>
      </c>
      <c r="I208" s="16" t="str">
        <f>IF('Cihazlar'!Q208="","",IF('Cihazlar'!R208="Sarı etiket",(IF('Cihazlar'!Q208="","",IF(ISNUMBER('Cihazlar'!Q208),'Cihazlar'!Q208,IFERROR(DATE(VALUE(RIGHT('Cihazlar'!Q208,4)),VALUE(MID('Cihazlar'!Q208,4,2)),VALUE(LEFT('Cihazlar'!Q208,2))),""))))+120,IF('Cihazlar'!R208="Kırmızı etiket",(IF('Cihazlar'!Q208="","",IF(ISNUMBER('Cihazlar'!Q208),'Cihazlar'!Q208,IFERROR(DATE(VALUE(RIGHT('Cihazlar'!Q208,4)),VALUE(MID('Cihazlar'!Q208,4,2)),VALUE(LEFT('Cihazlar'!Q208,2))),""))))+60,EDATE((IF('Cihazlar'!Q208="","",IF(ISNUMBER('Cihazlar'!Q208),'Cihazlar'!Q208,IFERROR(DATE(VALUE(RIGHT('Cihazlar'!Q208,4)),VALUE(MID('Cihazlar'!Q208,4,2)),VALUE(LEFT('Cihazlar'!Q208,2))),"")))),12))))</f>
        <v/>
      </c>
      <c r="J208" s="17" t="str">
        <f>IF(I208="","",I208-TODAY())</f>
        <v/>
      </c>
      <c r="K208" s="16" t="str">
        <f>IF('Cihazlar'!F208&lt;&gt;"",IF('Cihazlar'!F208="","",IF(ISNUMBER('Cihazlar'!F208),'Cihazlar'!F208,IFERROR(DATE(VALUE(RIGHT('Cihazlar'!F208,4)),VALUE(MID('Cihazlar'!F208,4,2)),VALUE(LEFT('Cihazlar'!F208,2))),""))),IF('Cihazlar'!E208="","",IF(ISNUMBER('Cihazlar'!E208),'Cihazlar'!E208,IFERROR(DATE(VALUE(RIGHT('Cihazlar'!E208,4)),VALUE(MID('Cihazlar'!E208,4,2)),VALUE(LEFT('Cihazlar'!E208,2))),""))))</f>
        <v/>
      </c>
      <c r="L208" t="str">
        <f>IF('Cihazlar'!C208="","",IFERROR(MATCH('Cihazlar'!C208,'Ürünler'!$A:$A,0),IFERROR(MATCH('Cihazlar'!C208,'Ürünler'!$B:$B,0),"")))</f>
        <v/>
      </c>
      <c r="M208">
        <f>IF(N208&gt;0,0,IF('Cihazlar'!J208&lt;&gt;"",N(VALUE('Cihazlar'!J208)),IF(L208="",0,N(INDEX('Ürünler'!$C:$C,L208)))))</f>
        <v>0</v>
      </c>
      <c r="N208">
        <f>IF('Cihazlar'!K208&lt;&gt;"",N(VALUE('Cihazlar'!K208)),IF('Cihazlar'!J208&lt;&gt;"",0,IF(L208="",0,N(INDEX('Ürünler'!$D:$D,L208)))))</f>
        <v>0</v>
      </c>
    </row>
    <row r="209" spans="1:14">
      <c r="A209" t="str">
        <f>IF(AND('Cihazlar'!A209="",'Cihazlar'!B209=""),"",IFERROR(INDEX('Müşteriler'!$A:$A,MATCH(IF('Cihazlar'!A209="","§",'Cihazlar'!A209),'Müşteriler'!$K:$K,0)),IFERROR(INDEX('Müşteriler'!$A:$A,MATCH(IF('Cihazlar'!B209="","§",'Cihazlar'!B209),'Müşteriler'!$C:$C,0)),'Cihazlar'!A209&amp;'Cihazlar'!B209)))</f>
        <v/>
      </c>
      <c r="B209" t="str">
        <f>IF('Cihazlar'!C209="","",IF(L209="",'Cihazlar'!C209,INDEX('Ürünler'!$B:$B,L209)))</f>
        <v/>
      </c>
      <c r="C209" t="str">
        <f>IF('Cihazlar'!D209="","",'Cihazlar'!D209)</f>
        <v/>
      </c>
      <c r="D209" s="16" t="str">
        <f>K209</f>
        <v/>
      </c>
      <c r="E209" t="str">
        <f>IF(N209&gt;0,N209&amp;" gün",IF(M209&gt;0,M209&amp;" ay",""))</f>
        <v/>
      </c>
      <c r="F209" s="16" t="str">
        <f>IF(OR('Cihazlar'!C209="",K209=""),"",IF(N209&gt;0,K209+N209,IF(M209&gt;0,EDATE(K209,M209),"")))</f>
        <v/>
      </c>
      <c r="G209" s="17" t="str">
        <f>IF(F209="","",F209-TODAY())</f>
        <v/>
      </c>
      <c r="H209" t="str">
        <f>IF(G209="","",IF(G209&lt;0,"Gecikmiş",IF(G209&lt;=30,"30 gün içinde","Planlı")))</f>
        <v/>
      </c>
      <c r="I209" s="16" t="str">
        <f>IF('Cihazlar'!Q209="","",IF('Cihazlar'!R209="Sarı etiket",(IF('Cihazlar'!Q209="","",IF(ISNUMBER('Cihazlar'!Q209),'Cihazlar'!Q209,IFERROR(DATE(VALUE(RIGHT('Cihazlar'!Q209,4)),VALUE(MID('Cihazlar'!Q209,4,2)),VALUE(LEFT('Cihazlar'!Q209,2))),""))))+120,IF('Cihazlar'!R209="Kırmızı etiket",(IF('Cihazlar'!Q209="","",IF(ISNUMBER('Cihazlar'!Q209),'Cihazlar'!Q209,IFERROR(DATE(VALUE(RIGHT('Cihazlar'!Q209,4)),VALUE(MID('Cihazlar'!Q209,4,2)),VALUE(LEFT('Cihazlar'!Q209,2))),""))))+60,EDATE((IF('Cihazlar'!Q209="","",IF(ISNUMBER('Cihazlar'!Q209),'Cihazlar'!Q209,IFERROR(DATE(VALUE(RIGHT('Cihazlar'!Q209,4)),VALUE(MID('Cihazlar'!Q209,4,2)),VALUE(LEFT('Cihazlar'!Q209,2))),"")))),12))))</f>
        <v/>
      </c>
      <c r="J209" s="17" t="str">
        <f>IF(I209="","",I209-TODAY())</f>
        <v/>
      </c>
      <c r="K209" s="16" t="str">
        <f>IF('Cihazlar'!F209&lt;&gt;"",IF('Cihazlar'!F209="","",IF(ISNUMBER('Cihazlar'!F209),'Cihazlar'!F209,IFERROR(DATE(VALUE(RIGHT('Cihazlar'!F209,4)),VALUE(MID('Cihazlar'!F209,4,2)),VALUE(LEFT('Cihazlar'!F209,2))),""))),IF('Cihazlar'!E209="","",IF(ISNUMBER('Cihazlar'!E209),'Cihazlar'!E209,IFERROR(DATE(VALUE(RIGHT('Cihazlar'!E209,4)),VALUE(MID('Cihazlar'!E209,4,2)),VALUE(LEFT('Cihazlar'!E209,2))),""))))</f>
        <v/>
      </c>
      <c r="L209" t="str">
        <f>IF('Cihazlar'!C209="","",IFERROR(MATCH('Cihazlar'!C209,'Ürünler'!$A:$A,0),IFERROR(MATCH('Cihazlar'!C209,'Ürünler'!$B:$B,0),"")))</f>
        <v/>
      </c>
      <c r="M209">
        <f>IF(N209&gt;0,0,IF('Cihazlar'!J209&lt;&gt;"",N(VALUE('Cihazlar'!J209)),IF(L209="",0,N(INDEX('Ürünler'!$C:$C,L209)))))</f>
        <v>0</v>
      </c>
      <c r="N209">
        <f>IF('Cihazlar'!K209&lt;&gt;"",N(VALUE('Cihazlar'!K209)),IF('Cihazlar'!J209&lt;&gt;"",0,IF(L209="",0,N(INDEX('Ürünler'!$D:$D,L209)))))</f>
        <v>0</v>
      </c>
    </row>
    <row r="210" spans="1:14">
      <c r="A210" t="str">
        <f>IF(AND('Cihazlar'!A210="",'Cihazlar'!B210=""),"",IFERROR(INDEX('Müşteriler'!$A:$A,MATCH(IF('Cihazlar'!A210="","§",'Cihazlar'!A210),'Müşteriler'!$K:$K,0)),IFERROR(INDEX('Müşteriler'!$A:$A,MATCH(IF('Cihazlar'!B210="","§",'Cihazlar'!B210),'Müşteriler'!$C:$C,0)),'Cihazlar'!A210&amp;'Cihazlar'!B210)))</f>
        <v/>
      </c>
      <c r="B210" t="str">
        <f>IF('Cihazlar'!C210="","",IF(L210="",'Cihazlar'!C210,INDEX('Ürünler'!$B:$B,L210)))</f>
        <v/>
      </c>
      <c r="C210" t="str">
        <f>IF('Cihazlar'!D210="","",'Cihazlar'!D210)</f>
        <v/>
      </c>
      <c r="D210" s="16" t="str">
        <f>K210</f>
        <v/>
      </c>
      <c r="E210" t="str">
        <f>IF(N210&gt;0,N210&amp;" gün",IF(M210&gt;0,M210&amp;" ay",""))</f>
        <v/>
      </c>
      <c r="F210" s="16" t="str">
        <f>IF(OR('Cihazlar'!C210="",K210=""),"",IF(N210&gt;0,K210+N210,IF(M210&gt;0,EDATE(K210,M210),"")))</f>
        <v/>
      </c>
      <c r="G210" s="17" t="str">
        <f>IF(F210="","",F210-TODAY())</f>
        <v/>
      </c>
      <c r="H210" t="str">
        <f>IF(G210="","",IF(G210&lt;0,"Gecikmiş",IF(G210&lt;=30,"30 gün içinde","Planlı")))</f>
        <v/>
      </c>
      <c r="I210" s="16" t="str">
        <f>IF('Cihazlar'!Q210="","",IF('Cihazlar'!R210="Sarı etiket",(IF('Cihazlar'!Q210="","",IF(ISNUMBER('Cihazlar'!Q210),'Cihazlar'!Q210,IFERROR(DATE(VALUE(RIGHT('Cihazlar'!Q210,4)),VALUE(MID('Cihazlar'!Q210,4,2)),VALUE(LEFT('Cihazlar'!Q210,2))),""))))+120,IF('Cihazlar'!R210="Kırmızı etiket",(IF('Cihazlar'!Q210="","",IF(ISNUMBER('Cihazlar'!Q210),'Cihazlar'!Q210,IFERROR(DATE(VALUE(RIGHT('Cihazlar'!Q210,4)),VALUE(MID('Cihazlar'!Q210,4,2)),VALUE(LEFT('Cihazlar'!Q210,2))),""))))+60,EDATE((IF('Cihazlar'!Q210="","",IF(ISNUMBER('Cihazlar'!Q210),'Cihazlar'!Q210,IFERROR(DATE(VALUE(RIGHT('Cihazlar'!Q210,4)),VALUE(MID('Cihazlar'!Q210,4,2)),VALUE(LEFT('Cihazlar'!Q210,2))),"")))),12))))</f>
        <v/>
      </c>
      <c r="J210" s="17" t="str">
        <f>IF(I210="","",I210-TODAY())</f>
        <v/>
      </c>
      <c r="K210" s="16" t="str">
        <f>IF('Cihazlar'!F210&lt;&gt;"",IF('Cihazlar'!F210="","",IF(ISNUMBER('Cihazlar'!F210),'Cihazlar'!F210,IFERROR(DATE(VALUE(RIGHT('Cihazlar'!F210,4)),VALUE(MID('Cihazlar'!F210,4,2)),VALUE(LEFT('Cihazlar'!F210,2))),""))),IF('Cihazlar'!E210="","",IF(ISNUMBER('Cihazlar'!E210),'Cihazlar'!E210,IFERROR(DATE(VALUE(RIGHT('Cihazlar'!E210,4)),VALUE(MID('Cihazlar'!E210,4,2)),VALUE(LEFT('Cihazlar'!E210,2))),""))))</f>
        <v/>
      </c>
      <c r="L210" t="str">
        <f>IF('Cihazlar'!C210="","",IFERROR(MATCH('Cihazlar'!C210,'Ürünler'!$A:$A,0),IFERROR(MATCH('Cihazlar'!C210,'Ürünler'!$B:$B,0),"")))</f>
        <v/>
      </c>
      <c r="M210">
        <f>IF(N210&gt;0,0,IF('Cihazlar'!J210&lt;&gt;"",N(VALUE('Cihazlar'!J210)),IF(L210="",0,N(INDEX('Ürünler'!$C:$C,L210)))))</f>
        <v>0</v>
      </c>
      <c r="N210">
        <f>IF('Cihazlar'!K210&lt;&gt;"",N(VALUE('Cihazlar'!K210)),IF('Cihazlar'!J210&lt;&gt;"",0,IF(L210="",0,N(INDEX('Ürünler'!$D:$D,L210)))))</f>
        <v>0</v>
      </c>
    </row>
    <row r="211" spans="1:14">
      <c r="A211" t="str">
        <f>IF(AND('Cihazlar'!A211="",'Cihazlar'!B211=""),"",IFERROR(INDEX('Müşteriler'!$A:$A,MATCH(IF('Cihazlar'!A211="","§",'Cihazlar'!A211),'Müşteriler'!$K:$K,0)),IFERROR(INDEX('Müşteriler'!$A:$A,MATCH(IF('Cihazlar'!B211="","§",'Cihazlar'!B211),'Müşteriler'!$C:$C,0)),'Cihazlar'!A211&amp;'Cihazlar'!B211)))</f>
        <v/>
      </c>
      <c r="B211" t="str">
        <f>IF('Cihazlar'!C211="","",IF(L211="",'Cihazlar'!C211,INDEX('Ürünler'!$B:$B,L211)))</f>
        <v/>
      </c>
      <c r="C211" t="str">
        <f>IF('Cihazlar'!D211="","",'Cihazlar'!D211)</f>
        <v/>
      </c>
      <c r="D211" s="16" t="str">
        <f>K211</f>
        <v/>
      </c>
      <c r="E211" t="str">
        <f>IF(N211&gt;0,N211&amp;" gün",IF(M211&gt;0,M211&amp;" ay",""))</f>
        <v/>
      </c>
      <c r="F211" s="16" t="str">
        <f>IF(OR('Cihazlar'!C211="",K211=""),"",IF(N211&gt;0,K211+N211,IF(M211&gt;0,EDATE(K211,M211),"")))</f>
        <v/>
      </c>
      <c r="G211" s="17" t="str">
        <f>IF(F211="","",F211-TODAY())</f>
        <v/>
      </c>
      <c r="H211" t="str">
        <f>IF(G211="","",IF(G211&lt;0,"Gecikmiş",IF(G211&lt;=30,"30 gün içinde","Planlı")))</f>
        <v/>
      </c>
      <c r="I211" s="16" t="str">
        <f>IF('Cihazlar'!Q211="","",IF('Cihazlar'!R211="Sarı etiket",(IF('Cihazlar'!Q211="","",IF(ISNUMBER('Cihazlar'!Q211),'Cihazlar'!Q211,IFERROR(DATE(VALUE(RIGHT('Cihazlar'!Q211,4)),VALUE(MID('Cihazlar'!Q211,4,2)),VALUE(LEFT('Cihazlar'!Q211,2))),""))))+120,IF('Cihazlar'!R211="Kırmızı etiket",(IF('Cihazlar'!Q211="","",IF(ISNUMBER('Cihazlar'!Q211),'Cihazlar'!Q211,IFERROR(DATE(VALUE(RIGHT('Cihazlar'!Q211,4)),VALUE(MID('Cihazlar'!Q211,4,2)),VALUE(LEFT('Cihazlar'!Q211,2))),""))))+60,EDATE((IF('Cihazlar'!Q211="","",IF(ISNUMBER('Cihazlar'!Q211),'Cihazlar'!Q211,IFERROR(DATE(VALUE(RIGHT('Cihazlar'!Q211,4)),VALUE(MID('Cihazlar'!Q211,4,2)),VALUE(LEFT('Cihazlar'!Q211,2))),"")))),12))))</f>
        <v/>
      </c>
      <c r="J211" s="17" t="str">
        <f>IF(I211="","",I211-TODAY())</f>
        <v/>
      </c>
      <c r="K211" s="16" t="str">
        <f>IF('Cihazlar'!F211&lt;&gt;"",IF('Cihazlar'!F211="","",IF(ISNUMBER('Cihazlar'!F211),'Cihazlar'!F211,IFERROR(DATE(VALUE(RIGHT('Cihazlar'!F211,4)),VALUE(MID('Cihazlar'!F211,4,2)),VALUE(LEFT('Cihazlar'!F211,2))),""))),IF('Cihazlar'!E211="","",IF(ISNUMBER('Cihazlar'!E211),'Cihazlar'!E211,IFERROR(DATE(VALUE(RIGHT('Cihazlar'!E211,4)),VALUE(MID('Cihazlar'!E211,4,2)),VALUE(LEFT('Cihazlar'!E211,2))),""))))</f>
        <v/>
      </c>
      <c r="L211" t="str">
        <f>IF('Cihazlar'!C211="","",IFERROR(MATCH('Cihazlar'!C211,'Ürünler'!$A:$A,0),IFERROR(MATCH('Cihazlar'!C211,'Ürünler'!$B:$B,0),"")))</f>
        <v/>
      </c>
      <c r="M211">
        <f>IF(N211&gt;0,0,IF('Cihazlar'!J211&lt;&gt;"",N(VALUE('Cihazlar'!J211)),IF(L211="",0,N(INDEX('Ürünler'!$C:$C,L211)))))</f>
        <v>0</v>
      </c>
      <c r="N211">
        <f>IF('Cihazlar'!K211&lt;&gt;"",N(VALUE('Cihazlar'!K211)),IF('Cihazlar'!J211&lt;&gt;"",0,IF(L211="",0,N(INDEX('Ürünler'!$D:$D,L211)))))</f>
        <v>0</v>
      </c>
    </row>
    <row r="212" spans="1:14">
      <c r="A212" t="str">
        <f>IF(AND('Cihazlar'!A212="",'Cihazlar'!B212=""),"",IFERROR(INDEX('Müşteriler'!$A:$A,MATCH(IF('Cihazlar'!A212="","§",'Cihazlar'!A212),'Müşteriler'!$K:$K,0)),IFERROR(INDEX('Müşteriler'!$A:$A,MATCH(IF('Cihazlar'!B212="","§",'Cihazlar'!B212),'Müşteriler'!$C:$C,0)),'Cihazlar'!A212&amp;'Cihazlar'!B212)))</f>
        <v/>
      </c>
      <c r="B212" t="str">
        <f>IF('Cihazlar'!C212="","",IF(L212="",'Cihazlar'!C212,INDEX('Ürünler'!$B:$B,L212)))</f>
        <v/>
      </c>
      <c r="C212" t="str">
        <f>IF('Cihazlar'!D212="","",'Cihazlar'!D212)</f>
        <v/>
      </c>
      <c r="D212" s="16" t="str">
        <f>K212</f>
        <v/>
      </c>
      <c r="E212" t="str">
        <f>IF(N212&gt;0,N212&amp;" gün",IF(M212&gt;0,M212&amp;" ay",""))</f>
        <v/>
      </c>
      <c r="F212" s="16" t="str">
        <f>IF(OR('Cihazlar'!C212="",K212=""),"",IF(N212&gt;0,K212+N212,IF(M212&gt;0,EDATE(K212,M212),"")))</f>
        <v/>
      </c>
      <c r="G212" s="17" t="str">
        <f>IF(F212="","",F212-TODAY())</f>
        <v/>
      </c>
      <c r="H212" t="str">
        <f>IF(G212="","",IF(G212&lt;0,"Gecikmiş",IF(G212&lt;=30,"30 gün içinde","Planlı")))</f>
        <v/>
      </c>
      <c r="I212" s="16" t="str">
        <f>IF('Cihazlar'!Q212="","",IF('Cihazlar'!R212="Sarı etiket",(IF('Cihazlar'!Q212="","",IF(ISNUMBER('Cihazlar'!Q212),'Cihazlar'!Q212,IFERROR(DATE(VALUE(RIGHT('Cihazlar'!Q212,4)),VALUE(MID('Cihazlar'!Q212,4,2)),VALUE(LEFT('Cihazlar'!Q212,2))),""))))+120,IF('Cihazlar'!R212="Kırmızı etiket",(IF('Cihazlar'!Q212="","",IF(ISNUMBER('Cihazlar'!Q212),'Cihazlar'!Q212,IFERROR(DATE(VALUE(RIGHT('Cihazlar'!Q212,4)),VALUE(MID('Cihazlar'!Q212,4,2)),VALUE(LEFT('Cihazlar'!Q212,2))),""))))+60,EDATE((IF('Cihazlar'!Q212="","",IF(ISNUMBER('Cihazlar'!Q212),'Cihazlar'!Q212,IFERROR(DATE(VALUE(RIGHT('Cihazlar'!Q212,4)),VALUE(MID('Cihazlar'!Q212,4,2)),VALUE(LEFT('Cihazlar'!Q212,2))),"")))),12))))</f>
        <v/>
      </c>
      <c r="J212" s="17" t="str">
        <f>IF(I212="","",I212-TODAY())</f>
        <v/>
      </c>
      <c r="K212" s="16" t="str">
        <f>IF('Cihazlar'!F212&lt;&gt;"",IF('Cihazlar'!F212="","",IF(ISNUMBER('Cihazlar'!F212),'Cihazlar'!F212,IFERROR(DATE(VALUE(RIGHT('Cihazlar'!F212,4)),VALUE(MID('Cihazlar'!F212,4,2)),VALUE(LEFT('Cihazlar'!F212,2))),""))),IF('Cihazlar'!E212="","",IF(ISNUMBER('Cihazlar'!E212),'Cihazlar'!E212,IFERROR(DATE(VALUE(RIGHT('Cihazlar'!E212,4)),VALUE(MID('Cihazlar'!E212,4,2)),VALUE(LEFT('Cihazlar'!E212,2))),""))))</f>
        <v/>
      </c>
      <c r="L212" t="str">
        <f>IF('Cihazlar'!C212="","",IFERROR(MATCH('Cihazlar'!C212,'Ürünler'!$A:$A,0),IFERROR(MATCH('Cihazlar'!C212,'Ürünler'!$B:$B,0),"")))</f>
        <v/>
      </c>
      <c r="M212">
        <f>IF(N212&gt;0,0,IF('Cihazlar'!J212&lt;&gt;"",N(VALUE('Cihazlar'!J212)),IF(L212="",0,N(INDEX('Ürünler'!$C:$C,L212)))))</f>
        <v>0</v>
      </c>
      <c r="N212">
        <f>IF('Cihazlar'!K212&lt;&gt;"",N(VALUE('Cihazlar'!K212)),IF('Cihazlar'!J212&lt;&gt;"",0,IF(L212="",0,N(INDEX('Ürünler'!$D:$D,L212)))))</f>
        <v>0</v>
      </c>
    </row>
    <row r="213" spans="1:14">
      <c r="A213" t="str">
        <f>IF(AND('Cihazlar'!A213="",'Cihazlar'!B213=""),"",IFERROR(INDEX('Müşteriler'!$A:$A,MATCH(IF('Cihazlar'!A213="","§",'Cihazlar'!A213),'Müşteriler'!$K:$K,0)),IFERROR(INDEX('Müşteriler'!$A:$A,MATCH(IF('Cihazlar'!B213="","§",'Cihazlar'!B213),'Müşteriler'!$C:$C,0)),'Cihazlar'!A213&amp;'Cihazlar'!B213)))</f>
        <v/>
      </c>
      <c r="B213" t="str">
        <f>IF('Cihazlar'!C213="","",IF(L213="",'Cihazlar'!C213,INDEX('Ürünler'!$B:$B,L213)))</f>
        <v/>
      </c>
      <c r="C213" t="str">
        <f>IF('Cihazlar'!D213="","",'Cihazlar'!D213)</f>
        <v/>
      </c>
      <c r="D213" s="16" t="str">
        <f>K213</f>
        <v/>
      </c>
      <c r="E213" t="str">
        <f>IF(N213&gt;0,N213&amp;" gün",IF(M213&gt;0,M213&amp;" ay",""))</f>
        <v/>
      </c>
      <c r="F213" s="16" t="str">
        <f>IF(OR('Cihazlar'!C213="",K213=""),"",IF(N213&gt;0,K213+N213,IF(M213&gt;0,EDATE(K213,M213),"")))</f>
        <v/>
      </c>
      <c r="G213" s="17" t="str">
        <f>IF(F213="","",F213-TODAY())</f>
        <v/>
      </c>
      <c r="H213" t="str">
        <f>IF(G213="","",IF(G213&lt;0,"Gecikmiş",IF(G213&lt;=30,"30 gün içinde","Planlı")))</f>
        <v/>
      </c>
      <c r="I213" s="16" t="str">
        <f>IF('Cihazlar'!Q213="","",IF('Cihazlar'!R213="Sarı etiket",(IF('Cihazlar'!Q213="","",IF(ISNUMBER('Cihazlar'!Q213),'Cihazlar'!Q213,IFERROR(DATE(VALUE(RIGHT('Cihazlar'!Q213,4)),VALUE(MID('Cihazlar'!Q213,4,2)),VALUE(LEFT('Cihazlar'!Q213,2))),""))))+120,IF('Cihazlar'!R213="Kırmızı etiket",(IF('Cihazlar'!Q213="","",IF(ISNUMBER('Cihazlar'!Q213),'Cihazlar'!Q213,IFERROR(DATE(VALUE(RIGHT('Cihazlar'!Q213,4)),VALUE(MID('Cihazlar'!Q213,4,2)),VALUE(LEFT('Cihazlar'!Q213,2))),""))))+60,EDATE((IF('Cihazlar'!Q213="","",IF(ISNUMBER('Cihazlar'!Q213),'Cihazlar'!Q213,IFERROR(DATE(VALUE(RIGHT('Cihazlar'!Q213,4)),VALUE(MID('Cihazlar'!Q213,4,2)),VALUE(LEFT('Cihazlar'!Q213,2))),"")))),12))))</f>
        <v/>
      </c>
      <c r="J213" s="17" t="str">
        <f>IF(I213="","",I213-TODAY())</f>
        <v/>
      </c>
      <c r="K213" s="16" t="str">
        <f>IF('Cihazlar'!F213&lt;&gt;"",IF('Cihazlar'!F213="","",IF(ISNUMBER('Cihazlar'!F213),'Cihazlar'!F213,IFERROR(DATE(VALUE(RIGHT('Cihazlar'!F213,4)),VALUE(MID('Cihazlar'!F213,4,2)),VALUE(LEFT('Cihazlar'!F213,2))),""))),IF('Cihazlar'!E213="","",IF(ISNUMBER('Cihazlar'!E213),'Cihazlar'!E213,IFERROR(DATE(VALUE(RIGHT('Cihazlar'!E213,4)),VALUE(MID('Cihazlar'!E213,4,2)),VALUE(LEFT('Cihazlar'!E213,2))),""))))</f>
        <v/>
      </c>
      <c r="L213" t="str">
        <f>IF('Cihazlar'!C213="","",IFERROR(MATCH('Cihazlar'!C213,'Ürünler'!$A:$A,0),IFERROR(MATCH('Cihazlar'!C213,'Ürünler'!$B:$B,0),"")))</f>
        <v/>
      </c>
      <c r="M213">
        <f>IF(N213&gt;0,0,IF('Cihazlar'!J213&lt;&gt;"",N(VALUE('Cihazlar'!J213)),IF(L213="",0,N(INDEX('Ürünler'!$C:$C,L213)))))</f>
        <v>0</v>
      </c>
      <c r="N213">
        <f>IF('Cihazlar'!K213&lt;&gt;"",N(VALUE('Cihazlar'!K213)),IF('Cihazlar'!J213&lt;&gt;"",0,IF(L213="",0,N(INDEX('Ürünler'!$D:$D,L213)))))</f>
        <v>0</v>
      </c>
    </row>
    <row r="214" spans="1:14">
      <c r="A214" t="str">
        <f>IF(AND('Cihazlar'!A214="",'Cihazlar'!B214=""),"",IFERROR(INDEX('Müşteriler'!$A:$A,MATCH(IF('Cihazlar'!A214="","§",'Cihazlar'!A214),'Müşteriler'!$K:$K,0)),IFERROR(INDEX('Müşteriler'!$A:$A,MATCH(IF('Cihazlar'!B214="","§",'Cihazlar'!B214),'Müşteriler'!$C:$C,0)),'Cihazlar'!A214&amp;'Cihazlar'!B214)))</f>
        <v/>
      </c>
      <c r="B214" t="str">
        <f>IF('Cihazlar'!C214="","",IF(L214="",'Cihazlar'!C214,INDEX('Ürünler'!$B:$B,L214)))</f>
        <v/>
      </c>
      <c r="C214" t="str">
        <f>IF('Cihazlar'!D214="","",'Cihazlar'!D214)</f>
        <v/>
      </c>
      <c r="D214" s="16" t="str">
        <f>K214</f>
        <v/>
      </c>
      <c r="E214" t="str">
        <f>IF(N214&gt;0,N214&amp;" gün",IF(M214&gt;0,M214&amp;" ay",""))</f>
        <v/>
      </c>
      <c r="F214" s="16" t="str">
        <f>IF(OR('Cihazlar'!C214="",K214=""),"",IF(N214&gt;0,K214+N214,IF(M214&gt;0,EDATE(K214,M214),"")))</f>
        <v/>
      </c>
      <c r="G214" s="17" t="str">
        <f>IF(F214="","",F214-TODAY())</f>
        <v/>
      </c>
      <c r="H214" t="str">
        <f>IF(G214="","",IF(G214&lt;0,"Gecikmiş",IF(G214&lt;=30,"30 gün içinde","Planlı")))</f>
        <v/>
      </c>
      <c r="I214" s="16" t="str">
        <f>IF('Cihazlar'!Q214="","",IF('Cihazlar'!R214="Sarı etiket",(IF('Cihazlar'!Q214="","",IF(ISNUMBER('Cihazlar'!Q214),'Cihazlar'!Q214,IFERROR(DATE(VALUE(RIGHT('Cihazlar'!Q214,4)),VALUE(MID('Cihazlar'!Q214,4,2)),VALUE(LEFT('Cihazlar'!Q214,2))),""))))+120,IF('Cihazlar'!R214="Kırmızı etiket",(IF('Cihazlar'!Q214="","",IF(ISNUMBER('Cihazlar'!Q214),'Cihazlar'!Q214,IFERROR(DATE(VALUE(RIGHT('Cihazlar'!Q214,4)),VALUE(MID('Cihazlar'!Q214,4,2)),VALUE(LEFT('Cihazlar'!Q214,2))),""))))+60,EDATE((IF('Cihazlar'!Q214="","",IF(ISNUMBER('Cihazlar'!Q214),'Cihazlar'!Q214,IFERROR(DATE(VALUE(RIGHT('Cihazlar'!Q214,4)),VALUE(MID('Cihazlar'!Q214,4,2)),VALUE(LEFT('Cihazlar'!Q214,2))),"")))),12))))</f>
        <v/>
      </c>
      <c r="J214" s="17" t="str">
        <f>IF(I214="","",I214-TODAY())</f>
        <v/>
      </c>
      <c r="K214" s="16" t="str">
        <f>IF('Cihazlar'!F214&lt;&gt;"",IF('Cihazlar'!F214="","",IF(ISNUMBER('Cihazlar'!F214),'Cihazlar'!F214,IFERROR(DATE(VALUE(RIGHT('Cihazlar'!F214,4)),VALUE(MID('Cihazlar'!F214,4,2)),VALUE(LEFT('Cihazlar'!F214,2))),""))),IF('Cihazlar'!E214="","",IF(ISNUMBER('Cihazlar'!E214),'Cihazlar'!E214,IFERROR(DATE(VALUE(RIGHT('Cihazlar'!E214,4)),VALUE(MID('Cihazlar'!E214,4,2)),VALUE(LEFT('Cihazlar'!E214,2))),""))))</f>
        <v/>
      </c>
      <c r="L214" t="str">
        <f>IF('Cihazlar'!C214="","",IFERROR(MATCH('Cihazlar'!C214,'Ürünler'!$A:$A,0),IFERROR(MATCH('Cihazlar'!C214,'Ürünler'!$B:$B,0),"")))</f>
        <v/>
      </c>
      <c r="M214">
        <f>IF(N214&gt;0,0,IF('Cihazlar'!J214&lt;&gt;"",N(VALUE('Cihazlar'!J214)),IF(L214="",0,N(INDEX('Ürünler'!$C:$C,L214)))))</f>
        <v>0</v>
      </c>
      <c r="N214">
        <f>IF('Cihazlar'!K214&lt;&gt;"",N(VALUE('Cihazlar'!K214)),IF('Cihazlar'!J214&lt;&gt;"",0,IF(L214="",0,N(INDEX('Ürünler'!$D:$D,L214)))))</f>
        <v>0</v>
      </c>
    </row>
    <row r="215" spans="1:14">
      <c r="A215" t="str">
        <f>IF(AND('Cihazlar'!A215="",'Cihazlar'!B215=""),"",IFERROR(INDEX('Müşteriler'!$A:$A,MATCH(IF('Cihazlar'!A215="","§",'Cihazlar'!A215),'Müşteriler'!$K:$K,0)),IFERROR(INDEX('Müşteriler'!$A:$A,MATCH(IF('Cihazlar'!B215="","§",'Cihazlar'!B215),'Müşteriler'!$C:$C,0)),'Cihazlar'!A215&amp;'Cihazlar'!B215)))</f>
        <v/>
      </c>
      <c r="B215" t="str">
        <f>IF('Cihazlar'!C215="","",IF(L215="",'Cihazlar'!C215,INDEX('Ürünler'!$B:$B,L215)))</f>
        <v/>
      </c>
      <c r="C215" t="str">
        <f>IF('Cihazlar'!D215="","",'Cihazlar'!D215)</f>
        <v/>
      </c>
      <c r="D215" s="16" t="str">
        <f>K215</f>
        <v/>
      </c>
      <c r="E215" t="str">
        <f>IF(N215&gt;0,N215&amp;" gün",IF(M215&gt;0,M215&amp;" ay",""))</f>
        <v/>
      </c>
      <c r="F215" s="16" t="str">
        <f>IF(OR('Cihazlar'!C215="",K215=""),"",IF(N215&gt;0,K215+N215,IF(M215&gt;0,EDATE(K215,M215),"")))</f>
        <v/>
      </c>
      <c r="G215" s="17" t="str">
        <f>IF(F215="","",F215-TODAY())</f>
        <v/>
      </c>
      <c r="H215" t="str">
        <f>IF(G215="","",IF(G215&lt;0,"Gecikmiş",IF(G215&lt;=30,"30 gün içinde","Planlı")))</f>
        <v/>
      </c>
      <c r="I215" s="16" t="str">
        <f>IF('Cihazlar'!Q215="","",IF('Cihazlar'!R215="Sarı etiket",(IF('Cihazlar'!Q215="","",IF(ISNUMBER('Cihazlar'!Q215),'Cihazlar'!Q215,IFERROR(DATE(VALUE(RIGHT('Cihazlar'!Q215,4)),VALUE(MID('Cihazlar'!Q215,4,2)),VALUE(LEFT('Cihazlar'!Q215,2))),""))))+120,IF('Cihazlar'!R215="Kırmızı etiket",(IF('Cihazlar'!Q215="","",IF(ISNUMBER('Cihazlar'!Q215),'Cihazlar'!Q215,IFERROR(DATE(VALUE(RIGHT('Cihazlar'!Q215,4)),VALUE(MID('Cihazlar'!Q215,4,2)),VALUE(LEFT('Cihazlar'!Q215,2))),""))))+60,EDATE((IF('Cihazlar'!Q215="","",IF(ISNUMBER('Cihazlar'!Q215),'Cihazlar'!Q215,IFERROR(DATE(VALUE(RIGHT('Cihazlar'!Q215,4)),VALUE(MID('Cihazlar'!Q215,4,2)),VALUE(LEFT('Cihazlar'!Q215,2))),"")))),12))))</f>
        <v/>
      </c>
      <c r="J215" s="17" t="str">
        <f>IF(I215="","",I215-TODAY())</f>
        <v/>
      </c>
      <c r="K215" s="16" t="str">
        <f>IF('Cihazlar'!F215&lt;&gt;"",IF('Cihazlar'!F215="","",IF(ISNUMBER('Cihazlar'!F215),'Cihazlar'!F215,IFERROR(DATE(VALUE(RIGHT('Cihazlar'!F215,4)),VALUE(MID('Cihazlar'!F215,4,2)),VALUE(LEFT('Cihazlar'!F215,2))),""))),IF('Cihazlar'!E215="","",IF(ISNUMBER('Cihazlar'!E215),'Cihazlar'!E215,IFERROR(DATE(VALUE(RIGHT('Cihazlar'!E215,4)),VALUE(MID('Cihazlar'!E215,4,2)),VALUE(LEFT('Cihazlar'!E215,2))),""))))</f>
        <v/>
      </c>
      <c r="L215" t="str">
        <f>IF('Cihazlar'!C215="","",IFERROR(MATCH('Cihazlar'!C215,'Ürünler'!$A:$A,0),IFERROR(MATCH('Cihazlar'!C215,'Ürünler'!$B:$B,0),"")))</f>
        <v/>
      </c>
      <c r="M215">
        <f>IF(N215&gt;0,0,IF('Cihazlar'!J215&lt;&gt;"",N(VALUE('Cihazlar'!J215)),IF(L215="",0,N(INDEX('Ürünler'!$C:$C,L215)))))</f>
        <v>0</v>
      </c>
      <c r="N215">
        <f>IF('Cihazlar'!K215&lt;&gt;"",N(VALUE('Cihazlar'!K215)),IF('Cihazlar'!J215&lt;&gt;"",0,IF(L215="",0,N(INDEX('Ürünler'!$D:$D,L215)))))</f>
        <v>0</v>
      </c>
    </row>
    <row r="216" spans="1:14">
      <c r="A216" t="str">
        <f>IF(AND('Cihazlar'!A216="",'Cihazlar'!B216=""),"",IFERROR(INDEX('Müşteriler'!$A:$A,MATCH(IF('Cihazlar'!A216="","§",'Cihazlar'!A216),'Müşteriler'!$K:$K,0)),IFERROR(INDEX('Müşteriler'!$A:$A,MATCH(IF('Cihazlar'!B216="","§",'Cihazlar'!B216),'Müşteriler'!$C:$C,0)),'Cihazlar'!A216&amp;'Cihazlar'!B216)))</f>
        <v/>
      </c>
      <c r="B216" t="str">
        <f>IF('Cihazlar'!C216="","",IF(L216="",'Cihazlar'!C216,INDEX('Ürünler'!$B:$B,L216)))</f>
        <v/>
      </c>
      <c r="C216" t="str">
        <f>IF('Cihazlar'!D216="","",'Cihazlar'!D216)</f>
        <v/>
      </c>
      <c r="D216" s="16" t="str">
        <f>K216</f>
        <v/>
      </c>
      <c r="E216" t="str">
        <f>IF(N216&gt;0,N216&amp;" gün",IF(M216&gt;0,M216&amp;" ay",""))</f>
        <v/>
      </c>
      <c r="F216" s="16" t="str">
        <f>IF(OR('Cihazlar'!C216="",K216=""),"",IF(N216&gt;0,K216+N216,IF(M216&gt;0,EDATE(K216,M216),"")))</f>
        <v/>
      </c>
      <c r="G216" s="17" t="str">
        <f>IF(F216="","",F216-TODAY())</f>
        <v/>
      </c>
      <c r="H216" t="str">
        <f>IF(G216="","",IF(G216&lt;0,"Gecikmiş",IF(G216&lt;=30,"30 gün içinde","Planlı")))</f>
        <v/>
      </c>
      <c r="I216" s="16" t="str">
        <f>IF('Cihazlar'!Q216="","",IF('Cihazlar'!R216="Sarı etiket",(IF('Cihazlar'!Q216="","",IF(ISNUMBER('Cihazlar'!Q216),'Cihazlar'!Q216,IFERROR(DATE(VALUE(RIGHT('Cihazlar'!Q216,4)),VALUE(MID('Cihazlar'!Q216,4,2)),VALUE(LEFT('Cihazlar'!Q216,2))),""))))+120,IF('Cihazlar'!R216="Kırmızı etiket",(IF('Cihazlar'!Q216="","",IF(ISNUMBER('Cihazlar'!Q216),'Cihazlar'!Q216,IFERROR(DATE(VALUE(RIGHT('Cihazlar'!Q216,4)),VALUE(MID('Cihazlar'!Q216,4,2)),VALUE(LEFT('Cihazlar'!Q216,2))),""))))+60,EDATE((IF('Cihazlar'!Q216="","",IF(ISNUMBER('Cihazlar'!Q216),'Cihazlar'!Q216,IFERROR(DATE(VALUE(RIGHT('Cihazlar'!Q216,4)),VALUE(MID('Cihazlar'!Q216,4,2)),VALUE(LEFT('Cihazlar'!Q216,2))),"")))),12))))</f>
        <v/>
      </c>
      <c r="J216" s="17" t="str">
        <f>IF(I216="","",I216-TODAY())</f>
        <v/>
      </c>
      <c r="K216" s="16" t="str">
        <f>IF('Cihazlar'!F216&lt;&gt;"",IF('Cihazlar'!F216="","",IF(ISNUMBER('Cihazlar'!F216),'Cihazlar'!F216,IFERROR(DATE(VALUE(RIGHT('Cihazlar'!F216,4)),VALUE(MID('Cihazlar'!F216,4,2)),VALUE(LEFT('Cihazlar'!F216,2))),""))),IF('Cihazlar'!E216="","",IF(ISNUMBER('Cihazlar'!E216),'Cihazlar'!E216,IFERROR(DATE(VALUE(RIGHT('Cihazlar'!E216,4)),VALUE(MID('Cihazlar'!E216,4,2)),VALUE(LEFT('Cihazlar'!E216,2))),""))))</f>
        <v/>
      </c>
      <c r="L216" t="str">
        <f>IF('Cihazlar'!C216="","",IFERROR(MATCH('Cihazlar'!C216,'Ürünler'!$A:$A,0),IFERROR(MATCH('Cihazlar'!C216,'Ürünler'!$B:$B,0),"")))</f>
        <v/>
      </c>
      <c r="M216">
        <f>IF(N216&gt;0,0,IF('Cihazlar'!J216&lt;&gt;"",N(VALUE('Cihazlar'!J216)),IF(L216="",0,N(INDEX('Ürünler'!$C:$C,L216)))))</f>
        <v>0</v>
      </c>
      <c r="N216">
        <f>IF('Cihazlar'!K216&lt;&gt;"",N(VALUE('Cihazlar'!K216)),IF('Cihazlar'!J216&lt;&gt;"",0,IF(L216="",0,N(INDEX('Ürünler'!$D:$D,L216)))))</f>
        <v>0</v>
      </c>
    </row>
    <row r="217" spans="1:14">
      <c r="A217" t="str">
        <f>IF(AND('Cihazlar'!A217="",'Cihazlar'!B217=""),"",IFERROR(INDEX('Müşteriler'!$A:$A,MATCH(IF('Cihazlar'!A217="","§",'Cihazlar'!A217),'Müşteriler'!$K:$K,0)),IFERROR(INDEX('Müşteriler'!$A:$A,MATCH(IF('Cihazlar'!B217="","§",'Cihazlar'!B217),'Müşteriler'!$C:$C,0)),'Cihazlar'!A217&amp;'Cihazlar'!B217)))</f>
        <v/>
      </c>
      <c r="B217" t="str">
        <f>IF('Cihazlar'!C217="","",IF(L217="",'Cihazlar'!C217,INDEX('Ürünler'!$B:$B,L217)))</f>
        <v/>
      </c>
      <c r="C217" t="str">
        <f>IF('Cihazlar'!D217="","",'Cihazlar'!D217)</f>
        <v/>
      </c>
      <c r="D217" s="16" t="str">
        <f>K217</f>
        <v/>
      </c>
      <c r="E217" t="str">
        <f>IF(N217&gt;0,N217&amp;" gün",IF(M217&gt;0,M217&amp;" ay",""))</f>
        <v/>
      </c>
      <c r="F217" s="16" t="str">
        <f>IF(OR('Cihazlar'!C217="",K217=""),"",IF(N217&gt;0,K217+N217,IF(M217&gt;0,EDATE(K217,M217),"")))</f>
        <v/>
      </c>
      <c r="G217" s="17" t="str">
        <f>IF(F217="","",F217-TODAY())</f>
        <v/>
      </c>
      <c r="H217" t="str">
        <f>IF(G217="","",IF(G217&lt;0,"Gecikmiş",IF(G217&lt;=30,"30 gün içinde","Planlı")))</f>
        <v/>
      </c>
      <c r="I217" s="16" t="str">
        <f>IF('Cihazlar'!Q217="","",IF('Cihazlar'!R217="Sarı etiket",(IF('Cihazlar'!Q217="","",IF(ISNUMBER('Cihazlar'!Q217),'Cihazlar'!Q217,IFERROR(DATE(VALUE(RIGHT('Cihazlar'!Q217,4)),VALUE(MID('Cihazlar'!Q217,4,2)),VALUE(LEFT('Cihazlar'!Q217,2))),""))))+120,IF('Cihazlar'!R217="Kırmızı etiket",(IF('Cihazlar'!Q217="","",IF(ISNUMBER('Cihazlar'!Q217),'Cihazlar'!Q217,IFERROR(DATE(VALUE(RIGHT('Cihazlar'!Q217,4)),VALUE(MID('Cihazlar'!Q217,4,2)),VALUE(LEFT('Cihazlar'!Q217,2))),""))))+60,EDATE((IF('Cihazlar'!Q217="","",IF(ISNUMBER('Cihazlar'!Q217),'Cihazlar'!Q217,IFERROR(DATE(VALUE(RIGHT('Cihazlar'!Q217,4)),VALUE(MID('Cihazlar'!Q217,4,2)),VALUE(LEFT('Cihazlar'!Q217,2))),"")))),12))))</f>
        <v/>
      </c>
      <c r="J217" s="17" t="str">
        <f>IF(I217="","",I217-TODAY())</f>
        <v/>
      </c>
      <c r="K217" s="16" t="str">
        <f>IF('Cihazlar'!F217&lt;&gt;"",IF('Cihazlar'!F217="","",IF(ISNUMBER('Cihazlar'!F217),'Cihazlar'!F217,IFERROR(DATE(VALUE(RIGHT('Cihazlar'!F217,4)),VALUE(MID('Cihazlar'!F217,4,2)),VALUE(LEFT('Cihazlar'!F217,2))),""))),IF('Cihazlar'!E217="","",IF(ISNUMBER('Cihazlar'!E217),'Cihazlar'!E217,IFERROR(DATE(VALUE(RIGHT('Cihazlar'!E217,4)),VALUE(MID('Cihazlar'!E217,4,2)),VALUE(LEFT('Cihazlar'!E217,2))),""))))</f>
        <v/>
      </c>
      <c r="L217" t="str">
        <f>IF('Cihazlar'!C217="","",IFERROR(MATCH('Cihazlar'!C217,'Ürünler'!$A:$A,0),IFERROR(MATCH('Cihazlar'!C217,'Ürünler'!$B:$B,0),"")))</f>
        <v/>
      </c>
      <c r="M217">
        <f>IF(N217&gt;0,0,IF('Cihazlar'!J217&lt;&gt;"",N(VALUE('Cihazlar'!J217)),IF(L217="",0,N(INDEX('Ürünler'!$C:$C,L217)))))</f>
        <v>0</v>
      </c>
      <c r="N217">
        <f>IF('Cihazlar'!K217&lt;&gt;"",N(VALUE('Cihazlar'!K217)),IF('Cihazlar'!J217&lt;&gt;"",0,IF(L217="",0,N(INDEX('Ürünler'!$D:$D,L217)))))</f>
        <v>0</v>
      </c>
    </row>
    <row r="218" spans="1:14">
      <c r="A218" t="str">
        <f>IF(AND('Cihazlar'!A218="",'Cihazlar'!B218=""),"",IFERROR(INDEX('Müşteriler'!$A:$A,MATCH(IF('Cihazlar'!A218="","§",'Cihazlar'!A218),'Müşteriler'!$K:$K,0)),IFERROR(INDEX('Müşteriler'!$A:$A,MATCH(IF('Cihazlar'!B218="","§",'Cihazlar'!B218),'Müşteriler'!$C:$C,0)),'Cihazlar'!A218&amp;'Cihazlar'!B218)))</f>
        <v/>
      </c>
      <c r="B218" t="str">
        <f>IF('Cihazlar'!C218="","",IF(L218="",'Cihazlar'!C218,INDEX('Ürünler'!$B:$B,L218)))</f>
        <v/>
      </c>
      <c r="C218" t="str">
        <f>IF('Cihazlar'!D218="","",'Cihazlar'!D218)</f>
        <v/>
      </c>
      <c r="D218" s="16" t="str">
        <f>K218</f>
        <v/>
      </c>
      <c r="E218" t="str">
        <f>IF(N218&gt;0,N218&amp;" gün",IF(M218&gt;0,M218&amp;" ay",""))</f>
        <v/>
      </c>
      <c r="F218" s="16" t="str">
        <f>IF(OR('Cihazlar'!C218="",K218=""),"",IF(N218&gt;0,K218+N218,IF(M218&gt;0,EDATE(K218,M218),"")))</f>
        <v/>
      </c>
      <c r="G218" s="17" t="str">
        <f>IF(F218="","",F218-TODAY())</f>
        <v/>
      </c>
      <c r="H218" t="str">
        <f>IF(G218="","",IF(G218&lt;0,"Gecikmiş",IF(G218&lt;=30,"30 gün içinde","Planlı")))</f>
        <v/>
      </c>
      <c r="I218" s="16" t="str">
        <f>IF('Cihazlar'!Q218="","",IF('Cihazlar'!R218="Sarı etiket",(IF('Cihazlar'!Q218="","",IF(ISNUMBER('Cihazlar'!Q218),'Cihazlar'!Q218,IFERROR(DATE(VALUE(RIGHT('Cihazlar'!Q218,4)),VALUE(MID('Cihazlar'!Q218,4,2)),VALUE(LEFT('Cihazlar'!Q218,2))),""))))+120,IF('Cihazlar'!R218="Kırmızı etiket",(IF('Cihazlar'!Q218="","",IF(ISNUMBER('Cihazlar'!Q218),'Cihazlar'!Q218,IFERROR(DATE(VALUE(RIGHT('Cihazlar'!Q218,4)),VALUE(MID('Cihazlar'!Q218,4,2)),VALUE(LEFT('Cihazlar'!Q218,2))),""))))+60,EDATE((IF('Cihazlar'!Q218="","",IF(ISNUMBER('Cihazlar'!Q218),'Cihazlar'!Q218,IFERROR(DATE(VALUE(RIGHT('Cihazlar'!Q218,4)),VALUE(MID('Cihazlar'!Q218,4,2)),VALUE(LEFT('Cihazlar'!Q218,2))),"")))),12))))</f>
        <v/>
      </c>
      <c r="J218" s="17" t="str">
        <f>IF(I218="","",I218-TODAY())</f>
        <v/>
      </c>
      <c r="K218" s="16" t="str">
        <f>IF('Cihazlar'!F218&lt;&gt;"",IF('Cihazlar'!F218="","",IF(ISNUMBER('Cihazlar'!F218),'Cihazlar'!F218,IFERROR(DATE(VALUE(RIGHT('Cihazlar'!F218,4)),VALUE(MID('Cihazlar'!F218,4,2)),VALUE(LEFT('Cihazlar'!F218,2))),""))),IF('Cihazlar'!E218="","",IF(ISNUMBER('Cihazlar'!E218),'Cihazlar'!E218,IFERROR(DATE(VALUE(RIGHT('Cihazlar'!E218,4)),VALUE(MID('Cihazlar'!E218,4,2)),VALUE(LEFT('Cihazlar'!E218,2))),""))))</f>
        <v/>
      </c>
      <c r="L218" t="str">
        <f>IF('Cihazlar'!C218="","",IFERROR(MATCH('Cihazlar'!C218,'Ürünler'!$A:$A,0),IFERROR(MATCH('Cihazlar'!C218,'Ürünler'!$B:$B,0),"")))</f>
        <v/>
      </c>
      <c r="M218">
        <f>IF(N218&gt;0,0,IF('Cihazlar'!J218&lt;&gt;"",N(VALUE('Cihazlar'!J218)),IF(L218="",0,N(INDEX('Ürünler'!$C:$C,L218)))))</f>
        <v>0</v>
      </c>
      <c r="N218">
        <f>IF('Cihazlar'!K218&lt;&gt;"",N(VALUE('Cihazlar'!K218)),IF('Cihazlar'!J218&lt;&gt;"",0,IF(L218="",0,N(INDEX('Ürünler'!$D:$D,L218)))))</f>
        <v>0</v>
      </c>
    </row>
    <row r="219" spans="1:14">
      <c r="A219" t="str">
        <f>IF(AND('Cihazlar'!A219="",'Cihazlar'!B219=""),"",IFERROR(INDEX('Müşteriler'!$A:$A,MATCH(IF('Cihazlar'!A219="","§",'Cihazlar'!A219),'Müşteriler'!$K:$K,0)),IFERROR(INDEX('Müşteriler'!$A:$A,MATCH(IF('Cihazlar'!B219="","§",'Cihazlar'!B219),'Müşteriler'!$C:$C,0)),'Cihazlar'!A219&amp;'Cihazlar'!B219)))</f>
        <v/>
      </c>
      <c r="B219" t="str">
        <f>IF('Cihazlar'!C219="","",IF(L219="",'Cihazlar'!C219,INDEX('Ürünler'!$B:$B,L219)))</f>
        <v/>
      </c>
      <c r="C219" t="str">
        <f>IF('Cihazlar'!D219="","",'Cihazlar'!D219)</f>
        <v/>
      </c>
      <c r="D219" s="16" t="str">
        <f>K219</f>
        <v/>
      </c>
      <c r="E219" t="str">
        <f>IF(N219&gt;0,N219&amp;" gün",IF(M219&gt;0,M219&amp;" ay",""))</f>
        <v/>
      </c>
      <c r="F219" s="16" t="str">
        <f>IF(OR('Cihazlar'!C219="",K219=""),"",IF(N219&gt;0,K219+N219,IF(M219&gt;0,EDATE(K219,M219),"")))</f>
        <v/>
      </c>
      <c r="G219" s="17" t="str">
        <f>IF(F219="","",F219-TODAY())</f>
        <v/>
      </c>
      <c r="H219" t="str">
        <f>IF(G219="","",IF(G219&lt;0,"Gecikmiş",IF(G219&lt;=30,"30 gün içinde","Planlı")))</f>
        <v/>
      </c>
      <c r="I219" s="16" t="str">
        <f>IF('Cihazlar'!Q219="","",IF('Cihazlar'!R219="Sarı etiket",(IF('Cihazlar'!Q219="","",IF(ISNUMBER('Cihazlar'!Q219),'Cihazlar'!Q219,IFERROR(DATE(VALUE(RIGHT('Cihazlar'!Q219,4)),VALUE(MID('Cihazlar'!Q219,4,2)),VALUE(LEFT('Cihazlar'!Q219,2))),""))))+120,IF('Cihazlar'!R219="Kırmızı etiket",(IF('Cihazlar'!Q219="","",IF(ISNUMBER('Cihazlar'!Q219),'Cihazlar'!Q219,IFERROR(DATE(VALUE(RIGHT('Cihazlar'!Q219,4)),VALUE(MID('Cihazlar'!Q219,4,2)),VALUE(LEFT('Cihazlar'!Q219,2))),""))))+60,EDATE((IF('Cihazlar'!Q219="","",IF(ISNUMBER('Cihazlar'!Q219),'Cihazlar'!Q219,IFERROR(DATE(VALUE(RIGHT('Cihazlar'!Q219,4)),VALUE(MID('Cihazlar'!Q219,4,2)),VALUE(LEFT('Cihazlar'!Q219,2))),"")))),12))))</f>
        <v/>
      </c>
      <c r="J219" s="17" t="str">
        <f>IF(I219="","",I219-TODAY())</f>
        <v/>
      </c>
      <c r="K219" s="16" t="str">
        <f>IF('Cihazlar'!F219&lt;&gt;"",IF('Cihazlar'!F219="","",IF(ISNUMBER('Cihazlar'!F219),'Cihazlar'!F219,IFERROR(DATE(VALUE(RIGHT('Cihazlar'!F219,4)),VALUE(MID('Cihazlar'!F219,4,2)),VALUE(LEFT('Cihazlar'!F219,2))),""))),IF('Cihazlar'!E219="","",IF(ISNUMBER('Cihazlar'!E219),'Cihazlar'!E219,IFERROR(DATE(VALUE(RIGHT('Cihazlar'!E219,4)),VALUE(MID('Cihazlar'!E219,4,2)),VALUE(LEFT('Cihazlar'!E219,2))),""))))</f>
        <v/>
      </c>
      <c r="L219" t="str">
        <f>IF('Cihazlar'!C219="","",IFERROR(MATCH('Cihazlar'!C219,'Ürünler'!$A:$A,0),IFERROR(MATCH('Cihazlar'!C219,'Ürünler'!$B:$B,0),"")))</f>
        <v/>
      </c>
      <c r="M219">
        <f>IF(N219&gt;0,0,IF('Cihazlar'!J219&lt;&gt;"",N(VALUE('Cihazlar'!J219)),IF(L219="",0,N(INDEX('Ürünler'!$C:$C,L219)))))</f>
        <v>0</v>
      </c>
      <c r="N219">
        <f>IF('Cihazlar'!K219&lt;&gt;"",N(VALUE('Cihazlar'!K219)),IF('Cihazlar'!J219&lt;&gt;"",0,IF(L219="",0,N(INDEX('Ürünler'!$D:$D,L219)))))</f>
        <v>0</v>
      </c>
    </row>
    <row r="220" spans="1:14">
      <c r="A220" t="str">
        <f>IF(AND('Cihazlar'!A220="",'Cihazlar'!B220=""),"",IFERROR(INDEX('Müşteriler'!$A:$A,MATCH(IF('Cihazlar'!A220="","§",'Cihazlar'!A220),'Müşteriler'!$K:$K,0)),IFERROR(INDEX('Müşteriler'!$A:$A,MATCH(IF('Cihazlar'!B220="","§",'Cihazlar'!B220),'Müşteriler'!$C:$C,0)),'Cihazlar'!A220&amp;'Cihazlar'!B220)))</f>
        <v/>
      </c>
      <c r="B220" t="str">
        <f>IF('Cihazlar'!C220="","",IF(L220="",'Cihazlar'!C220,INDEX('Ürünler'!$B:$B,L220)))</f>
        <v/>
      </c>
      <c r="C220" t="str">
        <f>IF('Cihazlar'!D220="","",'Cihazlar'!D220)</f>
        <v/>
      </c>
      <c r="D220" s="16" t="str">
        <f>K220</f>
        <v/>
      </c>
      <c r="E220" t="str">
        <f>IF(N220&gt;0,N220&amp;" gün",IF(M220&gt;0,M220&amp;" ay",""))</f>
        <v/>
      </c>
      <c r="F220" s="16" t="str">
        <f>IF(OR('Cihazlar'!C220="",K220=""),"",IF(N220&gt;0,K220+N220,IF(M220&gt;0,EDATE(K220,M220),"")))</f>
        <v/>
      </c>
      <c r="G220" s="17" t="str">
        <f>IF(F220="","",F220-TODAY())</f>
        <v/>
      </c>
      <c r="H220" t="str">
        <f>IF(G220="","",IF(G220&lt;0,"Gecikmiş",IF(G220&lt;=30,"30 gün içinde","Planlı")))</f>
        <v/>
      </c>
      <c r="I220" s="16" t="str">
        <f>IF('Cihazlar'!Q220="","",IF('Cihazlar'!R220="Sarı etiket",(IF('Cihazlar'!Q220="","",IF(ISNUMBER('Cihazlar'!Q220),'Cihazlar'!Q220,IFERROR(DATE(VALUE(RIGHT('Cihazlar'!Q220,4)),VALUE(MID('Cihazlar'!Q220,4,2)),VALUE(LEFT('Cihazlar'!Q220,2))),""))))+120,IF('Cihazlar'!R220="Kırmızı etiket",(IF('Cihazlar'!Q220="","",IF(ISNUMBER('Cihazlar'!Q220),'Cihazlar'!Q220,IFERROR(DATE(VALUE(RIGHT('Cihazlar'!Q220,4)),VALUE(MID('Cihazlar'!Q220,4,2)),VALUE(LEFT('Cihazlar'!Q220,2))),""))))+60,EDATE((IF('Cihazlar'!Q220="","",IF(ISNUMBER('Cihazlar'!Q220),'Cihazlar'!Q220,IFERROR(DATE(VALUE(RIGHT('Cihazlar'!Q220,4)),VALUE(MID('Cihazlar'!Q220,4,2)),VALUE(LEFT('Cihazlar'!Q220,2))),"")))),12))))</f>
        <v/>
      </c>
      <c r="J220" s="17" t="str">
        <f>IF(I220="","",I220-TODAY())</f>
        <v/>
      </c>
      <c r="K220" s="16" t="str">
        <f>IF('Cihazlar'!F220&lt;&gt;"",IF('Cihazlar'!F220="","",IF(ISNUMBER('Cihazlar'!F220),'Cihazlar'!F220,IFERROR(DATE(VALUE(RIGHT('Cihazlar'!F220,4)),VALUE(MID('Cihazlar'!F220,4,2)),VALUE(LEFT('Cihazlar'!F220,2))),""))),IF('Cihazlar'!E220="","",IF(ISNUMBER('Cihazlar'!E220),'Cihazlar'!E220,IFERROR(DATE(VALUE(RIGHT('Cihazlar'!E220,4)),VALUE(MID('Cihazlar'!E220,4,2)),VALUE(LEFT('Cihazlar'!E220,2))),""))))</f>
        <v/>
      </c>
      <c r="L220" t="str">
        <f>IF('Cihazlar'!C220="","",IFERROR(MATCH('Cihazlar'!C220,'Ürünler'!$A:$A,0),IFERROR(MATCH('Cihazlar'!C220,'Ürünler'!$B:$B,0),"")))</f>
        <v/>
      </c>
      <c r="M220">
        <f>IF(N220&gt;0,0,IF('Cihazlar'!J220&lt;&gt;"",N(VALUE('Cihazlar'!J220)),IF(L220="",0,N(INDEX('Ürünler'!$C:$C,L220)))))</f>
        <v>0</v>
      </c>
      <c r="N220">
        <f>IF('Cihazlar'!K220&lt;&gt;"",N(VALUE('Cihazlar'!K220)),IF('Cihazlar'!J220&lt;&gt;"",0,IF(L220="",0,N(INDEX('Ürünler'!$D:$D,L220)))))</f>
        <v>0</v>
      </c>
    </row>
    <row r="221" spans="1:14">
      <c r="A221" t="str">
        <f>IF(AND('Cihazlar'!A221="",'Cihazlar'!B221=""),"",IFERROR(INDEX('Müşteriler'!$A:$A,MATCH(IF('Cihazlar'!A221="","§",'Cihazlar'!A221),'Müşteriler'!$K:$K,0)),IFERROR(INDEX('Müşteriler'!$A:$A,MATCH(IF('Cihazlar'!B221="","§",'Cihazlar'!B221),'Müşteriler'!$C:$C,0)),'Cihazlar'!A221&amp;'Cihazlar'!B221)))</f>
        <v/>
      </c>
      <c r="B221" t="str">
        <f>IF('Cihazlar'!C221="","",IF(L221="",'Cihazlar'!C221,INDEX('Ürünler'!$B:$B,L221)))</f>
        <v/>
      </c>
      <c r="C221" t="str">
        <f>IF('Cihazlar'!D221="","",'Cihazlar'!D221)</f>
        <v/>
      </c>
      <c r="D221" s="16" t="str">
        <f>K221</f>
        <v/>
      </c>
      <c r="E221" t="str">
        <f>IF(N221&gt;0,N221&amp;" gün",IF(M221&gt;0,M221&amp;" ay",""))</f>
        <v/>
      </c>
      <c r="F221" s="16" t="str">
        <f>IF(OR('Cihazlar'!C221="",K221=""),"",IF(N221&gt;0,K221+N221,IF(M221&gt;0,EDATE(K221,M221),"")))</f>
        <v/>
      </c>
      <c r="G221" s="17" t="str">
        <f>IF(F221="","",F221-TODAY())</f>
        <v/>
      </c>
      <c r="H221" t="str">
        <f>IF(G221="","",IF(G221&lt;0,"Gecikmiş",IF(G221&lt;=30,"30 gün içinde","Planlı")))</f>
        <v/>
      </c>
      <c r="I221" s="16" t="str">
        <f>IF('Cihazlar'!Q221="","",IF('Cihazlar'!R221="Sarı etiket",(IF('Cihazlar'!Q221="","",IF(ISNUMBER('Cihazlar'!Q221),'Cihazlar'!Q221,IFERROR(DATE(VALUE(RIGHT('Cihazlar'!Q221,4)),VALUE(MID('Cihazlar'!Q221,4,2)),VALUE(LEFT('Cihazlar'!Q221,2))),""))))+120,IF('Cihazlar'!R221="Kırmızı etiket",(IF('Cihazlar'!Q221="","",IF(ISNUMBER('Cihazlar'!Q221),'Cihazlar'!Q221,IFERROR(DATE(VALUE(RIGHT('Cihazlar'!Q221,4)),VALUE(MID('Cihazlar'!Q221,4,2)),VALUE(LEFT('Cihazlar'!Q221,2))),""))))+60,EDATE((IF('Cihazlar'!Q221="","",IF(ISNUMBER('Cihazlar'!Q221),'Cihazlar'!Q221,IFERROR(DATE(VALUE(RIGHT('Cihazlar'!Q221,4)),VALUE(MID('Cihazlar'!Q221,4,2)),VALUE(LEFT('Cihazlar'!Q221,2))),"")))),12))))</f>
        <v/>
      </c>
      <c r="J221" s="17" t="str">
        <f>IF(I221="","",I221-TODAY())</f>
        <v/>
      </c>
      <c r="K221" s="16" t="str">
        <f>IF('Cihazlar'!F221&lt;&gt;"",IF('Cihazlar'!F221="","",IF(ISNUMBER('Cihazlar'!F221),'Cihazlar'!F221,IFERROR(DATE(VALUE(RIGHT('Cihazlar'!F221,4)),VALUE(MID('Cihazlar'!F221,4,2)),VALUE(LEFT('Cihazlar'!F221,2))),""))),IF('Cihazlar'!E221="","",IF(ISNUMBER('Cihazlar'!E221),'Cihazlar'!E221,IFERROR(DATE(VALUE(RIGHT('Cihazlar'!E221,4)),VALUE(MID('Cihazlar'!E221,4,2)),VALUE(LEFT('Cihazlar'!E221,2))),""))))</f>
        <v/>
      </c>
      <c r="L221" t="str">
        <f>IF('Cihazlar'!C221="","",IFERROR(MATCH('Cihazlar'!C221,'Ürünler'!$A:$A,0),IFERROR(MATCH('Cihazlar'!C221,'Ürünler'!$B:$B,0),"")))</f>
        <v/>
      </c>
      <c r="M221">
        <f>IF(N221&gt;0,0,IF('Cihazlar'!J221&lt;&gt;"",N(VALUE('Cihazlar'!J221)),IF(L221="",0,N(INDEX('Ürünler'!$C:$C,L221)))))</f>
        <v>0</v>
      </c>
      <c r="N221">
        <f>IF('Cihazlar'!K221&lt;&gt;"",N(VALUE('Cihazlar'!K221)),IF('Cihazlar'!J221&lt;&gt;"",0,IF(L221="",0,N(INDEX('Ürünler'!$D:$D,L221)))))</f>
        <v>0</v>
      </c>
    </row>
    <row r="222" spans="1:14">
      <c r="A222" t="str">
        <f>IF(AND('Cihazlar'!A222="",'Cihazlar'!B222=""),"",IFERROR(INDEX('Müşteriler'!$A:$A,MATCH(IF('Cihazlar'!A222="","§",'Cihazlar'!A222),'Müşteriler'!$K:$K,0)),IFERROR(INDEX('Müşteriler'!$A:$A,MATCH(IF('Cihazlar'!B222="","§",'Cihazlar'!B222),'Müşteriler'!$C:$C,0)),'Cihazlar'!A222&amp;'Cihazlar'!B222)))</f>
        <v/>
      </c>
      <c r="B222" t="str">
        <f>IF('Cihazlar'!C222="","",IF(L222="",'Cihazlar'!C222,INDEX('Ürünler'!$B:$B,L222)))</f>
        <v/>
      </c>
      <c r="C222" t="str">
        <f>IF('Cihazlar'!D222="","",'Cihazlar'!D222)</f>
        <v/>
      </c>
      <c r="D222" s="16" t="str">
        <f>K222</f>
        <v/>
      </c>
      <c r="E222" t="str">
        <f>IF(N222&gt;0,N222&amp;" gün",IF(M222&gt;0,M222&amp;" ay",""))</f>
        <v/>
      </c>
      <c r="F222" s="16" t="str">
        <f>IF(OR('Cihazlar'!C222="",K222=""),"",IF(N222&gt;0,K222+N222,IF(M222&gt;0,EDATE(K222,M222),"")))</f>
        <v/>
      </c>
      <c r="G222" s="17" t="str">
        <f>IF(F222="","",F222-TODAY())</f>
        <v/>
      </c>
      <c r="H222" t="str">
        <f>IF(G222="","",IF(G222&lt;0,"Gecikmiş",IF(G222&lt;=30,"30 gün içinde","Planlı")))</f>
        <v/>
      </c>
      <c r="I222" s="16" t="str">
        <f>IF('Cihazlar'!Q222="","",IF('Cihazlar'!R222="Sarı etiket",(IF('Cihazlar'!Q222="","",IF(ISNUMBER('Cihazlar'!Q222),'Cihazlar'!Q222,IFERROR(DATE(VALUE(RIGHT('Cihazlar'!Q222,4)),VALUE(MID('Cihazlar'!Q222,4,2)),VALUE(LEFT('Cihazlar'!Q222,2))),""))))+120,IF('Cihazlar'!R222="Kırmızı etiket",(IF('Cihazlar'!Q222="","",IF(ISNUMBER('Cihazlar'!Q222),'Cihazlar'!Q222,IFERROR(DATE(VALUE(RIGHT('Cihazlar'!Q222,4)),VALUE(MID('Cihazlar'!Q222,4,2)),VALUE(LEFT('Cihazlar'!Q222,2))),""))))+60,EDATE((IF('Cihazlar'!Q222="","",IF(ISNUMBER('Cihazlar'!Q222),'Cihazlar'!Q222,IFERROR(DATE(VALUE(RIGHT('Cihazlar'!Q222,4)),VALUE(MID('Cihazlar'!Q222,4,2)),VALUE(LEFT('Cihazlar'!Q222,2))),"")))),12))))</f>
        <v/>
      </c>
      <c r="J222" s="17" t="str">
        <f>IF(I222="","",I222-TODAY())</f>
        <v/>
      </c>
      <c r="K222" s="16" t="str">
        <f>IF('Cihazlar'!F222&lt;&gt;"",IF('Cihazlar'!F222="","",IF(ISNUMBER('Cihazlar'!F222),'Cihazlar'!F222,IFERROR(DATE(VALUE(RIGHT('Cihazlar'!F222,4)),VALUE(MID('Cihazlar'!F222,4,2)),VALUE(LEFT('Cihazlar'!F222,2))),""))),IF('Cihazlar'!E222="","",IF(ISNUMBER('Cihazlar'!E222),'Cihazlar'!E222,IFERROR(DATE(VALUE(RIGHT('Cihazlar'!E222,4)),VALUE(MID('Cihazlar'!E222,4,2)),VALUE(LEFT('Cihazlar'!E222,2))),""))))</f>
        <v/>
      </c>
      <c r="L222" t="str">
        <f>IF('Cihazlar'!C222="","",IFERROR(MATCH('Cihazlar'!C222,'Ürünler'!$A:$A,0),IFERROR(MATCH('Cihazlar'!C222,'Ürünler'!$B:$B,0),"")))</f>
        <v/>
      </c>
      <c r="M222">
        <f>IF(N222&gt;0,0,IF('Cihazlar'!J222&lt;&gt;"",N(VALUE('Cihazlar'!J222)),IF(L222="",0,N(INDEX('Ürünler'!$C:$C,L222)))))</f>
        <v>0</v>
      </c>
      <c r="N222">
        <f>IF('Cihazlar'!K222&lt;&gt;"",N(VALUE('Cihazlar'!K222)),IF('Cihazlar'!J222&lt;&gt;"",0,IF(L222="",0,N(INDEX('Ürünler'!$D:$D,L222)))))</f>
        <v>0</v>
      </c>
    </row>
    <row r="223" spans="1:14">
      <c r="A223" t="str">
        <f>IF(AND('Cihazlar'!A223="",'Cihazlar'!B223=""),"",IFERROR(INDEX('Müşteriler'!$A:$A,MATCH(IF('Cihazlar'!A223="","§",'Cihazlar'!A223),'Müşteriler'!$K:$K,0)),IFERROR(INDEX('Müşteriler'!$A:$A,MATCH(IF('Cihazlar'!B223="","§",'Cihazlar'!B223),'Müşteriler'!$C:$C,0)),'Cihazlar'!A223&amp;'Cihazlar'!B223)))</f>
        <v/>
      </c>
      <c r="B223" t="str">
        <f>IF('Cihazlar'!C223="","",IF(L223="",'Cihazlar'!C223,INDEX('Ürünler'!$B:$B,L223)))</f>
        <v/>
      </c>
      <c r="C223" t="str">
        <f>IF('Cihazlar'!D223="","",'Cihazlar'!D223)</f>
        <v/>
      </c>
      <c r="D223" s="16" t="str">
        <f>K223</f>
        <v/>
      </c>
      <c r="E223" t="str">
        <f>IF(N223&gt;0,N223&amp;" gün",IF(M223&gt;0,M223&amp;" ay",""))</f>
        <v/>
      </c>
      <c r="F223" s="16" t="str">
        <f>IF(OR('Cihazlar'!C223="",K223=""),"",IF(N223&gt;0,K223+N223,IF(M223&gt;0,EDATE(K223,M223),"")))</f>
        <v/>
      </c>
      <c r="G223" s="17" t="str">
        <f>IF(F223="","",F223-TODAY())</f>
        <v/>
      </c>
      <c r="H223" t="str">
        <f>IF(G223="","",IF(G223&lt;0,"Gecikmiş",IF(G223&lt;=30,"30 gün içinde","Planlı")))</f>
        <v/>
      </c>
      <c r="I223" s="16" t="str">
        <f>IF('Cihazlar'!Q223="","",IF('Cihazlar'!R223="Sarı etiket",(IF('Cihazlar'!Q223="","",IF(ISNUMBER('Cihazlar'!Q223),'Cihazlar'!Q223,IFERROR(DATE(VALUE(RIGHT('Cihazlar'!Q223,4)),VALUE(MID('Cihazlar'!Q223,4,2)),VALUE(LEFT('Cihazlar'!Q223,2))),""))))+120,IF('Cihazlar'!R223="Kırmızı etiket",(IF('Cihazlar'!Q223="","",IF(ISNUMBER('Cihazlar'!Q223),'Cihazlar'!Q223,IFERROR(DATE(VALUE(RIGHT('Cihazlar'!Q223,4)),VALUE(MID('Cihazlar'!Q223,4,2)),VALUE(LEFT('Cihazlar'!Q223,2))),""))))+60,EDATE((IF('Cihazlar'!Q223="","",IF(ISNUMBER('Cihazlar'!Q223),'Cihazlar'!Q223,IFERROR(DATE(VALUE(RIGHT('Cihazlar'!Q223,4)),VALUE(MID('Cihazlar'!Q223,4,2)),VALUE(LEFT('Cihazlar'!Q223,2))),"")))),12))))</f>
        <v/>
      </c>
      <c r="J223" s="17" t="str">
        <f>IF(I223="","",I223-TODAY())</f>
        <v/>
      </c>
      <c r="K223" s="16" t="str">
        <f>IF('Cihazlar'!F223&lt;&gt;"",IF('Cihazlar'!F223="","",IF(ISNUMBER('Cihazlar'!F223),'Cihazlar'!F223,IFERROR(DATE(VALUE(RIGHT('Cihazlar'!F223,4)),VALUE(MID('Cihazlar'!F223,4,2)),VALUE(LEFT('Cihazlar'!F223,2))),""))),IF('Cihazlar'!E223="","",IF(ISNUMBER('Cihazlar'!E223),'Cihazlar'!E223,IFERROR(DATE(VALUE(RIGHT('Cihazlar'!E223,4)),VALUE(MID('Cihazlar'!E223,4,2)),VALUE(LEFT('Cihazlar'!E223,2))),""))))</f>
        <v/>
      </c>
      <c r="L223" t="str">
        <f>IF('Cihazlar'!C223="","",IFERROR(MATCH('Cihazlar'!C223,'Ürünler'!$A:$A,0),IFERROR(MATCH('Cihazlar'!C223,'Ürünler'!$B:$B,0),"")))</f>
        <v/>
      </c>
      <c r="M223">
        <f>IF(N223&gt;0,0,IF('Cihazlar'!J223&lt;&gt;"",N(VALUE('Cihazlar'!J223)),IF(L223="",0,N(INDEX('Ürünler'!$C:$C,L223)))))</f>
        <v>0</v>
      </c>
      <c r="N223">
        <f>IF('Cihazlar'!K223&lt;&gt;"",N(VALUE('Cihazlar'!K223)),IF('Cihazlar'!J223&lt;&gt;"",0,IF(L223="",0,N(INDEX('Ürünler'!$D:$D,L223)))))</f>
        <v>0</v>
      </c>
    </row>
    <row r="224" spans="1:14">
      <c r="A224" t="str">
        <f>IF(AND('Cihazlar'!A224="",'Cihazlar'!B224=""),"",IFERROR(INDEX('Müşteriler'!$A:$A,MATCH(IF('Cihazlar'!A224="","§",'Cihazlar'!A224),'Müşteriler'!$K:$K,0)),IFERROR(INDEX('Müşteriler'!$A:$A,MATCH(IF('Cihazlar'!B224="","§",'Cihazlar'!B224),'Müşteriler'!$C:$C,0)),'Cihazlar'!A224&amp;'Cihazlar'!B224)))</f>
        <v/>
      </c>
      <c r="B224" t="str">
        <f>IF('Cihazlar'!C224="","",IF(L224="",'Cihazlar'!C224,INDEX('Ürünler'!$B:$B,L224)))</f>
        <v/>
      </c>
      <c r="C224" t="str">
        <f>IF('Cihazlar'!D224="","",'Cihazlar'!D224)</f>
        <v/>
      </c>
      <c r="D224" s="16" t="str">
        <f>K224</f>
        <v/>
      </c>
      <c r="E224" t="str">
        <f>IF(N224&gt;0,N224&amp;" gün",IF(M224&gt;0,M224&amp;" ay",""))</f>
        <v/>
      </c>
      <c r="F224" s="16" t="str">
        <f>IF(OR('Cihazlar'!C224="",K224=""),"",IF(N224&gt;0,K224+N224,IF(M224&gt;0,EDATE(K224,M224),"")))</f>
        <v/>
      </c>
      <c r="G224" s="17" t="str">
        <f>IF(F224="","",F224-TODAY())</f>
        <v/>
      </c>
      <c r="H224" t="str">
        <f>IF(G224="","",IF(G224&lt;0,"Gecikmiş",IF(G224&lt;=30,"30 gün içinde","Planlı")))</f>
        <v/>
      </c>
      <c r="I224" s="16" t="str">
        <f>IF('Cihazlar'!Q224="","",IF('Cihazlar'!R224="Sarı etiket",(IF('Cihazlar'!Q224="","",IF(ISNUMBER('Cihazlar'!Q224),'Cihazlar'!Q224,IFERROR(DATE(VALUE(RIGHT('Cihazlar'!Q224,4)),VALUE(MID('Cihazlar'!Q224,4,2)),VALUE(LEFT('Cihazlar'!Q224,2))),""))))+120,IF('Cihazlar'!R224="Kırmızı etiket",(IF('Cihazlar'!Q224="","",IF(ISNUMBER('Cihazlar'!Q224),'Cihazlar'!Q224,IFERROR(DATE(VALUE(RIGHT('Cihazlar'!Q224,4)),VALUE(MID('Cihazlar'!Q224,4,2)),VALUE(LEFT('Cihazlar'!Q224,2))),""))))+60,EDATE((IF('Cihazlar'!Q224="","",IF(ISNUMBER('Cihazlar'!Q224),'Cihazlar'!Q224,IFERROR(DATE(VALUE(RIGHT('Cihazlar'!Q224,4)),VALUE(MID('Cihazlar'!Q224,4,2)),VALUE(LEFT('Cihazlar'!Q224,2))),"")))),12))))</f>
        <v/>
      </c>
      <c r="J224" s="17" t="str">
        <f>IF(I224="","",I224-TODAY())</f>
        <v/>
      </c>
      <c r="K224" s="16" t="str">
        <f>IF('Cihazlar'!F224&lt;&gt;"",IF('Cihazlar'!F224="","",IF(ISNUMBER('Cihazlar'!F224),'Cihazlar'!F224,IFERROR(DATE(VALUE(RIGHT('Cihazlar'!F224,4)),VALUE(MID('Cihazlar'!F224,4,2)),VALUE(LEFT('Cihazlar'!F224,2))),""))),IF('Cihazlar'!E224="","",IF(ISNUMBER('Cihazlar'!E224),'Cihazlar'!E224,IFERROR(DATE(VALUE(RIGHT('Cihazlar'!E224,4)),VALUE(MID('Cihazlar'!E224,4,2)),VALUE(LEFT('Cihazlar'!E224,2))),""))))</f>
        <v/>
      </c>
      <c r="L224" t="str">
        <f>IF('Cihazlar'!C224="","",IFERROR(MATCH('Cihazlar'!C224,'Ürünler'!$A:$A,0),IFERROR(MATCH('Cihazlar'!C224,'Ürünler'!$B:$B,0),"")))</f>
        <v/>
      </c>
      <c r="M224">
        <f>IF(N224&gt;0,0,IF('Cihazlar'!J224&lt;&gt;"",N(VALUE('Cihazlar'!J224)),IF(L224="",0,N(INDEX('Ürünler'!$C:$C,L224)))))</f>
        <v>0</v>
      </c>
      <c r="N224">
        <f>IF('Cihazlar'!K224&lt;&gt;"",N(VALUE('Cihazlar'!K224)),IF('Cihazlar'!J224&lt;&gt;"",0,IF(L224="",0,N(INDEX('Ürünler'!$D:$D,L224)))))</f>
        <v>0</v>
      </c>
    </row>
    <row r="225" spans="1:14">
      <c r="A225" t="str">
        <f>IF(AND('Cihazlar'!A225="",'Cihazlar'!B225=""),"",IFERROR(INDEX('Müşteriler'!$A:$A,MATCH(IF('Cihazlar'!A225="","§",'Cihazlar'!A225),'Müşteriler'!$K:$K,0)),IFERROR(INDEX('Müşteriler'!$A:$A,MATCH(IF('Cihazlar'!B225="","§",'Cihazlar'!B225),'Müşteriler'!$C:$C,0)),'Cihazlar'!A225&amp;'Cihazlar'!B225)))</f>
        <v/>
      </c>
      <c r="B225" t="str">
        <f>IF('Cihazlar'!C225="","",IF(L225="",'Cihazlar'!C225,INDEX('Ürünler'!$B:$B,L225)))</f>
        <v/>
      </c>
      <c r="C225" t="str">
        <f>IF('Cihazlar'!D225="","",'Cihazlar'!D225)</f>
        <v/>
      </c>
      <c r="D225" s="16" t="str">
        <f>K225</f>
        <v/>
      </c>
      <c r="E225" t="str">
        <f>IF(N225&gt;0,N225&amp;" gün",IF(M225&gt;0,M225&amp;" ay",""))</f>
        <v/>
      </c>
      <c r="F225" s="16" t="str">
        <f>IF(OR('Cihazlar'!C225="",K225=""),"",IF(N225&gt;0,K225+N225,IF(M225&gt;0,EDATE(K225,M225),"")))</f>
        <v/>
      </c>
      <c r="G225" s="17" t="str">
        <f>IF(F225="","",F225-TODAY())</f>
        <v/>
      </c>
      <c r="H225" t="str">
        <f>IF(G225="","",IF(G225&lt;0,"Gecikmiş",IF(G225&lt;=30,"30 gün içinde","Planlı")))</f>
        <v/>
      </c>
      <c r="I225" s="16" t="str">
        <f>IF('Cihazlar'!Q225="","",IF('Cihazlar'!R225="Sarı etiket",(IF('Cihazlar'!Q225="","",IF(ISNUMBER('Cihazlar'!Q225),'Cihazlar'!Q225,IFERROR(DATE(VALUE(RIGHT('Cihazlar'!Q225,4)),VALUE(MID('Cihazlar'!Q225,4,2)),VALUE(LEFT('Cihazlar'!Q225,2))),""))))+120,IF('Cihazlar'!R225="Kırmızı etiket",(IF('Cihazlar'!Q225="","",IF(ISNUMBER('Cihazlar'!Q225),'Cihazlar'!Q225,IFERROR(DATE(VALUE(RIGHT('Cihazlar'!Q225,4)),VALUE(MID('Cihazlar'!Q225,4,2)),VALUE(LEFT('Cihazlar'!Q225,2))),""))))+60,EDATE((IF('Cihazlar'!Q225="","",IF(ISNUMBER('Cihazlar'!Q225),'Cihazlar'!Q225,IFERROR(DATE(VALUE(RIGHT('Cihazlar'!Q225,4)),VALUE(MID('Cihazlar'!Q225,4,2)),VALUE(LEFT('Cihazlar'!Q225,2))),"")))),12))))</f>
        <v/>
      </c>
      <c r="J225" s="17" t="str">
        <f>IF(I225="","",I225-TODAY())</f>
        <v/>
      </c>
      <c r="K225" s="16" t="str">
        <f>IF('Cihazlar'!F225&lt;&gt;"",IF('Cihazlar'!F225="","",IF(ISNUMBER('Cihazlar'!F225),'Cihazlar'!F225,IFERROR(DATE(VALUE(RIGHT('Cihazlar'!F225,4)),VALUE(MID('Cihazlar'!F225,4,2)),VALUE(LEFT('Cihazlar'!F225,2))),""))),IF('Cihazlar'!E225="","",IF(ISNUMBER('Cihazlar'!E225),'Cihazlar'!E225,IFERROR(DATE(VALUE(RIGHT('Cihazlar'!E225,4)),VALUE(MID('Cihazlar'!E225,4,2)),VALUE(LEFT('Cihazlar'!E225,2))),""))))</f>
        <v/>
      </c>
      <c r="L225" t="str">
        <f>IF('Cihazlar'!C225="","",IFERROR(MATCH('Cihazlar'!C225,'Ürünler'!$A:$A,0),IFERROR(MATCH('Cihazlar'!C225,'Ürünler'!$B:$B,0),"")))</f>
        <v/>
      </c>
      <c r="M225">
        <f>IF(N225&gt;0,0,IF('Cihazlar'!J225&lt;&gt;"",N(VALUE('Cihazlar'!J225)),IF(L225="",0,N(INDEX('Ürünler'!$C:$C,L225)))))</f>
        <v>0</v>
      </c>
      <c r="N225">
        <f>IF('Cihazlar'!K225&lt;&gt;"",N(VALUE('Cihazlar'!K225)),IF('Cihazlar'!J225&lt;&gt;"",0,IF(L225="",0,N(INDEX('Ürünler'!$D:$D,L225)))))</f>
        <v>0</v>
      </c>
    </row>
    <row r="226" spans="1:14">
      <c r="A226" t="str">
        <f>IF(AND('Cihazlar'!A226="",'Cihazlar'!B226=""),"",IFERROR(INDEX('Müşteriler'!$A:$A,MATCH(IF('Cihazlar'!A226="","§",'Cihazlar'!A226),'Müşteriler'!$K:$K,0)),IFERROR(INDEX('Müşteriler'!$A:$A,MATCH(IF('Cihazlar'!B226="","§",'Cihazlar'!B226),'Müşteriler'!$C:$C,0)),'Cihazlar'!A226&amp;'Cihazlar'!B226)))</f>
        <v/>
      </c>
      <c r="B226" t="str">
        <f>IF('Cihazlar'!C226="","",IF(L226="",'Cihazlar'!C226,INDEX('Ürünler'!$B:$B,L226)))</f>
        <v/>
      </c>
      <c r="C226" t="str">
        <f>IF('Cihazlar'!D226="","",'Cihazlar'!D226)</f>
        <v/>
      </c>
      <c r="D226" s="16" t="str">
        <f>K226</f>
        <v/>
      </c>
      <c r="E226" t="str">
        <f>IF(N226&gt;0,N226&amp;" gün",IF(M226&gt;0,M226&amp;" ay",""))</f>
        <v/>
      </c>
      <c r="F226" s="16" t="str">
        <f>IF(OR('Cihazlar'!C226="",K226=""),"",IF(N226&gt;0,K226+N226,IF(M226&gt;0,EDATE(K226,M226),"")))</f>
        <v/>
      </c>
      <c r="G226" s="17" t="str">
        <f>IF(F226="","",F226-TODAY())</f>
        <v/>
      </c>
      <c r="H226" t="str">
        <f>IF(G226="","",IF(G226&lt;0,"Gecikmiş",IF(G226&lt;=30,"30 gün içinde","Planlı")))</f>
        <v/>
      </c>
      <c r="I226" s="16" t="str">
        <f>IF('Cihazlar'!Q226="","",IF('Cihazlar'!R226="Sarı etiket",(IF('Cihazlar'!Q226="","",IF(ISNUMBER('Cihazlar'!Q226),'Cihazlar'!Q226,IFERROR(DATE(VALUE(RIGHT('Cihazlar'!Q226,4)),VALUE(MID('Cihazlar'!Q226,4,2)),VALUE(LEFT('Cihazlar'!Q226,2))),""))))+120,IF('Cihazlar'!R226="Kırmızı etiket",(IF('Cihazlar'!Q226="","",IF(ISNUMBER('Cihazlar'!Q226),'Cihazlar'!Q226,IFERROR(DATE(VALUE(RIGHT('Cihazlar'!Q226,4)),VALUE(MID('Cihazlar'!Q226,4,2)),VALUE(LEFT('Cihazlar'!Q226,2))),""))))+60,EDATE((IF('Cihazlar'!Q226="","",IF(ISNUMBER('Cihazlar'!Q226),'Cihazlar'!Q226,IFERROR(DATE(VALUE(RIGHT('Cihazlar'!Q226,4)),VALUE(MID('Cihazlar'!Q226,4,2)),VALUE(LEFT('Cihazlar'!Q226,2))),"")))),12))))</f>
        <v/>
      </c>
      <c r="J226" s="17" t="str">
        <f>IF(I226="","",I226-TODAY())</f>
        <v/>
      </c>
      <c r="K226" s="16" t="str">
        <f>IF('Cihazlar'!F226&lt;&gt;"",IF('Cihazlar'!F226="","",IF(ISNUMBER('Cihazlar'!F226),'Cihazlar'!F226,IFERROR(DATE(VALUE(RIGHT('Cihazlar'!F226,4)),VALUE(MID('Cihazlar'!F226,4,2)),VALUE(LEFT('Cihazlar'!F226,2))),""))),IF('Cihazlar'!E226="","",IF(ISNUMBER('Cihazlar'!E226),'Cihazlar'!E226,IFERROR(DATE(VALUE(RIGHT('Cihazlar'!E226,4)),VALUE(MID('Cihazlar'!E226,4,2)),VALUE(LEFT('Cihazlar'!E226,2))),""))))</f>
        <v/>
      </c>
      <c r="L226" t="str">
        <f>IF('Cihazlar'!C226="","",IFERROR(MATCH('Cihazlar'!C226,'Ürünler'!$A:$A,0),IFERROR(MATCH('Cihazlar'!C226,'Ürünler'!$B:$B,0),"")))</f>
        <v/>
      </c>
      <c r="M226">
        <f>IF(N226&gt;0,0,IF('Cihazlar'!J226&lt;&gt;"",N(VALUE('Cihazlar'!J226)),IF(L226="",0,N(INDEX('Ürünler'!$C:$C,L226)))))</f>
        <v>0</v>
      </c>
      <c r="N226">
        <f>IF('Cihazlar'!K226&lt;&gt;"",N(VALUE('Cihazlar'!K226)),IF('Cihazlar'!J226&lt;&gt;"",0,IF(L226="",0,N(INDEX('Ürünler'!$D:$D,L226)))))</f>
        <v>0</v>
      </c>
    </row>
    <row r="227" spans="1:14">
      <c r="A227" t="str">
        <f>IF(AND('Cihazlar'!A227="",'Cihazlar'!B227=""),"",IFERROR(INDEX('Müşteriler'!$A:$A,MATCH(IF('Cihazlar'!A227="","§",'Cihazlar'!A227),'Müşteriler'!$K:$K,0)),IFERROR(INDEX('Müşteriler'!$A:$A,MATCH(IF('Cihazlar'!B227="","§",'Cihazlar'!B227),'Müşteriler'!$C:$C,0)),'Cihazlar'!A227&amp;'Cihazlar'!B227)))</f>
        <v/>
      </c>
      <c r="B227" t="str">
        <f>IF('Cihazlar'!C227="","",IF(L227="",'Cihazlar'!C227,INDEX('Ürünler'!$B:$B,L227)))</f>
        <v/>
      </c>
      <c r="C227" t="str">
        <f>IF('Cihazlar'!D227="","",'Cihazlar'!D227)</f>
        <v/>
      </c>
      <c r="D227" s="16" t="str">
        <f>K227</f>
        <v/>
      </c>
      <c r="E227" t="str">
        <f>IF(N227&gt;0,N227&amp;" gün",IF(M227&gt;0,M227&amp;" ay",""))</f>
        <v/>
      </c>
      <c r="F227" s="16" t="str">
        <f>IF(OR('Cihazlar'!C227="",K227=""),"",IF(N227&gt;0,K227+N227,IF(M227&gt;0,EDATE(K227,M227),"")))</f>
        <v/>
      </c>
      <c r="G227" s="17" t="str">
        <f>IF(F227="","",F227-TODAY())</f>
        <v/>
      </c>
      <c r="H227" t="str">
        <f>IF(G227="","",IF(G227&lt;0,"Gecikmiş",IF(G227&lt;=30,"30 gün içinde","Planlı")))</f>
        <v/>
      </c>
      <c r="I227" s="16" t="str">
        <f>IF('Cihazlar'!Q227="","",IF('Cihazlar'!R227="Sarı etiket",(IF('Cihazlar'!Q227="","",IF(ISNUMBER('Cihazlar'!Q227),'Cihazlar'!Q227,IFERROR(DATE(VALUE(RIGHT('Cihazlar'!Q227,4)),VALUE(MID('Cihazlar'!Q227,4,2)),VALUE(LEFT('Cihazlar'!Q227,2))),""))))+120,IF('Cihazlar'!R227="Kırmızı etiket",(IF('Cihazlar'!Q227="","",IF(ISNUMBER('Cihazlar'!Q227),'Cihazlar'!Q227,IFERROR(DATE(VALUE(RIGHT('Cihazlar'!Q227,4)),VALUE(MID('Cihazlar'!Q227,4,2)),VALUE(LEFT('Cihazlar'!Q227,2))),""))))+60,EDATE((IF('Cihazlar'!Q227="","",IF(ISNUMBER('Cihazlar'!Q227),'Cihazlar'!Q227,IFERROR(DATE(VALUE(RIGHT('Cihazlar'!Q227,4)),VALUE(MID('Cihazlar'!Q227,4,2)),VALUE(LEFT('Cihazlar'!Q227,2))),"")))),12))))</f>
        <v/>
      </c>
      <c r="J227" s="17" t="str">
        <f>IF(I227="","",I227-TODAY())</f>
        <v/>
      </c>
      <c r="K227" s="16" t="str">
        <f>IF('Cihazlar'!F227&lt;&gt;"",IF('Cihazlar'!F227="","",IF(ISNUMBER('Cihazlar'!F227),'Cihazlar'!F227,IFERROR(DATE(VALUE(RIGHT('Cihazlar'!F227,4)),VALUE(MID('Cihazlar'!F227,4,2)),VALUE(LEFT('Cihazlar'!F227,2))),""))),IF('Cihazlar'!E227="","",IF(ISNUMBER('Cihazlar'!E227),'Cihazlar'!E227,IFERROR(DATE(VALUE(RIGHT('Cihazlar'!E227,4)),VALUE(MID('Cihazlar'!E227,4,2)),VALUE(LEFT('Cihazlar'!E227,2))),""))))</f>
        <v/>
      </c>
      <c r="L227" t="str">
        <f>IF('Cihazlar'!C227="","",IFERROR(MATCH('Cihazlar'!C227,'Ürünler'!$A:$A,0),IFERROR(MATCH('Cihazlar'!C227,'Ürünler'!$B:$B,0),"")))</f>
        <v/>
      </c>
      <c r="M227">
        <f>IF(N227&gt;0,0,IF('Cihazlar'!J227&lt;&gt;"",N(VALUE('Cihazlar'!J227)),IF(L227="",0,N(INDEX('Ürünler'!$C:$C,L227)))))</f>
        <v>0</v>
      </c>
      <c r="N227">
        <f>IF('Cihazlar'!K227&lt;&gt;"",N(VALUE('Cihazlar'!K227)),IF('Cihazlar'!J227&lt;&gt;"",0,IF(L227="",0,N(INDEX('Ürünler'!$D:$D,L227)))))</f>
        <v>0</v>
      </c>
    </row>
    <row r="228" spans="1:14">
      <c r="A228" t="str">
        <f>IF(AND('Cihazlar'!A228="",'Cihazlar'!B228=""),"",IFERROR(INDEX('Müşteriler'!$A:$A,MATCH(IF('Cihazlar'!A228="","§",'Cihazlar'!A228),'Müşteriler'!$K:$K,0)),IFERROR(INDEX('Müşteriler'!$A:$A,MATCH(IF('Cihazlar'!B228="","§",'Cihazlar'!B228),'Müşteriler'!$C:$C,0)),'Cihazlar'!A228&amp;'Cihazlar'!B228)))</f>
        <v/>
      </c>
      <c r="B228" t="str">
        <f>IF('Cihazlar'!C228="","",IF(L228="",'Cihazlar'!C228,INDEX('Ürünler'!$B:$B,L228)))</f>
        <v/>
      </c>
      <c r="C228" t="str">
        <f>IF('Cihazlar'!D228="","",'Cihazlar'!D228)</f>
        <v/>
      </c>
      <c r="D228" s="16" t="str">
        <f>K228</f>
        <v/>
      </c>
      <c r="E228" t="str">
        <f>IF(N228&gt;0,N228&amp;" gün",IF(M228&gt;0,M228&amp;" ay",""))</f>
        <v/>
      </c>
      <c r="F228" s="16" t="str">
        <f>IF(OR('Cihazlar'!C228="",K228=""),"",IF(N228&gt;0,K228+N228,IF(M228&gt;0,EDATE(K228,M228),"")))</f>
        <v/>
      </c>
      <c r="G228" s="17" t="str">
        <f>IF(F228="","",F228-TODAY())</f>
        <v/>
      </c>
      <c r="H228" t="str">
        <f>IF(G228="","",IF(G228&lt;0,"Gecikmiş",IF(G228&lt;=30,"30 gün içinde","Planlı")))</f>
        <v/>
      </c>
      <c r="I228" s="16" t="str">
        <f>IF('Cihazlar'!Q228="","",IF('Cihazlar'!R228="Sarı etiket",(IF('Cihazlar'!Q228="","",IF(ISNUMBER('Cihazlar'!Q228),'Cihazlar'!Q228,IFERROR(DATE(VALUE(RIGHT('Cihazlar'!Q228,4)),VALUE(MID('Cihazlar'!Q228,4,2)),VALUE(LEFT('Cihazlar'!Q228,2))),""))))+120,IF('Cihazlar'!R228="Kırmızı etiket",(IF('Cihazlar'!Q228="","",IF(ISNUMBER('Cihazlar'!Q228),'Cihazlar'!Q228,IFERROR(DATE(VALUE(RIGHT('Cihazlar'!Q228,4)),VALUE(MID('Cihazlar'!Q228,4,2)),VALUE(LEFT('Cihazlar'!Q228,2))),""))))+60,EDATE((IF('Cihazlar'!Q228="","",IF(ISNUMBER('Cihazlar'!Q228),'Cihazlar'!Q228,IFERROR(DATE(VALUE(RIGHT('Cihazlar'!Q228,4)),VALUE(MID('Cihazlar'!Q228,4,2)),VALUE(LEFT('Cihazlar'!Q228,2))),"")))),12))))</f>
        <v/>
      </c>
      <c r="J228" s="17" t="str">
        <f>IF(I228="","",I228-TODAY())</f>
        <v/>
      </c>
      <c r="K228" s="16" t="str">
        <f>IF('Cihazlar'!F228&lt;&gt;"",IF('Cihazlar'!F228="","",IF(ISNUMBER('Cihazlar'!F228),'Cihazlar'!F228,IFERROR(DATE(VALUE(RIGHT('Cihazlar'!F228,4)),VALUE(MID('Cihazlar'!F228,4,2)),VALUE(LEFT('Cihazlar'!F228,2))),""))),IF('Cihazlar'!E228="","",IF(ISNUMBER('Cihazlar'!E228),'Cihazlar'!E228,IFERROR(DATE(VALUE(RIGHT('Cihazlar'!E228,4)),VALUE(MID('Cihazlar'!E228,4,2)),VALUE(LEFT('Cihazlar'!E228,2))),""))))</f>
        <v/>
      </c>
      <c r="L228" t="str">
        <f>IF('Cihazlar'!C228="","",IFERROR(MATCH('Cihazlar'!C228,'Ürünler'!$A:$A,0),IFERROR(MATCH('Cihazlar'!C228,'Ürünler'!$B:$B,0),"")))</f>
        <v/>
      </c>
      <c r="M228">
        <f>IF(N228&gt;0,0,IF('Cihazlar'!J228&lt;&gt;"",N(VALUE('Cihazlar'!J228)),IF(L228="",0,N(INDEX('Ürünler'!$C:$C,L228)))))</f>
        <v>0</v>
      </c>
      <c r="N228">
        <f>IF('Cihazlar'!K228&lt;&gt;"",N(VALUE('Cihazlar'!K228)),IF('Cihazlar'!J228&lt;&gt;"",0,IF(L228="",0,N(INDEX('Ürünler'!$D:$D,L228)))))</f>
        <v>0</v>
      </c>
    </row>
    <row r="229" spans="1:14">
      <c r="A229" t="str">
        <f>IF(AND('Cihazlar'!A229="",'Cihazlar'!B229=""),"",IFERROR(INDEX('Müşteriler'!$A:$A,MATCH(IF('Cihazlar'!A229="","§",'Cihazlar'!A229),'Müşteriler'!$K:$K,0)),IFERROR(INDEX('Müşteriler'!$A:$A,MATCH(IF('Cihazlar'!B229="","§",'Cihazlar'!B229),'Müşteriler'!$C:$C,0)),'Cihazlar'!A229&amp;'Cihazlar'!B229)))</f>
        <v/>
      </c>
      <c r="B229" t="str">
        <f>IF('Cihazlar'!C229="","",IF(L229="",'Cihazlar'!C229,INDEX('Ürünler'!$B:$B,L229)))</f>
        <v/>
      </c>
      <c r="C229" t="str">
        <f>IF('Cihazlar'!D229="","",'Cihazlar'!D229)</f>
        <v/>
      </c>
      <c r="D229" s="16" t="str">
        <f>K229</f>
        <v/>
      </c>
      <c r="E229" t="str">
        <f>IF(N229&gt;0,N229&amp;" gün",IF(M229&gt;0,M229&amp;" ay",""))</f>
        <v/>
      </c>
      <c r="F229" s="16" t="str">
        <f>IF(OR('Cihazlar'!C229="",K229=""),"",IF(N229&gt;0,K229+N229,IF(M229&gt;0,EDATE(K229,M229),"")))</f>
        <v/>
      </c>
      <c r="G229" s="17" t="str">
        <f>IF(F229="","",F229-TODAY())</f>
        <v/>
      </c>
      <c r="H229" t="str">
        <f>IF(G229="","",IF(G229&lt;0,"Gecikmiş",IF(G229&lt;=30,"30 gün içinde","Planlı")))</f>
        <v/>
      </c>
      <c r="I229" s="16" t="str">
        <f>IF('Cihazlar'!Q229="","",IF('Cihazlar'!R229="Sarı etiket",(IF('Cihazlar'!Q229="","",IF(ISNUMBER('Cihazlar'!Q229),'Cihazlar'!Q229,IFERROR(DATE(VALUE(RIGHT('Cihazlar'!Q229,4)),VALUE(MID('Cihazlar'!Q229,4,2)),VALUE(LEFT('Cihazlar'!Q229,2))),""))))+120,IF('Cihazlar'!R229="Kırmızı etiket",(IF('Cihazlar'!Q229="","",IF(ISNUMBER('Cihazlar'!Q229),'Cihazlar'!Q229,IFERROR(DATE(VALUE(RIGHT('Cihazlar'!Q229,4)),VALUE(MID('Cihazlar'!Q229,4,2)),VALUE(LEFT('Cihazlar'!Q229,2))),""))))+60,EDATE((IF('Cihazlar'!Q229="","",IF(ISNUMBER('Cihazlar'!Q229),'Cihazlar'!Q229,IFERROR(DATE(VALUE(RIGHT('Cihazlar'!Q229,4)),VALUE(MID('Cihazlar'!Q229,4,2)),VALUE(LEFT('Cihazlar'!Q229,2))),"")))),12))))</f>
        <v/>
      </c>
      <c r="J229" s="17" t="str">
        <f>IF(I229="","",I229-TODAY())</f>
        <v/>
      </c>
      <c r="K229" s="16" t="str">
        <f>IF('Cihazlar'!F229&lt;&gt;"",IF('Cihazlar'!F229="","",IF(ISNUMBER('Cihazlar'!F229),'Cihazlar'!F229,IFERROR(DATE(VALUE(RIGHT('Cihazlar'!F229,4)),VALUE(MID('Cihazlar'!F229,4,2)),VALUE(LEFT('Cihazlar'!F229,2))),""))),IF('Cihazlar'!E229="","",IF(ISNUMBER('Cihazlar'!E229),'Cihazlar'!E229,IFERROR(DATE(VALUE(RIGHT('Cihazlar'!E229,4)),VALUE(MID('Cihazlar'!E229,4,2)),VALUE(LEFT('Cihazlar'!E229,2))),""))))</f>
        <v/>
      </c>
      <c r="L229" t="str">
        <f>IF('Cihazlar'!C229="","",IFERROR(MATCH('Cihazlar'!C229,'Ürünler'!$A:$A,0),IFERROR(MATCH('Cihazlar'!C229,'Ürünler'!$B:$B,0),"")))</f>
        <v/>
      </c>
      <c r="M229">
        <f>IF(N229&gt;0,0,IF('Cihazlar'!J229&lt;&gt;"",N(VALUE('Cihazlar'!J229)),IF(L229="",0,N(INDEX('Ürünler'!$C:$C,L229)))))</f>
        <v>0</v>
      </c>
      <c r="N229">
        <f>IF('Cihazlar'!K229&lt;&gt;"",N(VALUE('Cihazlar'!K229)),IF('Cihazlar'!J229&lt;&gt;"",0,IF(L229="",0,N(INDEX('Ürünler'!$D:$D,L229)))))</f>
        <v>0</v>
      </c>
    </row>
    <row r="230" spans="1:14">
      <c r="A230" t="str">
        <f>IF(AND('Cihazlar'!A230="",'Cihazlar'!B230=""),"",IFERROR(INDEX('Müşteriler'!$A:$A,MATCH(IF('Cihazlar'!A230="","§",'Cihazlar'!A230),'Müşteriler'!$K:$K,0)),IFERROR(INDEX('Müşteriler'!$A:$A,MATCH(IF('Cihazlar'!B230="","§",'Cihazlar'!B230),'Müşteriler'!$C:$C,0)),'Cihazlar'!A230&amp;'Cihazlar'!B230)))</f>
        <v/>
      </c>
      <c r="B230" t="str">
        <f>IF('Cihazlar'!C230="","",IF(L230="",'Cihazlar'!C230,INDEX('Ürünler'!$B:$B,L230)))</f>
        <v/>
      </c>
      <c r="C230" t="str">
        <f>IF('Cihazlar'!D230="","",'Cihazlar'!D230)</f>
        <v/>
      </c>
      <c r="D230" s="16" t="str">
        <f>K230</f>
        <v/>
      </c>
      <c r="E230" t="str">
        <f>IF(N230&gt;0,N230&amp;" gün",IF(M230&gt;0,M230&amp;" ay",""))</f>
        <v/>
      </c>
      <c r="F230" s="16" t="str">
        <f>IF(OR('Cihazlar'!C230="",K230=""),"",IF(N230&gt;0,K230+N230,IF(M230&gt;0,EDATE(K230,M230),"")))</f>
        <v/>
      </c>
      <c r="G230" s="17" t="str">
        <f>IF(F230="","",F230-TODAY())</f>
        <v/>
      </c>
      <c r="H230" t="str">
        <f>IF(G230="","",IF(G230&lt;0,"Gecikmiş",IF(G230&lt;=30,"30 gün içinde","Planlı")))</f>
        <v/>
      </c>
      <c r="I230" s="16" t="str">
        <f>IF('Cihazlar'!Q230="","",IF('Cihazlar'!R230="Sarı etiket",(IF('Cihazlar'!Q230="","",IF(ISNUMBER('Cihazlar'!Q230),'Cihazlar'!Q230,IFERROR(DATE(VALUE(RIGHT('Cihazlar'!Q230,4)),VALUE(MID('Cihazlar'!Q230,4,2)),VALUE(LEFT('Cihazlar'!Q230,2))),""))))+120,IF('Cihazlar'!R230="Kırmızı etiket",(IF('Cihazlar'!Q230="","",IF(ISNUMBER('Cihazlar'!Q230),'Cihazlar'!Q230,IFERROR(DATE(VALUE(RIGHT('Cihazlar'!Q230,4)),VALUE(MID('Cihazlar'!Q230,4,2)),VALUE(LEFT('Cihazlar'!Q230,2))),""))))+60,EDATE((IF('Cihazlar'!Q230="","",IF(ISNUMBER('Cihazlar'!Q230),'Cihazlar'!Q230,IFERROR(DATE(VALUE(RIGHT('Cihazlar'!Q230,4)),VALUE(MID('Cihazlar'!Q230,4,2)),VALUE(LEFT('Cihazlar'!Q230,2))),"")))),12))))</f>
        <v/>
      </c>
      <c r="J230" s="17" t="str">
        <f>IF(I230="","",I230-TODAY())</f>
        <v/>
      </c>
      <c r="K230" s="16" t="str">
        <f>IF('Cihazlar'!F230&lt;&gt;"",IF('Cihazlar'!F230="","",IF(ISNUMBER('Cihazlar'!F230),'Cihazlar'!F230,IFERROR(DATE(VALUE(RIGHT('Cihazlar'!F230,4)),VALUE(MID('Cihazlar'!F230,4,2)),VALUE(LEFT('Cihazlar'!F230,2))),""))),IF('Cihazlar'!E230="","",IF(ISNUMBER('Cihazlar'!E230),'Cihazlar'!E230,IFERROR(DATE(VALUE(RIGHT('Cihazlar'!E230,4)),VALUE(MID('Cihazlar'!E230,4,2)),VALUE(LEFT('Cihazlar'!E230,2))),""))))</f>
        <v/>
      </c>
      <c r="L230" t="str">
        <f>IF('Cihazlar'!C230="","",IFERROR(MATCH('Cihazlar'!C230,'Ürünler'!$A:$A,0),IFERROR(MATCH('Cihazlar'!C230,'Ürünler'!$B:$B,0),"")))</f>
        <v/>
      </c>
      <c r="M230">
        <f>IF(N230&gt;0,0,IF('Cihazlar'!J230&lt;&gt;"",N(VALUE('Cihazlar'!J230)),IF(L230="",0,N(INDEX('Ürünler'!$C:$C,L230)))))</f>
        <v>0</v>
      </c>
      <c r="N230">
        <f>IF('Cihazlar'!K230&lt;&gt;"",N(VALUE('Cihazlar'!K230)),IF('Cihazlar'!J230&lt;&gt;"",0,IF(L230="",0,N(INDEX('Ürünler'!$D:$D,L230)))))</f>
        <v>0</v>
      </c>
    </row>
    <row r="231" spans="1:14">
      <c r="A231" t="str">
        <f>IF(AND('Cihazlar'!A231="",'Cihazlar'!B231=""),"",IFERROR(INDEX('Müşteriler'!$A:$A,MATCH(IF('Cihazlar'!A231="","§",'Cihazlar'!A231),'Müşteriler'!$K:$K,0)),IFERROR(INDEX('Müşteriler'!$A:$A,MATCH(IF('Cihazlar'!B231="","§",'Cihazlar'!B231),'Müşteriler'!$C:$C,0)),'Cihazlar'!A231&amp;'Cihazlar'!B231)))</f>
        <v/>
      </c>
      <c r="B231" t="str">
        <f>IF('Cihazlar'!C231="","",IF(L231="",'Cihazlar'!C231,INDEX('Ürünler'!$B:$B,L231)))</f>
        <v/>
      </c>
      <c r="C231" t="str">
        <f>IF('Cihazlar'!D231="","",'Cihazlar'!D231)</f>
        <v/>
      </c>
      <c r="D231" s="16" t="str">
        <f>K231</f>
        <v/>
      </c>
      <c r="E231" t="str">
        <f>IF(N231&gt;0,N231&amp;" gün",IF(M231&gt;0,M231&amp;" ay",""))</f>
        <v/>
      </c>
      <c r="F231" s="16" t="str">
        <f>IF(OR('Cihazlar'!C231="",K231=""),"",IF(N231&gt;0,K231+N231,IF(M231&gt;0,EDATE(K231,M231),"")))</f>
        <v/>
      </c>
      <c r="G231" s="17" t="str">
        <f>IF(F231="","",F231-TODAY())</f>
        <v/>
      </c>
      <c r="H231" t="str">
        <f>IF(G231="","",IF(G231&lt;0,"Gecikmiş",IF(G231&lt;=30,"30 gün içinde","Planlı")))</f>
        <v/>
      </c>
      <c r="I231" s="16" t="str">
        <f>IF('Cihazlar'!Q231="","",IF('Cihazlar'!R231="Sarı etiket",(IF('Cihazlar'!Q231="","",IF(ISNUMBER('Cihazlar'!Q231),'Cihazlar'!Q231,IFERROR(DATE(VALUE(RIGHT('Cihazlar'!Q231,4)),VALUE(MID('Cihazlar'!Q231,4,2)),VALUE(LEFT('Cihazlar'!Q231,2))),""))))+120,IF('Cihazlar'!R231="Kırmızı etiket",(IF('Cihazlar'!Q231="","",IF(ISNUMBER('Cihazlar'!Q231),'Cihazlar'!Q231,IFERROR(DATE(VALUE(RIGHT('Cihazlar'!Q231,4)),VALUE(MID('Cihazlar'!Q231,4,2)),VALUE(LEFT('Cihazlar'!Q231,2))),""))))+60,EDATE((IF('Cihazlar'!Q231="","",IF(ISNUMBER('Cihazlar'!Q231),'Cihazlar'!Q231,IFERROR(DATE(VALUE(RIGHT('Cihazlar'!Q231,4)),VALUE(MID('Cihazlar'!Q231,4,2)),VALUE(LEFT('Cihazlar'!Q231,2))),"")))),12))))</f>
        <v/>
      </c>
      <c r="J231" s="17" t="str">
        <f>IF(I231="","",I231-TODAY())</f>
        <v/>
      </c>
      <c r="K231" s="16" t="str">
        <f>IF('Cihazlar'!F231&lt;&gt;"",IF('Cihazlar'!F231="","",IF(ISNUMBER('Cihazlar'!F231),'Cihazlar'!F231,IFERROR(DATE(VALUE(RIGHT('Cihazlar'!F231,4)),VALUE(MID('Cihazlar'!F231,4,2)),VALUE(LEFT('Cihazlar'!F231,2))),""))),IF('Cihazlar'!E231="","",IF(ISNUMBER('Cihazlar'!E231),'Cihazlar'!E231,IFERROR(DATE(VALUE(RIGHT('Cihazlar'!E231,4)),VALUE(MID('Cihazlar'!E231,4,2)),VALUE(LEFT('Cihazlar'!E231,2))),""))))</f>
        <v/>
      </c>
      <c r="L231" t="str">
        <f>IF('Cihazlar'!C231="","",IFERROR(MATCH('Cihazlar'!C231,'Ürünler'!$A:$A,0),IFERROR(MATCH('Cihazlar'!C231,'Ürünler'!$B:$B,0),"")))</f>
        <v/>
      </c>
      <c r="M231">
        <f>IF(N231&gt;0,0,IF('Cihazlar'!J231&lt;&gt;"",N(VALUE('Cihazlar'!J231)),IF(L231="",0,N(INDEX('Ürünler'!$C:$C,L231)))))</f>
        <v>0</v>
      </c>
      <c r="N231">
        <f>IF('Cihazlar'!K231&lt;&gt;"",N(VALUE('Cihazlar'!K231)),IF('Cihazlar'!J231&lt;&gt;"",0,IF(L231="",0,N(INDEX('Ürünler'!$D:$D,L231)))))</f>
        <v>0</v>
      </c>
    </row>
    <row r="232" spans="1:14">
      <c r="A232" t="str">
        <f>IF(AND('Cihazlar'!A232="",'Cihazlar'!B232=""),"",IFERROR(INDEX('Müşteriler'!$A:$A,MATCH(IF('Cihazlar'!A232="","§",'Cihazlar'!A232),'Müşteriler'!$K:$K,0)),IFERROR(INDEX('Müşteriler'!$A:$A,MATCH(IF('Cihazlar'!B232="","§",'Cihazlar'!B232),'Müşteriler'!$C:$C,0)),'Cihazlar'!A232&amp;'Cihazlar'!B232)))</f>
        <v/>
      </c>
      <c r="B232" t="str">
        <f>IF('Cihazlar'!C232="","",IF(L232="",'Cihazlar'!C232,INDEX('Ürünler'!$B:$B,L232)))</f>
        <v/>
      </c>
      <c r="C232" t="str">
        <f>IF('Cihazlar'!D232="","",'Cihazlar'!D232)</f>
        <v/>
      </c>
      <c r="D232" s="16" t="str">
        <f>K232</f>
        <v/>
      </c>
      <c r="E232" t="str">
        <f>IF(N232&gt;0,N232&amp;" gün",IF(M232&gt;0,M232&amp;" ay",""))</f>
        <v/>
      </c>
      <c r="F232" s="16" t="str">
        <f>IF(OR('Cihazlar'!C232="",K232=""),"",IF(N232&gt;0,K232+N232,IF(M232&gt;0,EDATE(K232,M232),"")))</f>
        <v/>
      </c>
      <c r="G232" s="17" t="str">
        <f>IF(F232="","",F232-TODAY())</f>
        <v/>
      </c>
      <c r="H232" t="str">
        <f>IF(G232="","",IF(G232&lt;0,"Gecikmiş",IF(G232&lt;=30,"30 gün içinde","Planlı")))</f>
        <v/>
      </c>
      <c r="I232" s="16" t="str">
        <f>IF('Cihazlar'!Q232="","",IF('Cihazlar'!R232="Sarı etiket",(IF('Cihazlar'!Q232="","",IF(ISNUMBER('Cihazlar'!Q232),'Cihazlar'!Q232,IFERROR(DATE(VALUE(RIGHT('Cihazlar'!Q232,4)),VALUE(MID('Cihazlar'!Q232,4,2)),VALUE(LEFT('Cihazlar'!Q232,2))),""))))+120,IF('Cihazlar'!R232="Kırmızı etiket",(IF('Cihazlar'!Q232="","",IF(ISNUMBER('Cihazlar'!Q232),'Cihazlar'!Q232,IFERROR(DATE(VALUE(RIGHT('Cihazlar'!Q232,4)),VALUE(MID('Cihazlar'!Q232,4,2)),VALUE(LEFT('Cihazlar'!Q232,2))),""))))+60,EDATE((IF('Cihazlar'!Q232="","",IF(ISNUMBER('Cihazlar'!Q232),'Cihazlar'!Q232,IFERROR(DATE(VALUE(RIGHT('Cihazlar'!Q232,4)),VALUE(MID('Cihazlar'!Q232,4,2)),VALUE(LEFT('Cihazlar'!Q232,2))),"")))),12))))</f>
        <v/>
      </c>
      <c r="J232" s="17" t="str">
        <f>IF(I232="","",I232-TODAY())</f>
        <v/>
      </c>
      <c r="K232" s="16" t="str">
        <f>IF('Cihazlar'!F232&lt;&gt;"",IF('Cihazlar'!F232="","",IF(ISNUMBER('Cihazlar'!F232),'Cihazlar'!F232,IFERROR(DATE(VALUE(RIGHT('Cihazlar'!F232,4)),VALUE(MID('Cihazlar'!F232,4,2)),VALUE(LEFT('Cihazlar'!F232,2))),""))),IF('Cihazlar'!E232="","",IF(ISNUMBER('Cihazlar'!E232),'Cihazlar'!E232,IFERROR(DATE(VALUE(RIGHT('Cihazlar'!E232,4)),VALUE(MID('Cihazlar'!E232,4,2)),VALUE(LEFT('Cihazlar'!E232,2))),""))))</f>
        <v/>
      </c>
      <c r="L232" t="str">
        <f>IF('Cihazlar'!C232="","",IFERROR(MATCH('Cihazlar'!C232,'Ürünler'!$A:$A,0),IFERROR(MATCH('Cihazlar'!C232,'Ürünler'!$B:$B,0),"")))</f>
        <v/>
      </c>
      <c r="M232">
        <f>IF(N232&gt;0,0,IF('Cihazlar'!J232&lt;&gt;"",N(VALUE('Cihazlar'!J232)),IF(L232="",0,N(INDEX('Ürünler'!$C:$C,L232)))))</f>
        <v>0</v>
      </c>
      <c r="N232">
        <f>IF('Cihazlar'!K232&lt;&gt;"",N(VALUE('Cihazlar'!K232)),IF('Cihazlar'!J232&lt;&gt;"",0,IF(L232="",0,N(INDEX('Ürünler'!$D:$D,L232)))))</f>
        <v>0</v>
      </c>
    </row>
    <row r="233" spans="1:14">
      <c r="A233" t="str">
        <f>IF(AND('Cihazlar'!A233="",'Cihazlar'!B233=""),"",IFERROR(INDEX('Müşteriler'!$A:$A,MATCH(IF('Cihazlar'!A233="","§",'Cihazlar'!A233),'Müşteriler'!$K:$K,0)),IFERROR(INDEX('Müşteriler'!$A:$A,MATCH(IF('Cihazlar'!B233="","§",'Cihazlar'!B233),'Müşteriler'!$C:$C,0)),'Cihazlar'!A233&amp;'Cihazlar'!B233)))</f>
        <v/>
      </c>
      <c r="B233" t="str">
        <f>IF('Cihazlar'!C233="","",IF(L233="",'Cihazlar'!C233,INDEX('Ürünler'!$B:$B,L233)))</f>
        <v/>
      </c>
      <c r="C233" t="str">
        <f>IF('Cihazlar'!D233="","",'Cihazlar'!D233)</f>
        <v/>
      </c>
      <c r="D233" s="16" t="str">
        <f>K233</f>
        <v/>
      </c>
      <c r="E233" t="str">
        <f>IF(N233&gt;0,N233&amp;" gün",IF(M233&gt;0,M233&amp;" ay",""))</f>
        <v/>
      </c>
      <c r="F233" s="16" t="str">
        <f>IF(OR('Cihazlar'!C233="",K233=""),"",IF(N233&gt;0,K233+N233,IF(M233&gt;0,EDATE(K233,M233),"")))</f>
        <v/>
      </c>
      <c r="G233" s="17" t="str">
        <f>IF(F233="","",F233-TODAY())</f>
        <v/>
      </c>
      <c r="H233" t="str">
        <f>IF(G233="","",IF(G233&lt;0,"Gecikmiş",IF(G233&lt;=30,"30 gün içinde","Planlı")))</f>
        <v/>
      </c>
      <c r="I233" s="16" t="str">
        <f>IF('Cihazlar'!Q233="","",IF('Cihazlar'!R233="Sarı etiket",(IF('Cihazlar'!Q233="","",IF(ISNUMBER('Cihazlar'!Q233),'Cihazlar'!Q233,IFERROR(DATE(VALUE(RIGHT('Cihazlar'!Q233,4)),VALUE(MID('Cihazlar'!Q233,4,2)),VALUE(LEFT('Cihazlar'!Q233,2))),""))))+120,IF('Cihazlar'!R233="Kırmızı etiket",(IF('Cihazlar'!Q233="","",IF(ISNUMBER('Cihazlar'!Q233),'Cihazlar'!Q233,IFERROR(DATE(VALUE(RIGHT('Cihazlar'!Q233,4)),VALUE(MID('Cihazlar'!Q233,4,2)),VALUE(LEFT('Cihazlar'!Q233,2))),""))))+60,EDATE((IF('Cihazlar'!Q233="","",IF(ISNUMBER('Cihazlar'!Q233),'Cihazlar'!Q233,IFERROR(DATE(VALUE(RIGHT('Cihazlar'!Q233,4)),VALUE(MID('Cihazlar'!Q233,4,2)),VALUE(LEFT('Cihazlar'!Q233,2))),"")))),12))))</f>
        <v/>
      </c>
      <c r="J233" s="17" t="str">
        <f>IF(I233="","",I233-TODAY())</f>
        <v/>
      </c>
      <c r="K233" s="16" t="str">
        <f>IF('Cihazlar'!F233&lt;&gt;"",IF('Cihazlar'!F233="","",IF(ISNUMBER('Cihazlar'!F233),'Cihazlar'!F233,IFERROR(DATE(VALUE(RIGHT('Cihazlar'!F233,4)),VALUE(MID('Cihazlar'!F233,4,2)),VALUE(LEFT('Cihazlar'!F233,2))),""))),IF('Cihazlar'!E233="","",IF(ISNUMBER('Cihazlar'!E233),'Cihazlar'!E233,IFERROR(DATE(VALUE(RIGHT('Cihazlar'!E233,4)),VALUE(MID('Cihazlar'!E233,4,2)),VALUE(LEFT('Cihazlar'!E233,2))),""))))</f>
        <v/>
      </c>
      <c r="L233" t="str">
        <f>IF('Cihazlar'!C233="","",IFERROR(MATCH('Cihazlar'!C233,'Ürünler'!$A:$A,0),IFERROR(MATCH('Cihazlar'!C233,'Ürünler'!$B:$B,0),"")))</f>
        <v/>
      </c>
      <c r="M233">
        <f>IF(N233&gt;0,0,IF('Cihazlar'!J233&lt;&gt;"",N(VALUE('Cihazlar'!J233)),IF(L233="",0,N(INDEX('Ürünler'!$C:$C,L233)))))</f>
        <v>0</v>
      </c>
      <c r="N233">
        <f>IF('Cihazlar'!K233&lt;&gt;"",N(VALUE('Cihazlar'!K233)),IF('Cihazlar'!J233&lt;&gt;"",0,IF(L233="",0,N(INDEX('Ürünler'!$D:$D,L233)))))</f>
        <v>0</v>
      </c>
    </row>
    <row r="234" spans="1:14">
      <c r="A234" t="str">
        <f>IF(AND('Cihazlar'!A234="",'Cihazlar'!B234=""),"",IFERROR(INDEX('Müşteriler'!$A:$A,MATCH(IF('Cihazlar'!A234="","§",'Cihazlar'!A234),'Müşteriler'!$K:$K,0)),IFERROR(INDEX('Müşteriler'!$A:$A,MATCH(IF('Cihazlar'!B234="","§",'Cihazlar'!B234),'Müşteriler'!$C:$C,0)),'Cihazlar'!A234&amp;'Cihazlar'!B234)))</f>
        <v/>
      </c>
      <c r="B234" t="str">
        <f>IF('Cihazlar'!C234="","",IF(L234="",'Cihazlar'!C234,INDEX('Ürünler'!$B:$B,L234)))</f>
        <v/>
      </c>
      <c r="C234" t="str">
        <f>IF('Cihazlar'!D234="","",'Cihazlar'!D234)</f>
        <v/>
      </c>
      <c r="D234" s="16" t="str">
        <f>K234</f>
        <v/>
      </c>
      <c r="E234" t="str">
        <f>IF(N234&gt;0,N234&amp;" gün",IF(M234&gt;0,M234&amp;" ay",""))</f>
        <v/>
      </c>
      <c r="F234" s="16" t="str">
        <f>IF(OR('Cihazlar'!C234="",K234=""),"",IF(N234&gt;0,K234+N234,IF(M234&gt;0,EDATE(K234,M234),"")))</f>
        <v/>
      </c>
      <c r="G234" s="17" t="str">
        <f>IF(F234="","",F234-TODAY())</f>
        <v/>
      </c>
      <c r="H234" t="str">
        <f>IF(G234="","",IF(G234&lt;0,"Gecikmiş",IF(G234&lt;=30,"30 gün içinde","Planlı")))</f>
        <v/>
      </c>
      <c r="I234" s="16" t="str">
        <f>IF('Cihazlar'!Q234="","",IF('Cihazlar'!R234="Sarı etiket",(IF('Cihazlar'!Q234="","",IF(ISNUMBER('Cihazlar'!Q234),'Cihazlar'!Q234,IFERROR(DATE(VALUE(RIGHT('Cihazlar'!Q234,4)),VALUE(MID('Cihazlar'!Q234,4,2)),VALUE(LEFT('Cihazlar'!Q234,2))),""))))+120,IF('Cihazlar'!R234="Kırmızı etiket",(IF('Cihazlar'!Q234="","",IF(ISNUMBER('Cihazlar'!Q234),'Cihazlar'!Q234,IFERROR(DATE(VALUE(RIGHT('Cihazlar'!Q234,4)),VALUE(MID('Cihazlar'!Q234,4,2)),VALUE(LEFT('Cihazlar'!Q234,2))),""))))+60,EDATE((IF('Cihazlar'!Q234="","",IF(ISNUMBER('Cihazlar'!Q234),'Cihazlar'!Q234,IFERROR(DATE(VALUE(RIGHT('Cihazlar'!Q234,4)),VALUE(MID('Cihazlar'!Q234,4,2)),VALUE(LEFT('Cihazlar'!Q234,2))),"")))),12))))</f>
        <v/>
      </c>
      <c r="J234" s="17" t="str">
        <f>IF(I234="","",I234-TODAY())</f>
        <v/>
      </c>
      <c r="K234" s="16" t="str">
        <f>IF('Cihazlar'!F234&lt;&gt;"",IF('Cihazlar'!F234="","",IF(ISNUMBER('Cihazlar'!F234),'Cihazlar'!F234,IFERROR(DATE(VALUE(RIGHT('Cihazlar'!F234,4)),VALUE(MID('Cihazlar'!F234,4,2)),VALUE(LEFT('Cihazlar'!F234,2))),""))),IF('Cihazlar'!E234="","",IF(ISNUMBER('Cihazlar'!E234),'Cihazlar'!E234,IFERROR(DATE(VALUE(RIGHT('Cihazlar'!E234,4)),VALUE(MID('Cihazlar'!E234,4,2)),VALUE(LEFT('Cihazlar'!E234,2))),""))))</f>
        <v/>
      </c>
      <c r="L234" t="str">
        <f>IF('Cihazlar'!C234="","",IFERROR(MATCH('Cihazlar'!C234,'Ürünler'!$A:$A,0),IFERROR(MATCH('Cihazlar'!C234,'Ürünler'!$B:$B,0),"")))</f>
        <v/>
      </c>
      <c r="M234">
        <f>IF(N234&gt;0,0,IF('Cihazlar'!J234&lt;&gt;"",N(VALUE('Cihazlar'!J234)),IF(L234="",0,N(INDEX('Ürünler'!$C:$C,L234)))))</f>
        <v>0</v>
      </c>
      <c r="N234">
        <f>IF('Cihazlar'!K234&lt;&gt;"",N(VALUE('Cihazlar'!K234)),IF('Cihazlar'!J234&lt;&gt;"",0,IF(L234="",0,N(INDEX('Ürünler'!$D:$D,L234)))))</f>
        <v>0</v>
      </c>
    </row>
    <row r="235" spans="1:14">
      <c r="A235" t="str">
        <f>IF(AND('Cihazlar'!A235="",'Cihazlar'!B235=""),"",IFERROR(INDEX('Müşteriler'!$A:$A,MATCH(IF('Cihazlar'!A235="","§",'Cihazlar'!A235),'Müşteriler'!$K:$K,0)),IFERROR(INDEX('Müşteriler'!$A:$A,MATCH(IF('Cihazlar'!B235="","§",'Cihazlar'!B235),'Müşteriler'!$C:$C,0)),'Cihazlar'!A235&amp;'Cihazlar'!B235)))</f>
        <v/>
      </c>
      <c r="B235" t="str">
        <f>IF('Cihazlar'!C235="","",IF(L235="",'Cihazlar'!C235,INDEX('Ürünler'!$B:$B,L235)))</f>
        <v/>
      </c>
      <c r="C235" t="str">
        <f>IF('Cihazlar'!D235="","",'Cihazlar'!D235)</f>
        <v/>
      </c>
      <c r="D235" s="16" t="str">
        <f>K235</f>
        <v/>
      </c>
      <c r="E235" t="str">
        <f>IF(N235&gt;0,N235&amp;" gün",IF(M235&gt;0,M235&amp;" ay",""))</f>
        <v/>
      </c>
      <c r="F235" s="16" t="str">
        <f>IF(OR('Cihazlar'!C235="",K235=""),"",IF(N235&gt;0,K235+N235,IF(M235&gt;0,EDATE(K235,M235),"")))</f>
        <v/>
      </c>
      <c r="G235" s="17" t="str">
        <f>IF(F235="","",F235-TODAY())</f>
        <v/>
      </c>
      <c r="H235" t="str">
        <f>IF(G235="","",IF(G235&lt;0,"Gecikmiş",IF(G235&lt;=30,"30 gün içinde","Planlı")))</f>
        <v/>
      </c>
      <c r="I235" s="16" t="str">
        <f>IF('Cihazlar'!Q235="","",IF('Cihazlar'!R235="Sarı etiket",(IF('Cihazlar'!Q235="","",IF(ISNUMBER('Cihazlar'!Q235),'Cihazlar'!Q235,IFERROR(DATE(VALUE(RIGHT('Cihazlar'!Q235,4)),VALUE(MID('Cihazlar'!Q235,4,2)),VALUE(LEFT('Cihazlar'!Q235,2))),""))))+120,IF('Cihazlar'!R235="Kırmızı etiket",(IF('Cihazlar'!Q235="","",IF(ISNUMBER('Cihazlar'!Q235),'Cihazlar'!Q235,IFERROR(DATE(VALUE(RIGHT('Cihazlar'!Q235,4)),VALUE(MID('Cihazlar'!Q235,4,2)),VALUE(LEFT('Cihazlar'!Q235,2))),""))))+60,EDATE((IF('Cihazlar'!Q235="","",IF(ISNUMBER('Cihazlar'!Q235),'Cihazlar'!Q235,IFERROR(DATE(VALUE(RIGHT('Cihazlar'!Q235,4)),VALUE(MID('Cihazlar'!Q235,4,2)),VALUE(LEFT('Cihazlar'!Q235,2))),"")))),12))))</f>
        <v/>
      </c>
      <c r="J235" s="17" t="str">
        <f>IF(I235="","",I235-TODAY())</f>
        <v/>
      </c>
      <c r="K235" s="16" t="str">
        <f>IF('Cihazlar'!F235&lt;&gt;"",IF('Cihazlar'!F235="","",IF(ISNUMBER('Cihazlar'!F235),'Cihazlar'!F235,IFERROR(DATE(VALUE(RIGHT('Cihazlar'!F235,4)),VALUE(MID('Cihazlar'!F235,4,2)),VALUE(LEFT('Cihazlar'!F235,2))),""))),IF('Cihazlar'!E235="","",IF(ISNUMBER('Cihazlar'!E235),'Cihazlar'!E235,IFERROR(DATE(VALUE(RIGHT('Cihazlar'!E235,4)),VALUE(MID('Cihazlar'!E235,4,2)),VALUE(LEFT('Cihazlar'!E235,2))),""))))</f>
        <v/>
      </c>
      <c r="L235" t="str">
        <f>IF('Cihazlar'!C235="","",IFERROR(MATCH('Cihazlar'!C235,'Ürünler'!$A:$A,0),IFERROR(MATCH('Cihazlar'!C235,'Ürünler'!$B:$B,0),"")))</f>
        <v/>
      </c>
      <c r="M235">
        <f>IF(N235&gt;0,0,IF('Cihazlar'!J235&lt;&gt;"",N(VALUE('Cihazlar'!J235)),IF(L235="",0,N(INDEX('Ürünler'!$C:$C,L235)))))</f>
        <v>0</v>
      </c>
      <c r="N235">
        <f>IF('Cihazlar'!K235&lt;&gt;"",N(VALUE('Cihazlar'!K235)),IF('Cihazlar'!J235&lt;&gt;"",0,IF(L235="",0,N(INDEX('Ürünler'!$D:$D,L235)))))</f>
        <v>0</v>
      </c>
    </row>
    <row r="236" spans="1:14">
      <c r="A236" t="str">
        <f>IF(AND('Cihazlar'!A236="",'Cihazlar'!B236=""),"",IFERROR(INDEX('Müşteriler'!$A:$A,MATCH(IF('Cihazlar'!A236="","§",'Cihazlar'!A236),'Müşteriler'!$K:$K,0)),IFERROR(INDEX('Müşteriler'!$A:$A,MATCH(IF('Cihazlar'!B236="","§",'Cihazlar'!B236),'Müşteriler'!$C:$C,0)),'Cihazlar'!A236&amp;'Cihazlar'!B236)))</f>
        <v/>
      </c>
      <c r="B236" t="str">
        <f>IF('Cihazlar'!C236="","",IF(L236="",'Cihazlar'!C236,INDEX('Ürünler'!$B:$B,L236)))</f>
        <v/>
      </c>
      <c r="C236" t="str">
        <f>IF('Cihazlar'!D236="","",'Cihazlar'!D236)</f>
        <v/>
      </c>
      <c r="D236" s="16" t="str">
        <f>K236</f>
        <v/>
      </c>
      <c r="E236" t="str">
        <f>IF(N236&gt;0,N236&amp;" gün",IF(M236&gt;0,M236&amp;" ay",""))</f>
        <v/>
      </c>
      <c r="F236" s="16" t="str">
        <f>IF(OR('Cihazlar'!C236="",K236=""),"",IF(N236&gt;0,K236+N236,IF(M236&gt;0,EDATE(K236,M236),"")))</f>
        <v/>
      </c>
      <c r="G236" s="17" t="str">
        <f>IF(F236="","",F236-TODAY())</f>
        <v/>
      </c>
      <c r="H236" t="str">
        <f>IF(G236="","",IF(G236&lt;0,"Gecikmiş",IF(G236&lt;=30,"30 gün içinde","Planlı")))</f>
        <v/>
      </c>
      <c r="I236" s="16" t="str">
        <f>IF('Cihazlar'!Q236="","",IF('Cihazlar'!R236="Sarı etiket",(IF('Cihazlar'!Q236="","",IF(ISNUMBER('Cihazlar'!Q236),'Cihazlar'!Q236,IFERROR(DATE(VALUE(RIGHT('Cihazlar'!Q236,4)),VALUE(MID('Cihazlar'!Q236,4,2)),VALUE(LEFT('Cihazlar'!Q236,2))),""))))+120,IF('Cihazlar'!R236="Kırmızı etiket",(IF('Cihazlar'!Q236="","",IF(ISNUMBER('Cihazlar'!Q236),'Cihazlar'!Q236,IFERROR(DATE(VALUE(RIGHT('Cihazlar'!Q236,4)),VALUE(MID('Cihazlar'!Q236,4,2)),VALUE(LEFT('Cihazlar'!Q236,2))),""))))+60,EDATE((IF('Cihazlar'!Q236="","",IF(ISNUMBER('Cihazlar'!Q236),'Cihazlar'!Q236,IFERROR(DATE(VALUE(RIGHT('Cihazlar'!Q236,4)),VALUE(MID('Cihazlar'!Q236,4,2)),VALUE(LEFT('Cihazlar'!Q236,2))),"")))),12))))</f>
        <v/>
      </c>
      <c r="J236" s="17" t="str">
        <f>IF(I236="","",I236-TODAY())</f>
        <v/>
      </c>
      <c r="K236" s="16" t="str">
        <f>IF('Cihazlar'!F236&lt;&gt;"",IF('Cihazlar'!F236="","",IF(ISNUMBER('Cihazlar'!F236),'Cihazlar'!F236,IFERROR(DATE(VALUE(RIGHT('Cihazlar'!F236,4)),VALUE(MID('Cihazlar'!F236,4,2)),VALUE(LEFT('Cihazlar'!F236,2))),""))),IF('Cihazlar'!E236="","",IF(ISNUMBER('Cihazlar'!E236),'Cihazlar'!E236,IFERROR(DATE(VALUE(RIGHT('Cihazlar'!E236,4)),VALUE(MID('Cihazlar'!E236,4,2)),VALUE(LEFT('Cihazlar'!E236,2))),""))))</f>
        <v/>
      </c>
      <c r="L236" t="str">
        <f>IF('Cihazlar'!C236="","",IFERROR(MATCH('Cihazlar'!C236,'Ürünler'!$A:$A,0),IFERROR(MATCH('Cihazlar'!C236,'Ürünler'!$B:$B,0),"")))</f>
        <v/>
      </c>
      <c r="M236">
        <f>IF(N236&gt;0,0,IF('Cihazlar'!J236&lt;&gt;"",N(VALUE('Cihazlar'!J236)),IF(L236="",0,N(INDEX('Ürünler'!$C:$C,L236)))))</f>
        <v>0</v>
      </c>
      <c r="N236">
        <f>IF('Cihazlar'!K236&lt;&gt;"",N(VALUE('Cihazlar'!K236)),IF('Cihazlar'!J236&lt;&gt;"",0,IF(L236="",0,N(INDEX('Ürünler'!$D:$D,L236)))))</f>
        <v>0</v>
      </c>
    </row>
    <row r="237" spans="1:14">
      <c r="A237" t="str">
        <f>IF(AND('Cihazlar'!A237="",'Cihazlar'!B237=""),"",IFERROR(INDEX('Müşteriler'!$A:$A,MATCH(IF('Cihazlar'!A237="","§",'Cihazlar'!A237),'Müşteriler'!$K:$K,0)),IFERROR(INDEX('Müşteriler'!$A:$A,MATCH(IF('Cihazlar'!B237="","§",'Cihazlar'!B237),'Müşteriler'!$C:$C,0)),'Cihazlar'!A237&amp;'Cihazlar'!B237)))</f>
        <v/>
      </c>
      <c r="B237" t="str">
        <f>IF('Cihazlar'!C237="","",IF(L237="",'Cihazlar'!C237,INDEX('Ürünler'!$B:$B,L237)))</f>
        <v/>
      </c>
      <c r="C237" t="str">
        <f>IF('Cihazlar'!D237="","",'Cihazlar'!D237)</f>
        <v/>
      </c>
      <c r="D237" s="16" t="str">
        <f>K237</f>
        <v/>
      </c>
      <c r="E237" t="str">
        <f>IF(N237&gt;0,N237&amp;" gün",IF(M237&gt;0,M237&amp;" ay",""))</f>
        <v/>
      </c>
      <c r="F237" s="16" t="str">
        <f>IF(OR('Cihazlar'!C237="",K237=""),"",IF(N237&gt;0,K237+N237,IF(M237&gt;0,EDATE(K237,M237),"")))</f>
        <v/>
      </c>
      <c r="G237" s="17" t="str">
        <f>IF(F237="","",F237-TODAY())</f>
        <v/>
      </c>
      <c r="H237" t="str">
        <f>IF(G237="","",IF(G237&lt;0,"Gecikmiş",IF(G237&lt;=30,"30 gün içinde","Planlı")))</f>
        <v/>
      </c>
      <c r="I237" s="16" t="str">
        <f>IF('Cihazlar'!Q237="","",IF('Cihazlar'!R237="Sarı etiket",(IF('Cihazlar'!Q237="","",IF(ISNUMBER('Cihazlar'!Q237),'Cihazlar'!Q237,IFERROR(DATE(VALUE(RIGHT('Cihazlar'!Q237,4)),VALUE(MID('Cihazlar'!Q237,4,2)),VALUE(LEFT('Cihazlar'!Q237,2))),""))))+120,IF('Cihazlar'!R237="Kırmızı etiket",(IF('Cihazlar'!Q237="","",IF(ISNUMBER('Cihazlar'!Q237),'Cihazlar'!Q237,IFERROR(DATE(VALUE(RIGHT('Cihazlar'!Q237,4)),VALUE(MID('Cihazlar'!Q237,4,2)),VALUE(LEFT('Cihazlar'!Q237,2))),""))))+60,EDATE((IF('Cihazlar'!Q237="","",IF(ISNUMBER('Cihazlar'!Q237),'Cihazlar'!Q237,IFERROR(DATE(VALUE(RIGHT('Cihazlar'!Q237,4)),VALUE(MID('Cihazlar'!Q237,4,2)),VALUE(LEFT('Cihazlar'!Q237,2))),"")))),12))))</f>
        <v/>
      </c>
      <c r="J237" s="17" t="str">
        <f>IF(I237="","",I237-TODAY())</f>
        <v/>
      </c>
      <c r="K237" s="16" t="str">
        <f>IF('Cihazlar'!F237&lt;&gt;"",IF('Cihazlar'!F237="","",IF(ISNUMBER('Cihazlar'!F237),'Cihazlar'!F237,IFERROR(DATE(VALUE(RIGHT('Cihazlar'!F237,4)),VALUE(MID('Cihazlar'!F237,4,2)),VALUE(LEFT('Cihazlar'!F237,2))),""))),IF('Cihazlar'!E237="","",IF(ISNUMBER('Cihazlar'!E237),'Cihazlar'!E237,IFERROR(DATE(VALUE(RIGHT('Cihazlar'!E237,4)),VALUE(MID('Cihazlar'!E237,4,2)),VALUE(LEFT('Cihazlar'!E237,2))),""))))</f>
        <v/>
      </c>
      <c r="L237" t="str">
        <f>IF('Cihazlar'!C237="","",IFERROR(MATCH('Cihazlar'!C237,'Ürünler'!$A:$A,0),IFERROR(MATCH('Cihazlar'!C237,'Ürünler'!$B:$B,0),"")))</f>
        <v/>
      </c>
      <c r="M237">
        <f>IF(N237&gt;0,0,IF('Cihazlar'!J237&lt;&gt;"",N(VALUE('Cihazlar'!J237)),IF(L237="",0,N(INDEX('Ürünler'!$C:$C,L237)))))</f>
        <v>0</v>
      </c>
      <c r="N237">
        <f>IF('Cihazlar'!K237&lt;&gt;"",N(VALUE('Cihazlar'!K237)),IF('Cihazlar'!J237&lt;&gt;"",0,IF(L237="",0,N(INDEX('Ürünler'!$D:$D,L237)))))</f>
        <v>0</v>
      </c>
    </row>
    <row r="238" spans="1:14">
      <c r="A238" t="str">
        <f>IF(AND('Cihazlar'!A238="",'Cihazlar'!B238=""),"",IFERROR(INDEX('Müşteriler'!$A:$A,MATCH(IF('Cihazlar'!A238="","§",'Cihazlar'!A238),'Müşteriler'!$K:$K,0)),IFERROR(INDEX('Müşteriler'!$A:$A,MATCH(IF('Cihazlar'!B238="","§",'Cihazlar'!B238),'Müşteriler'!$C:$C,0)),'Cihazlar'!A238&amp;'Cihazlar'!B238)))</f>
        <v/>
      </c>
      <c r="B238" t="str">
        <f>IF('Cihazlar'!C238="","",IF(L238="",'Cihazlar'!C238,INDEX('Ürünler'!$B:$B,L238)))</f>
        <v/>
      </c>
      <c r="C238" t="str">
        <f>IF('Cihazlar'!D238="","",'Cihazlar'!D238)</f>
        <v/>
      </c>
      <c r="D238" s="16" t="str">
        <f>K238</f>
        <v/>
      </c>
      <c r="E238" t="str">
        <f>IF(N238&gt;0,N238&amp;" gün",IF(M238&gt;0,M238&amp;" ay",""))</f>
        <v/>
      </c>
      <c r="F238" s="16" t="str">
        <f>IF(OR('Cihazlar'!C238="",K238=""),"",IF(N238&gt;0,K238+N238,IF(M238&gt;0,EDATE(K238,M238),"")))</f>
        <v/>
      </c>
      <c r="G238" s="17" t="str">
        <f>IF(F238="","",F238-TODAY())</f>
        <v/>
      </c>
      <c r="H238" t="str">
        <f>IF(G238="","",IF(G238&lt;0,"Gecikmiş",IF(G238&lt;=30,"30 gün içinde","Planlı")))</f>
        <v/>
      </c>
      <c r="I238" s="16" t="str">
        <f>IF('Cihazlar'!Q238="","",IF('Cihazlar'!R238="Sarı etiket",(IF('Cihazlar'!Q238="","",IF(ISNUMBER('Cihazlar'!Q238),'Cihazlar'!Q238,IFERROR(DATE(VALUE(RIGHT('Cihazlar'!Q238,4)),VALUE(MID('Cihazlar'!Q238,4,2)),VALUE(LEFT('Cihazlar'!Q238,2))),""))))+120,IF('Cihazlar'!R238="Kırmızı etiket",(IF('Cihazlar'!Q238="","",IF(ISNUMBER('Cihazlar'!Q238),'Cihazlar'!Q238,IFERROR(DATE(VALUE(RIGHT('Cihazlar'!Q238,4)),VALUE(MID('Cihazlar'!Q238,4,2)),VALUE(LEFT('Cihazlar'!Q238,2))),""))))+60,EDATE((IF('Cihazlar'!Q238="","",IF(ISNUMBER('Cihazlar'!Q238),'Cihazlar'!Q238,IFERROR(DATE(VALUE(RIGHT('Cihazlar'!Q238,4)),VALUE(MID('Cihazlar'!Q238,4,2)),VALUE(LEFT('Cihazlar'!Q238,2))),"")))),12))))</f>
        <v/>
      </c>
      <c r="J238" s="17" t="str">
        <f>IF(I238="","",I238-TODAY())</f>
        <v/>
      </c>
      <c r="K238" s="16" t="str">
        <f>IF('Cihazlar'!F238&lt;&gt;"",IF('Cihazlar'!F238="","",IF(ISNUMBER('Cihazlar'!F238),'Cihazlar'!F238,IFERROR(DATE(VALUE(RIGHT('Cihazlar'!F238,4)),VALUE(MID('Cihazlar'!F238,4,2)),VALUE(LEFT('Cihazlar'!F238,2))),""))),IF('Cihazlar'!E238="","",IF(ISNUMBER('Cihazlar'!E238),'Cihazlar'!E238,IFERROR(DATE(VALUE(RIGHT('Cihazlar'!E238,4)),VALUE(MID('Cihazlar'!E238,4,2)),VALUE(LEFT('Cihazlar'!E238,2))),""))))</f>
        <v/>
      </c>
      <c r="L238" t="str">
        <f>IF('Cihazlar'!C238="","",IFERROR(MATCH('Cihazlar'!C238,'Ürünler'!$A:$A,0),IFERROR(MATCH('Cihazlar'!C238,'Ürünler'!$B:$B,0),"")))</f>
        <v/>
      </c>
      <c r="M238">
        <f>IF(N238&gt;0,0,IF('Cihazlar'!J238&lt;&gt;"",N(VALUE('Cihazlar'!J238)),IF(L238="",0,N(INDEX('Ürünler'!$C:$C,L238)))))</f>
        <v>0</v>
      </c>
      <c r="N238">
        <f>IF('Cihazlar'!K238&lt;&gt;"",N(VALUE('Cihazlar'!K238)),IF('Cihazlar'!J238&lt;&gt;"",0,IF(L238="",0,N(INDEX('Ürünler'!$D:$D,L238)))))</f>
        <v>0</v>
      </c>
    </row>
    <row r="239" spans="1:14">
      <c r="A239" t="str">
        <f>IF(AND('Cihazlar'!A239="",'Cihazlar'!B239=""),"",IFERROR(INDEX('Müşteriler'!$A:$A,MATCH(IF('Cihazlar'!A239="","§",'Cihazlar'!A239),'Müşteriler'!$K:$K,0)),IFERROR(INDEX('Müşteriler'!$A:$A,MATCH(IF('Cihazlar'!B239="","§",'Cihazlar'!B239),'Müşteriler'!$C:$C,0)),'Cihazlar'!A239&amp;'Cihazlar'!B239)))</f>
        <v/>
      </c>
      <c r="B239" t="str">
        <f>IF('Cihazlar'!C239="","",IF(L239="",'Cihazlar'!C239,INDEX('Ürünler'!$B:$B,L239)))</f>
        <v/>
      </c>
      <c r="C239" t="str">
        <f>IF('Cihazlar'!D239="","",'Cihazlar'!D239)</f>
        <v/>
      </c>
      <c r="D239" s="16" t="str">
        <f>K239</f>
        <v/>
      </c>
      <c r="E239" t="str">
        <f>IF(N239&gt;0,N239&amp;" gün",IF(M239&gt;0,M239&amp;" ay",""))</f>
        <v/>
      </c>
      <c r="F239" s="16" t="str">
        <f>IF(OR('Cihazlar'!C239="",K239=""),"",IF(N239&gt;0,K239+N239,IF(M239&gt;0,EDATE(K239,M239),"")))</f>
        <v/>
      </c>
      <c r="G239" s="17" t="str">
        <f>IF(F239="","",F239-TODAY())</f>
        <v/>
      </c>
      <c r="H239" t="str">
        <f>IF(G239="","",IF(G239&lt;0,"Gecikmiş",IF(G239&lt;=30,"30 gün içinde","Planlı")))</f>
        <v/>
      </c>
      <c r="I239" s="16" t="str">
        <f>IF('Cihazlar'!Q239="","",IF('Cihazlar'!R239="Sarı etiket",(IF('Cihazlar'!Q239="","",IF(ISNUMBER('Cihazlar'!Q239),'Cihazlar'!Q239,IFERROR(DATE(VALUE(RIGHT('Cihazlar'!Q239,4)),VALUE(MID('Cihazlar'!Q239,4,2)),VALUE(LEFT('Cihazlar'!Q239,2))),""))))+120,IF('Cihazlar'!R239="Kırmızı etiket",(IF('Cihazlar'!Q239="","",IF(ISNUMBER('Cihazlar'!Q239),'Cihazlar'!Q239,IFERROR(DATE(VALUE(RIGHT('Cihazlar'!Q239,4)),VALUE(MID('Cihazlar'!Q239,4,2)),VALUE(LEFT('Cihazlar'!Q239,2))),""))))+60,EDATE((IF('Cihazlar'!Q239="","",IF(ISNUMBER('Cihazlar'!Q239),'Cihazlar'!Q239,IFERROR(DATE(VALUE(RIGHT('Cihazlar'!Q239,4)),VALUE(MID('Cihazlar'!Q239,4,2)),VALUE(LEFT('Cihazlar'!Q239,2))),"")))),12))))</f>
        <v/>
      </c>
      <c r="J239" s="17" t="str">
        <f>IF(I239="","",I239-TODAY())</f>
        <v/>
      </c>
      <c r="K239" s="16" t="str">
        <f>IF('Cihazlar'!F239&lt;&gt;"",IF('Cihazlar'!F239="","",IF(ISNUMBER('Cihazlar'!F239),'Cihazlar'!F239,IFERROR(DATE(VALUE(RIGHT('Cihazlar'!F239,4)),VALUE(MID('Cihazlar'!F239,4,2)),VALUE(LEFT('Cihazlar'!F239,2))),""))),IF('Cihazlar'!E239="","",IF(ISNUMBER('Cihazlar'!E239),'Cihazlar'!E239,IFERROR(DATE(VALUE(RIGHT('Cihazlar'!E239,4)),VALUE(MID('Cihazlar'!E239,4,2)),VALUE(LEFT('Cihazlar'!E239,2))),""))))</f>
        <v/>
      </c>
      <c r="L239" t="str">
        <f>IF('Cihazlar'!C239="","",IFERROR(MATCH('Cihazlar'!C239,'Ürünler'!$A:$A,0),IFERROR(MATCH('Cihazlar'!C239,'Ürünler'!$B:$B,0),"")))</f>
        <v/>
      </c>
      <c r="M239">
        <f>IF(N239&gt;0,0,IF('Cihazlar'!J239&lt;&gt;"",N(VALUE('Cihazlar'!J239)),IF(L239="",0,N(INDEX('Ürünler'!$C:$C,L239)))))</f>
        <v>0</v>
      </c>
      <c r="N239">
        <f>IF('Cihazlar'!K239&lt;&gt;"",N(VALUE('Cihazlar'!K239)),IF('Cihazlar'!J239&lt;&gt;"",0,IF(L239="",0,N(INDEX('Ürünler'!$D:$D,L239)))))</f>
        <v>0</v>
      </c>
    </row>
    <row r="240" spans="1:14">
      <c r="A240" t="str">
        <f>IF(AND('Cihazlar'!A240="",'Cihazlar'!B240=""),"",IFERROR(INDEX('Müşteriler'!$A:$A,MATCH(IF('Cihazlar'!A240="","§",'Cihazlar'!A240),'Müşteriler'!$K:$K,0)),IFERROR(INDEX('Müşteriler'!$A:$A,MATCH(IF('Cihazlar'!B240="","§",'Cihazlar'!B240),'Müşteriler'!$C:$C,0)),'Cihazlar'!A240&amp;'Cihazlar'!B240)))</f>
        <v/>
      </c>
      <c r="B240" t="str">
        <f>IF('Cihazlar'!C240="","",IF(L240="",'Cihazlar'!C240,INDEX('Ürünler'!$B:$B,L240)))</f>
        <v/>
      </c>
      <c r="C240" t="str">
        <f>IF('Cihazlar'!D240="","",'Cihazlar'!D240)</f>
        <v/>
      </c>
      <c r="D240" s="16" t="str">
        <f>K240</f>
        <v/>
      </c>
      <c r="E240" t="str">
        <f>IF(N240&gt;0,N240&amp;" gün",IF(M240&gt;0,M240&amp;" ay",""))</f>
        <v/>
      </c>
      <c r="F240" s="16" t="str">
        <f>IF(OR('Cihazlar'!C240="",K240=""),"",IF(N240&gt;0,K240+N240,IF(M240&gt;0,EDATE(K240,M240),"")))</f>
        <v/>
      </c>
      <c r="G240" s="17" t="str">
        <f>IF(F240="","",F240-TODAY())</f>
        <v/>
      </c>
      <c r="H240" t="str">
        <f>IF(G240="","",IF(G240&lt;0,"Gecikmiş",IF(G240&lt;=30,"30 gün içinde","Planlı")))</f>
        <v/>
      </c>
      <c r="I240" s="16" t="str">
        <f>IF('Cihazlar'!Q240="","",IF('Cihazlar'!R240="Sarı etiket",(IF('Cihazlar'!Q240="","",IF(ISNUMBER('Cihazlar'!Q240),'Cihazlar'!Q240,IFERROR(DATE(VALUE(RIGHT('Cihazlar'!Q240,4)),VALUE(MID('Cihazlar'!Q240,4,2)),VALUE(LEFT('Cihazlar'!Q240,2))),""))))+120,IF('Cihazlar'!R240="Kırmızı etiket",(IF('Cihazlar'!Q240="","",IF(ISNUMBER('Cihazlar'!Q240),'Cihazlar'!Q240,IFERROR(DATE(VALUE(RIGHT('Cihazlar'!Q240,4)),VALUE(MID('Cihazlar'!Q240,4,2)),VALUE(LEFT('Cihazlar'!Q240,2))),""))))+60,EDATE((IF('Cihazlar'!Q240="","",IF(ISNUMBER('Cihazlar'!Q240),'Cihazlar'!Q240,IFERROR(DATE(VALUE(RIGHT('Cihazlar'!Q240,4)),VALUE(MID('Cihazlar'!Q240,4,2)),VALUE(LEFT('Cihazlar'!Q240,2))),"")))),12))))</f>
        <v/>
      </c>
      <c r="J240" s="17" t="str">
        <f>IF(I240="","",I240-TODAY())</f>
        <v/>
      </c>
      <c r="K240" s="16" t="str">
        <f>IF('Cihazlar'!F240&lt;&gt;"",IF('Cihazlar'!F240="","",IF(ISNUMBER('Cihazlar'!F240),'Cihazlar'!F240,IFERROR(DATE(VALUE(RIGHT('Cihazlar'!F240,4)),VALUE(MID('Cihazlar'!F240,4,2)),VALUE(LEFT('Cihazlar'!F240,2))),""))),IF('Cihazlar'!E240="","",IF(ISNUMBER('Cihazlar'!E240),'Cihazlar'!E240,IFERROR(DATE(VALUE(RIGHT('Cihazlar'!E240,4)),VALUE(MID('Cihazlar'!E240,4,2)),VALUE(LEFT('Cihazlar'!E240,2))),""))))</f>
        <v/>
      </c>
      <c r="L240" t="str">
        <f>IF('Cihazlar'!C240="","",IFERROR(MATCH('Cihazlar'!C240,'Ürünler'!$A:$A,0),IFERROR(MATCH('Cihazlar'!C240,'Ürünler'!$B:$B,0),"")))</f>
        <v/>
      </c>
      <c r="M240">
        <f>IF(N240&gt;0,0,IF('Cihazlar'!J240&lt;&gt;"",N(VALUE('Cihazlar'!J240)),IF(L240="",0,N(INDEX('Ürünler'!$C:$C,L240)))))</f>
        <v>0</v>
      </c>
      <c r="N240">
        <f>IF('Cihazlar'!K240&lt;&gt;"",N(VALUE('Cihazlar'!K240)),IF('Cihazlar'!J240&lt;&gt;"",0,IF(L240="",0,N(INDEX('Ürünler'!$D:$D,L240)))))</f>
        <v>0</v>
      </c>
    </row>
    <row r="241" spans="1:14">
      <c r="A241" t="str">
        <f>IF(AND('Cihazlar'!A241="",'Cihazlar'!B241=""),"",IFERROR(INDEX('Müşteriler'!$A:$A,MATCH(IF('Cihazlar'!A241="","§",'Cihazlar'!A241),'Müşteriler'!$K:$K,0)),IFERROR(INDEX('Müşteriler'!$A:$A,MATCH(IF('Cihazlar'!B241="","§",'Cihazlar'!B241),'Müşteriler'!$C:$C,0)),'Cihazlar'!A241&amp;'Cihazlar'!B241)))</f>
        <v/>
      </c>
      <c r="B241" t="str">
        <f>IF('Cihazlar'!C241="","",IF(L241="",'Cihazlar'!C241,INDEX('Ürünler'!$B:$B,L241)))</f>
        <v/>
      </c>
      <c r="C241" t="str">
        <f>IF('Cihazlar'!D241="","",'Cihazlar'!D241)</f>
        <v/>
      </c>
      <c r="D241" s="16" t="str">
        <f>K241</f>
        <v/>
      </c>
      <c r="E241" t="str">
        <f>IF(N241&gt;0,N241&amp;" gün",IF(M241&gt;0,M241&amp;" ay",""))</f>
        <v/>
      </c>
      <c r="F241" s="16" t="str">
        <f>IF(OR('Cihazlar'!C241="",K241=""),"",IF(N241&gt;0,K241+N241,IF(M241&gt;0,EDATE(K241,M241),"")))</f>
        <v/>
      </c>
      <c r="G241" s="17" t="str">
        <f>IF(F241="","",F241-TODAY())</f>
        <v/>
      </c>
      <c r="H241" t="str">
        <f>IF(G241="","",IF(G241&lt;0,"Gecikmiş",IF(G241&lt;=30,"30 gün içinde","Planlı")))</f>
        <v/>
      </c>
      <c r="I241" s="16" t="str">
        <f>IF('Cihazlar'!Q241="","",IF('Cihazlar'!R241="Sarı etiket",(IF('Cihazlar'!Q241="","",IF(ISNUMBER('Cihazlar'!Q241),'Cihazlar'!Q241,IFERROR(DATE(VALUE(RIGHT('Cihazlar'!Q241,4)),VALUE(MID('Cihazlar'!Q241,4,2)),VALUE(LEFT('Cihazlar'!Q241,2))),""))))+120,IF('Cihazlar'!R241="Kırmızı etiket",(IF('Cihazlar'!Q241="","",IF(ISNUMBER('Cihazlar'!Q241),'Cihazlar'!Q241,IFERROR(DATE(VALUE(RIGHT('Cihazlar'!Q241,4)),VALUE(MID('Cihazlar'!Q241,4,2)),VALUE(LEFT('Cihazlar'!Q241,2))),""))))+60,EDATE((IF('Cihazlar'!Q241="","",IF(ISNUMBER('Cihazlar'!Q241),'Cihazlar'!Q241,IFERROR(DATE(VALUE(RIGHT('Cihazlar'!Q241,4)),VALUE(MID('Cihazlar'!Q241,4,2)),VALUE(LEFT('Cihazlar'!Q241,2))),"")))),12))))</f>
        <v/>
      </c>
      <c r="J241" s="17" t="str">
        <f>IF(I241="","",I241-TODAY())</f>
        <v/>
      </c>
      <c r="K241" s="16" t="str">
        <f>IF('Cihazlar'!F241&lt;&gt;"",IF('Cihazlar'!F241="","",IF(ISNUMBER('Cihazlar'!F241),'Cihazlar'!F241,IFERROR(DATE(VALUE(RIGHT('Cihazlar'!F241,4)),VALUE(MID('Cihazlar'!F241,4,2)),VALUE(LEFT('Cihazlar'!F241,2))),""))),IF('Cihazlar'!E241="","",IF(ISNUMBER('Cihazlar'!E241),'Cihazlar'!E241,IFERROR(DATE(VALUE(RIGHT('Cihazlar'!E241,4)),VALUE(MID('Cihazlar'!E241,4,2)),VALUE(LEFT('Cihazlar'!E241,2))),""))))</f>
        <v/>
      </c>
      <c r="L241" t="str">
        <f>IF('Cihazlar'!C241="","",IFERROR(MATCH('Cihazlar'!C241,'Ürünler'!$A:$A,0),IFERROR(MATCH('Cihazlar'!C241,'Ürünler'!$B:$B,0),"")))</f>
        <v/>
      </c>
      <c r="M241">
        <f>IF(N241&gt;0,0,IF('Cihazlar'!J241&lt;&gt;"",N(VALUE('Cihazlar'!J241)),IF(L241="",0,N(INDEX('Ürünler'!$C:$C,L241)))))</f>
        <v>0</v>
      </c>
      <c r="N241">
        <f>IF('Cihazlar'!K241&lt;&gt;"",N(VALUE('Cihazlar'!K241)),IF('Cihazlar'!J241&lt;&gt;"",0,IF(L241="",0,N(INDEX('Ürünler'!$D:$D,L241)))))</f>
        <v>0</v>
      </c>
    </row>
    <row r="242" spans="1:14">
      <c r="A242" t="str">
        <f>IF(AND('Cihazlar'!A242="",'Cihazlar'!B242=""),"",IFERROR(INDEX('Müşteriler'!$A:$A,MATCH(IF('Cihazlar'!A242="","§",'Cihazlar'!A242),'Müşteriler'!$K:$K,0)),IFERROR(INDEX('Müşteriler'!$A:$A,MATCH(IF('Cihazlar'!B242="","§",'Cihazlar'!B242),'Müşteriler'!$C:$C,0)),'Cihazlar'!A242&amp;'Cihazlar'!B242)))</f>
        <v/>
      </c>
      <c r="B242" t="str">
        <f>IF('Cihazlar'!C242="","",IF(L242="",'Cihazlar'!C242,INDEX('Ürünler'!$B:$B,L242)))</f>
        <v/>
      </c>
      <c r="C242" t="str">
        <f>IF('Cihazlar'!D242="","",'Cihazlar'!D242)</f>
        <v/>
      </c>
      <c r="D242" s="16" t="str">
        <f>K242</f>
        <v/>
      </c>
      <c r="E242" t="str">
        <f>IF(N242&gt;0,N242&amp;" gün",IF(M242&gt;0,M242&amp;" ay",""))</f>
        <v/>
      </c>
      <c r="F242" s="16" t="str">
        <f>IF(OR('Cihazlar'!C242="",K242=""),"",IF(N242&gt;0,K242+N242,IF(M242&gt;0,EDATE(K242,M242),"")))</f>
        <v/>
      </c>
      <c r="G242" s="17" t="str">
        <f>IF(F242="","",F242-TODAY())</f>
        <v/>
      </c>
      <c r="H242" t="str">
        <f>IF(G242="","",IF(G242&lt;0,"Gecikmiş",IF(G242&lt;=30,"30 gün içinde","Planlı")))</f>
        <v/>
      </c>
      <c r="I242" s="16" t="str">
        <f>IF('Cihazlar'!Q242="","",IF('Cihazlar'!R242="Sarı etiket",(IF('Cihazlar'!Q242="","",IF(ISNUMBER('Cihazlar'!Q242),'Cihazlar'!Q242,IFERROR(DATE(VALUE(RIGHT('Cihazlar'!Q242,4)),VALUE(MID('Cihazlar'!Q242,4,2)),VALUE(LEFT('Cihazlar'!Q242,2))),""))))+120,IF('Cihazlar'!R242="Kırmızı etiket",(IF('Cihazlar'!Q242="","",IF(ISNUMBER('Cihazlar'!Q242),'Cihazlar'!Q242,IFERROR(DATE(VALUE(RIGHT('Cihazlar'!Q242,4)),VALUE(MID('Cihazlar'!Q242,4,2)),VALUE(LEFT('Cihazlar'!Q242,2))),""))))+60,EDATE((IF('Cihazlar'!Q242="","",IF(ISNUMBER('Cihazlar'!Q242),'Cihazlar'!Q242,IFERROR(DATE(VALUE(RIGHT('Cihazlar'!Q242,4)),VALUE(MID('Cihazlar'!Q242,4,2)),VALUE(LEFT('Cihazlar'!Q242,2))),"")))),12))))</f>
        <v/>
      </c>
      <c r="J242" s="17" t="str">
        <f>IF(I242="","",I242-TODAY())</f>
        <v/>
      </c>
      <c r="K242" s="16" t="str">
        <f>IF('Cihazlar'!F242&lt;&gt;"",IF('Cihazlar'!F242="","",IF(ISNUMBER('Cihazlar'!F242),'Cihazlar'!F242,IFERROR(DATE(VALUE(RIGHT('Cihazlar'!F242,4)),VALUE(MID('Cihazlar'!F242,4,2)),VALUE(LEFT('Cihazlar'!F242,2))),""))),IF('Cihazlar'!E242="","",IF(ISNUMBER('Cihazlar'!E242),'Cihazlar'!E242,IFERROR(DATE(VALUE(RIGHT('Cihazlar'!E242,4)),VALUE(MID('Cihazlar'!E242,4,2)),VALUE(LEFT('Cihazlar'!E242,2))),""))))</f>
        <v/>
      </c>
      <c r="L242" t="str">
        <f>IF('Cihazlar'!C242="","",IFERROR(MATCH('Cihazlar'!C242,'Ürünler'!$A:$A,0),IFERROR(MATCH('Cihazlar'!C242,'Ürünler'!$B:$B,0),"")))</f>
        <v/>
      </c>
      <c r="M242">
        <f>IF(N242&gt;0,0,IF('Cihazlar'!J242&lt;&gt;"",N(VALUE('Cihazlar'!J242)),IF(L242="",0,N(INDEX('Ürünler'!$C:$C,L242)))))</f>
        <v>0</v>
      </c>
      <c r="N242">
        <f>IF('Cihazlar'!K242&lt;&gt;"",N(VALUE('Cihazlar'!K242)),IF('Cihazlar'!J242&lt;&gt;"",0,IF(L242="",0,N(INDEX('Ürünler'!$D:$D,L242)))))</f>
        <v>0</v>
      </c>
    </row>
    <row r="243" spans="1:14">
      <c r="A243" t="str">
        <f>IF(AND('Cihazlar'!A243="",'Cihazlar'!B243=""),"",IFERROR(INDEX('Müşteriler'!$A:$A,MATCH(IF('Cihazlar'!A243="","§",'Cihazlar'!A243),'Müşteriler'!$K:$K,0)),IFERROR(INDEX('Müşteriler'!$A:$A,MATCH(IF('Cihazlar'!B243="","§",'Cihazlar'!B243),'Müşteriler'!$C:$C,0)),'Cihazlar'!A243&amp;'Cihazlar'!B243)))</f>
        <v/>
      </c>
      <c r="B243" t="str">
        <f>IF('Cihazlar'!C243="","",IF(L243="",'Cihazlar'!C243,INDEX('Ürünler'!$B:$B,L243)))</f>
        <v/>
      </c>
      <c r="C243" t="str">
        <f>IF('Cihazlar'!D243="","",'Cihazlar'!D243)</f>
        <v/>
      </c>
      <c r="D243" s="16" t="str">
        <f>K243</f>
        <v/>
      </c>
      <c r="E243" t="str">
        <f>IF(N243&gt;0,N243&amp;" gün",IF(M243&gt;0,M243&amp;" ay",""))</f>
        <v/>
      </c>
      <c r="F243" s="16" t="str">
        <f>IF(OR('Cihazlar'!C243="",K243=""),"",IF(N243&gt;0,K243+N243,IF(M243&gt;0,EDATE(K243,M243),"")))</f>
        <v/>
      </c>
      <c r="G243" s="17" t="str">
        <f>IF(F243="","",F243-TODAY())</f>
        <v/>
      </c>
      <c r="H243" t="str">
        <f>IF(G243="","",IF(G243&lt;0,"Gecikmiş",IF(G243&lt;=30,"30 gün içinde","Planlı")))</f>
        <v/>
      </c>
      <c r="I243" s="16" t="str">
        <f>IF('Cihazlar'!Q243="","",IF('Cihazlar'!R243="Sarı etiket",(IF('Cihazlar'!Q243="","",IF(ISNUMBER('Cihazlar'!Q243),'Cihazlar'!Q243,IFERROR(DATE(VALUE(RIGHT('Cihazlar'!Q243,4)),VALUE(MID('Cihazlar'!Q243,4,2)),VALUE(LEFT('Cihazlar'!Q243,2))),""))))+120,IF('Cihazlar'!R243="Kırmızı etiket",(IF('Cihazlar'!Q243="","",IF(ISNUMBER('Cihazlar'!Q243),'Cihazlar'!Q243,IFERROR(DATE(VALUE(RIGHT('Cihazlar'!Q243,4)),VALUE(MID('Cihazlar'!Q243,4,2)),VALUE(LEFT('Cihazlar'!Q243,2))),""))))+60,EDATE((IF('Cihazlar'!Q243="","",IF(ISNUMBER('Cihazlar'!Q243),'Cihazlar'!Q243,IFERROR(DATE(VALUE(RIGHT('Cihazlar'!Q243,4)),VALUE(MID('Cihazlar'!Q243,4,2)),VALUE(LEFT('Cihazlar'!Q243,2))),"")))),12))))</f>
        <v/>
      </c>
      <c r="J243" s="17" t="str">
        <f>IF(I243="","",I243-TODAY())</f>
        <v/>
      </c>
      <c r="K243" s="16" t="str">
        <f>IF('Cihazlar'!F243&lt;&gt;"",IF('Cihazlar'!F243="","",IF(ISNUMBER('Cihazlar'!F243),'Cihazlar'!F243,IFERROR(DATE(VALUE(RIGHT('Cihazlar'!F243,4)),VALUE(MID('Cihazlar'!F243,4,2)),VALUE(LEFT('Cihazlar'!F243,2))),""))),IF('Cihazlar'!E243="","",IF(ISNUMBER('Cihazlar'!E243),'Cihazlar'!E243,IFERROR(DATE(VALUE(RIGHT('Cihazlar'!E243,4)),VALUE(MID('Cihazlar'!E243,4,2)),VALUE(LEFT('Cihazlar'!E243,2))),""))))</f>
        <v/>
      </c>
      <c r="L243" t="str">
        <f>IF('Cihazlar'!C243="","",IFERROR(MATCH('Cihazlar'!C243,'Ürünler'!$A:$A,0),IFERROR(MATCH('Cihazlar'!C243,'Ürünler'!$B:$B,0),"")))</f>
        <v/>
      </c>
      <c r="M243">
        <f>IF(N243&gt;0,0,IF('Cihazlar'!J243&lt;&gt;"",N(VALUE('Cihazlar'!J243)),IF(L243="",0,N(INDEX('Ürünler'!$C:$C,L243)))))</f>
        <v>0</v>
      </c>
      <c r="N243">
        <f>IF('Cihazlar'!K243&lt;&gt;"",N(VALUE('Cihazlar'!K243)),IF('Cihazlar'!J243&lt;&gt;"",0,IF(L243="",0,N(INDEX('Ürünler'!$D:$D,L243)))))</f>
        <v>0</v>
      </c>
    </row>
    <row r="244" spans="1:14">
      <c r="A244" t="str">
        <f>IF(AND('Cihazlar'!A244="",'Cihazlar'!B244=""),"",IFERROR(INDEX('Müşteriler'!$A:$A,MATCH(IF('Cihazlar'!A244="","§",'Cihazlar'!A244),'Müşteriler'!$K:$K,0)),IFERROR(INDEX('Müşteriler'!$A:$A,MATCH(IF('Cihazlar'!B244="","§",'Cihazlar'!B244),'Müşteriler'!$C:$C,0)),'Cihazlar'!A244&amp;'Cihazlar'!B244)))</f>
        <v/>
      </c>
      <c r="B244" t="str">
        <f>IF('Cihazlar'!C244="","",IF(L244="",'Cihazlar'!C244,INDEX('Ürünler'!$B:$B,L244)))</f>
        <v/>
      </c>
      <c r="C244" t="str">
        <f>IF('Cihazlar'!D244="","",'Cihazlar'!D244)</f>
        <v/>
      </c>
      <c r="D244" s="16" t="str">
        <f>K244</f>
        <v/>
      </c>
      <c r="E244" t="str">
        <f>IF(N244&gt;0,N244&amp;" gün",IF(M244&gt;0,M244&amp;" ay",""))</f>
        <v/>
      </c>
      <c r="F244" s="16" t="str">
        <f>IF(OR('Cihazlar'!C244="",K244=""),"",IF(N244&gt;0,K244+N244,IF(M244&gt;0,EDATE(K244,M244),"")))</f>
        <v/>
      </c>
      <c r="G244" s="17" t="str">
        <f>IF(F244="","",F244-TODAY())</f>
        <v/>
      </c>
      <c r="H244" t="str">
        <f>IF(G244="","",IF(G244&lt;0,"Gecikmiş",IF(G244&lt;=30,"30 gün içinde","Planlı")))</f>
        <v/>
      </c>
      <c r="I244" s="16" t="str">
        <f>IF('Cihazlar'!Q244="","",IF('Cihazlar'!R244="Sarı etiket",(IF('Cihazlar'!Q244="","",IF(ISNUMBER('Cihazlar'!Q244),'Cihazlar'!Q244,IFERROR(DATE(VALUE(RIGHT('Cihazlar'!Q244,4)),VALUE(MID('Cihazlar'!Q244,4,2)),VALUE(LEFT('Cihazlar'!Q244,2))),""))))+120,IF('Cihazlar'!R244="Kırmızı etiket",(IF('Cihazlar'!Q244="","",IF(ISNUMBER('Cihazlar'!Q244),'Cihazlar'!Q244,IFERROR(DATE(VALUE(RIGHT('Cihazlar'!Q244,4)),VALUE(MID('Cihazlar'!Q244,4,2)),VALUE(LEFT('Cihazlar'!Q244,2))),""))))+60,EDATE((IF('Cihazlar'!Q244="","",IF(ISNUMBER('Cihazlar'!Q244),'Cihazlar'!Q244,IFERROR(DATE(VALUE(RIGHT('Cihazlar'!Q244,4)),VALUE(MID('Cihazlar'!Q244,4,2)),VALUE(LEFT('Cihazlar'!Q244,2))),"")))),12))))</f>
        <v/>
      </c>
      <c r="J244" s="17" t="str">
        <f>IF(I244="","",I244-TODAY())</f>
        <v/>
      </c>
      <c r="K244" s="16" t="str">
        <f>IF('Cihazlar'!F244&lt;&gt;"",IF('Cihazlar'!F244="","",IF(ISNUMBER('Cihazlar'!F244),'Cihazlar'!F244,IFERROR(DATE(VALUE(RIGHT('Cihazlar'!F244,4)),VALUE(MID('Cihazlar'!F244,4,2)),VALUE(LEFT('Cihazlar'!F244,2))),""))),IF('Cihazlar'!E244="","",IF(ISNUMBER('Cihazlar'!E244),'Cihazlar'!E244,IFERROR(DATE(VALUE(RIGHT('Cihazlar'!E244,4)),VALUE(MID('Cihazlar'!E244,4,2)),VALUE(LEFT('Cihazlar'!E244,2))),""))))</f>
        <v/>
      </c>
      <c r="L244" t="str">
        <f>IF('Cihazlar'!C244="","",IFERROR(MATCH('Cihazlar'!C244,'Ürünler'!$A:$A,0),IFERROR(MATCH('Cihazlar'!C244,'Ürünler'!$B:$B,0),"")))</f>
        <v/>
      </c>
      <c r="M244">
        <f>IF(N244&gt;0,0,IF('Cihazlar'!J244&lt;&gt;"",N(VALUE('Cihazlar'!J244)),IF(L244="",0,N(INDEX('Ürünler'!$C:$C,L244)))))</f>
        <v>0</v>
      </c>
      <c r="N244">
        <f>IF('Cihazlar'!K244&lt;&gt;"",N(VALUE('Cihazlar'!K244)),IF('Cihazlar'!J244&lt;&gt;"",0,IF(L244="",0,N(INDEX('Ürünler'!$D:$D,L244)))))</f>
        <v>0</v>
      </c>
    </row>
    <row r="245" spans="1:14">
      <c r="A245" t="str">
        <f>IF(AND('Cihazlar'!A245="",'Cihazlar'!B245=""),"",IFERROR(INDEX('Müşteriler'!$A:$A,MATCH(IF('Cihazlar'!A245="","§",'Cihazlar'!A245),'Müşteriler'!$K:$K,0)),IFERROR(INDEX('Müşteriler'!$A:$A,MATCH(IF('Cihazlar'!B245="","§",'Cihazlar'!B245),'Müşteriler'!$C:$C,0)),'Cihazlar'!A245&amp;'Cihazlar'!B245)))</f>
        <v/>
      </c>
      <c r="B245" t="str">
        <f>IF('Cihazlar'!C245="","",IF(L245="",'Cihazlar'!C245,INDEX('Ürünler'!$B:$B,L245)))</f>
        <v/>
      </c>
      <c r="C245" t="str">
        <f>IF('Cihazlar'!D245="","",'Cihazlar'!D245)</f>
        <v/>
      </c>
      <c r="D245" s="16" t="str">
        <f>K245</f>
        <v/>
      </c>
      <c r="E245" t="str">
        <f>IF(N245&gt;0,N245&amp;" gün",IF(M245&gt;0,M245&amp;" ay",""))</f>
        <v/>
      </c>
      <c r="F245" s="16" t="str">
        <f>IF(OR('Cihazlar'!C245="",K245=""),"",IF(N245&gt;0,K245+N245,IF(M245&gt;0,EDATE(K245,M245),"")))</f>
        <v/>
      </c>
      <c r="G245" s="17" t="str">
        <f>IF(F245="","",F245-TODAY())</f>
        <v/>
      </c>
      <c r="H245" t="str">
        <f>IF(G245="","",IF(G245&lt;0,"Gecikmiş",IF(G245&lt;=30,"30 gün içinde","Planlı")))</f>
        <v/>
      </c>
      <c r="I245" s="16" t="str">
        <f>IF('Cihazlar'!Q245="","",IF('Cihazlar'!R245="Sarı etiket",(IF('Cihazlar'!Q245="","",IF(ISNUMBER('Cihazlar'!Q245),'Cihazlar'!Q245,IFERROR(DATE(VALUE(RIGHT('Cihazlar'!Q245,4)),VALUE(MID('Cihazlar'!Q245,4,2)),VALUE(LEFT('Cihazlar'!Q245,2))),""))))+120,IF('Cihazlar'!R245="Kırmızı etiket",(IF('Cihazlar'!Q245="","",IF(ISNUMBER('Cihazlar'!Q245),'Cihazlar'!Q245,IFERROR(DATE(VALUE(RIGHT('Cihazlar'!Q245,4)),VALUE(MID('Cihazlar'!Q245,4,2)),VALUE(LEFT('Cihazlar'!Q245,2))),""))))+60,EDATE((IF('Cihazlar'!Q245="","",IF(ISNUMBER('Cihazlar'!Q245),'Cihazlar'!Q245,IFERROR(DATE(VALUE(RIGHT('Cihazlar'!Q245,4)),VALUE(MID('Cihazlar'!Q245,4,2)),VALUE(LEFT('Cihazlar'!Q245,2))),"")))),12))))</f>
        <v/>
      </c>
      <c r="J245" s="17" t="str">
        <f>IF(I245="","",I245-TODAY())</f>
        <v/>
      </c>
      <c r="K245" s="16" t="str">
        <f>IF('Cihazlar'!F245&lt;&gt;"",IF('Cihazlar'!F245="","",IF(ISNUMBER('Cihazlar'!F245),'Cihazlar'!F245,IFERROR(DATE(VALUE(RIGHT('Cihazlar'!F245,4)),VALUE(MID('Cihazlar'!F245,4,2)),VALUE(LEFT('Cihazlar'!F245,2))),""))),IF('Cihazlar'!E245="","",IF(ISNUMBER('Cihazlar'!E245),'Cihazlar'!E245,IFERROR(DATE(VALUE(RIGHT('Cihazlar'!E245,4)),VALUE(MID('Cihazlar'!E245,4,2)),VALUE(LEFT('Cihazlar'!E245,2))),""))))</f>
        <v/>
      </c>
      <c r="L245" t="str">
        <f>IF('Cihazlar'!C245="","",IFERROR(MATCH('Cihazlar'!C245,'Ürünler'!$A:$A,0),IFERROR(MATCH('Cihazlar'!C245,'Ürünler'!$B:$B,0),"")))</f>
        <v/>
      </c>
      <c r="M245">
        <f>IF(N245&gt;0,0,IF('Cihazlar'!J245&lt;&gt;"",N(VALUE('Cihazlar'!J245)),IF(L245="",0,N(INDEX('Ürünler'!$C:$C,L245)))))</f>
        <v>0</v>
      </c>
      <c r="N245">
        <f>IF('Cihazlar'!K245&lt;&gt;"",N(VALUE('Cihazlar'!K245)),IF('Cihazlar'!J245&lt;&gt;"",0,IF(L245="",0,N(INDEX('Ürünler'!$D:$D,L245)))))</f>
        <v>0</v>
      </c>
    </row>
    <row r="246" spans="1:14">
      <c r="A246" t="str">
        <f>IF(AND('Cihazlar'!A246="",'Cihazlar'!B246=""),"",IFERROR(INDEX('Müşteriler'!$A:$A,MATCH(IF('Cihazlar'!A246="","§",'Cihazlar'!A246),'Müşteriler'!$K:$K,0)),IFERROR(INDEX('Müşteriler'!$A:$A,MATCH(IF('Cihazlar'!B246="","§",'Cihazlar'!B246),'Müşteriler'!$C:$C,0)),'Cihazlar'!A246&amp;'Cihazlar'!B246)))</f>
        <v/>
      </c>
      <c r="B246" t="str">
        <f>IF('Cihazlar'!C246="","",IF(L246="",'Cihazlar'!C246,INDEX('Ürünler'!$B:$B,L246)))</f>
        <v/>
      </c>
      <c r="C246" t="str">
        <f>IF('Cihazlar'!D246="","",'Cihazlar'!D246)</f>
        <v/>
      </c>
      <c r="D246" s="16" t="str">
        <f>K246</f>
        <v/>
      </c>
      <c r="E246" t="str">
        <f>IF(N246&gt;0,N246&amp;" gün",IF(M246&gt;0,M246&amp;" ay",""))</f>
        <v/>
      </c>
      <c r="F246" s="16" t="str">
        <f>IF(OR('Cihazlar'!C246="",K246=""),"",IF(N246&gt;0,K246+N246,IF(M246&gt;0,EDATE(K246,M246),"")))</f>
        <v/>
      </c>
      <c r="G246" s="17" t="str">
        <f>IF(F246="","",F246-TODAY())</f>
        <v/>
      </c>
      <c r="H246" t="str">
        <f>IF(G246="","",IF(G246&lt;0,"Gecikmiş",IF(G246&lt;=30,"30 gün içinde","Planlı")))</f>
        <v/>
      </c>
      <c r="I246" s="16" t="str">
        <f>IF('Cihazlar'!Q246="","",IF('Cihazlar'!R246="Sarı etiket",(IF('Cihazlar'!Q246="","",IF(ISNUMBER('Cihazlar'!Q246),'Cihazlar'!Q246,IFERROR(DATE(VALUE(RIGHT('Cihazlar'!Q246,4)),VALUE(MID('Cihazlar'!Q246,4,2)),VALUE(LEFT('Cihazlar'!Q246,2))),""))))+120,IF('Cihazlar'!R246="Kırmızı etiket",(IF('Cihazlar'!Q246="","",IF(ISNUMBER('Cihazlar'!Q246),'Cihazlar'!Q246,IFERROR(DATE(VALUE(RIGHT('Cihazlar'!Q246,4)),VALUE(MID('Cihazlar'!Q246,4,2)),VALUE(LEFT('Cihazlar'!Q246,2))),""))))+60,EDATE((IF('Cihazlar'!Q246="","",IF(ISNUMBER('Cihazlar'!Q246),'Cihazlar'!Q246,IFERROR(DATE(VALUE(RIGHT('Cihazlar'!Q246,4)),VALUE(MID('Cihazlar'!Q246,4,2)),VALUE(LEFT('Cihazlar'!Q246,2))),"")))),12))))</f>
        <v/>
      </c>
      <c r="J246" s="17" t="str">
        <f>IF(I246="","",I246-TODAY())</f>
        <v/>
      </c>
      <c r="K246" s="16" t="str">
        <f>IF('Cihazlar'!F246&lt;&gt;"",IF('Cihazlar'!F246="","",IF(ISNUMBER('Cihazlar'!F246),'Cihazlar'!F246,IFERROR(DATE(VALUE(RIGHT('Cihazlar'!F246,4)),VALUE(MID('Cihazlar'!F246,4,2)),VALUE(LEFT('Cihazlar'!F246,2))),""))),IF('Cihazlar'!E246="","",IF(ISNUMBER('Cihazlar'!E246),'Cihazlar'!E246,IFERROR(DATE(VALUE(RIGHT('Cihazlar'!E246,4)),VALUE(MID('Cihazlar'!E246,4,2)),VALUE(LEFT('Cihazlar'!E246,2))),""))))</f>
        <v/>
      </c>
      <c r="L246" t="str">
        <f>IF('Cihazlar'!C246="","",IFERROR(MATCH('Cihazlar'!C246,'Ürünler'!$A:$A,0),IFERROR(MATCH('Cihazlar'!C246,'Ürünler'!$B:$B,0),"")))</f>
        <v/>
      </c>
      <c r="M246">
        <f>IF(N246&gt;0,0,IF('Cihazlar'!J246&lt;&gt;"",N(VALUE('Cihazlar'!J246)),IF(L246="",0,N(INDEX('Ürünler'!$C:$C,L246)))))</f>
        <v>0</v>
      </c>
      <c r="N246">
        <f>IF('Cihazlar'!K246&lt;&gt;"",N(VALUE('Cihazlar'!K246)),IF('Cihazlar'!J246&lt;&gt;"",0,IF(L246="",0,N(INDEX('Ürünler'!$D:$D,L246)))))</f>
        <v>0</v>
      </c>
    </row>
    <row r="247" spans="1:14">
      <c r="A247" t="str">
        <f>IF(AND('Cihazlar'!A247="",'Cihazlar'!B247=""),"",IFERROR(INDEX('Müşteriler'!$A:$A,MATCH(IF('Cihazlar'!A247="","§",'Cihazlar'!A247),'Müşteriler'!$K:$K,0)),IFERROR(INDEX('Müşteriler'!$A:$A,MATCH(IF('Cihazlar'!B247="","§",'Cihazlar'!B247),'Müşteriler'!$C:$C,0)),'Cihazlar'!A247&amp;'Cihazlar'!B247)))</f>
        <v/>
      </c>
      <c r="B247" t="str">
        <f>IF('Cihazlar'!C247="","",IF(L247="",'Cihazlar'!C247,INDEX('Ürünler'!$B:$B,L247)))</f>
        <v/>
      </c>
      <c r="C247" t="str">
        <f>IF('Cihazlar'!D247="","",'Cihazlar'!D247)</f>
        <v/>
      </c>
      <c r="D247" s="16" t="str">
        <f>K247</f>
        <v/>
      </c>
      <c r="E247" t="str">
        <f>IF(N247&gt;0,N247&amp;" gün",IF(M247&gt;0,M247&amp;" ay",""))</f>
        <v/>
      </c>
      <c r="F247" s="16" t="str">
        <f>IF(OR('Cihazlar'!C247="",K247=""),"",IF(N247&gt;0,K247+N247,IF(M247&gt;0,EDATE(K247,M247),"")))</f>
        <v/>
      </c>
      <c r="G247" s="17" t="str">
        <f>IF(F247="","",F247-TODAY())</f>
        <v/>
      </c>
      <c r="H247" t="str">
        <f>IF(G247="","",IF(G247&lt;0,"Gecikmiş",IF(G247&lt;=30,"30 gün içinde","Planlı")))</f>
        <v/>
      </c>
      <c r="I247" s="16" t="str">
        <f>IF('Cihazlar'!Q247="","",IF('Cihazlar'!R247="Sarı etiket",(IF('Cihazlar'!Q247="","",IF(ISNUMBER('Cihazlar'!Q247),'Cihazlar'!Q247,IFERROR(DATE(VALUE(RIGHT('Cihazlar'!Q247,4)),VALUE(MID('Cihazlar'!Q247,4,2)),VALUE(LEFT('Cihazlar'!Q247,2))),""))))+120,IF('Cihazlar'!R247="Kırmızı etiket",(IF('Cihazlar'!Q247="","",IF(ISNUMBER('Cihazlar'!Q247),'Cihazlar'!Q247,IFERROR(DATE(VALUE(RIGHT('Cihazlar'!Q247,4)),VALUE(MID('Cihazlar'!Q247,4,2)),VALUE(LEFT('Cihazlar'!Q247,2))),""))))+60,EDATE((IF('Cihazlar'!Q247="","",IF(ISNUMBER('Cihazlar'!Q247),'Cihazlar'!Q247,IFERROR(DATE(VALUE(RIGHT('Cihazlar'!Q247,4)),VALUE(MID('Cihazlar'!Q247,4,2)),VALUE(LEFT('Cihazlar'!Q247,2))),"")))),12))))</f>
        <v/>
      </c>
      <c r="J247" s="17" t="str">
        <f>IF(I247="","",I247-TODAY())</f>
        <v/>
      </c>
      <c r="K247" s="16" t="str">
        <f>IF('Cihazlar'!F247&lt;&gt;"",IF('Cihazlar'!F247="","",IF(ISNUMBER('Cihazlar'!F247),'Cihazlar'!F247,IFERROR(DATE(VALUE(RIGHT('Cihazlar'!F247,4)),VALUE(MID('Cihazlar'!F247,4,2)),VALUE(LEFT('Cihazlar'!F247,2))),""))),IF('Cihazlar'!E247="","",IF(ISNUMBER('Cihazlar'!E247),'Cihazlar'!E247,IFERROR(DATE(VALUE(RIGHT('Cihazlar'!E247,4)),VALUE(MID('Cihazlar'!E247,4,2)),VALUE(LEFT('Cihazlar'!E247,2))),""))))</f>
        <v/>
      </c>
      <c r="L247" t="str">
        <f>IF('Cihazlar'!C247="","",IFERROR(MATCH('Cihazlar'!C247,'Ürünler'!$A:$A,0),IFERROR(MATCH('Cihazlar'!C247,'Ürünler'!$B:$B,0),"")))</f>
        <v/>
      </c>
      <c r="M247">
        <f>IF(N247&gt;0,0,IF('Cihazlar'!J247&lt;&gt;"",N(VALUE('Cihazlar'!J247)),IF(L247="",0,N(INDEX('Ürünler'!$C:$C,L247)))))</f>
        <v>0</v>
      </c>
      <c r="N247">
        <f>IF('Cihazlar'!K247&lt;&gt;"",N(VALUE('Cihazlar'!K247)),IF('Cihazlar'!J247&lt;&gt;"",0,IF(L247="",0,N(INDEX('Ürünler'!$D:$D,L247)))))</f>
        <v>0</v>
      </c>
    </row>
    <row r="248" spans="1:14">
      <c r="A248" t="str">
        <f>IF(AND('Cihazlar'!A248="",'Cihazlar'!B248=""),"",IFERROR(INDEX('Müşteriler'!$A:$A,MATCH(IF('Cihazlar'!A248="","§",'Cihazlar'!A248),'Müşteriler'!$K:$K,0)),IFERROR(INDEX('Müşteriler'!$A:$A,MATCH(IF('Cihazlar'!B248="","§",'Cihazlar'!B248),'Müşteriler'!$C:$C,0)),'Cihazlar'!A248&amp;'Cihazlar'!B248)))</f>
        <v/>
      </c>
      <c r="B248" t="str">
        <f>IF('Cihazlar'!C248="","",IF(L248="",'Cihazlar'!C248,INDEX('Ürünler'!$B:$B,L248)))</f>
        <v/>
      </c>
      <c r="C248" t="str">
        <f>IF('Cihazlar'!D248="","",'Cihazlar'!D248)</f>
        <v/>
      </c>
      <c r="D248" s="16" t="str">
        <f>K248</f>
        <v/>
      </c>
      <c r="E248" t="str">
        <f>IF(N248&gt;0,N248&amp;" gün",IF(M248&gt;0,M248&amp;" ay",""))</f>
        <v/>
      </c>
      <c r="F248" s="16" t="str">
        <f>IF(OR('Cihazlar'!C248="",K248=""),"",IF(N248&gt;0,K248+N248,IF(M248&gt;0,EDATE(K248,M248),"")))</f>
        <v/>
      </c>
      <c r="G248" s="17" t="str">
        <f>IF(F248="","",F248-TODAY())</f>
        <v/>
      </c>
      <c r="H248" t="str">
        <f>IF(G248="","",IF(G248&lt;0,"Gecikmiş",IF(G248&lt;=30,"30 gün içinde","Planlı")))</f>
        <v/>
      </c>
      <c r="I248" s="16" t="str">
        <f>IF('Cihazlar'!Q248="","",IF('Cihazlar'!R248="Sarı etiket",(IF('Cihazlar'!Q248="","",IF(ISNUMBER('Cihazlar'!Q248),'Cihazlar'!Q248,IFERROR(DATE(VALUE(RIGHT('Cihazlar'!Q248,4)),VALUE(MID('Cihazlar'!Q248,4,2)),VALUE(LEFT('Cihazlar'!Q248,2))),""))))+120,IF('Cihazlar'!R248="Kırmızı etiket",(IF('Cihazlar'!Q248="","",IF(ISNUMBER('Cihazlar'!Q248),'Cihazlar'!Q248,IFERROR(DATE(VALUE(RIGHT('Cihazlar'!Q248,4)),VALUE(MID('Cihazlar'!Q248,4,2)),VALUE(LEFT('Cihazlar'!Q248,2))),""))))+60,EDATE((IF('Cihazlar'!Q248="","",IF(ISNUMBER('Cihazlar'!Q248),'Cihazlar'!Q248,IFERROR(DATE(VALUE(RIGHT('Cihazlar'!Q248,4)),VALUE(MID('Cihazlar'!Q248,4,2)),VALUE(LEFT('Cihazlar'!Q248,2))),"")))),12))))</f>
        <v/>
      </c>
      <c r="J248" s="17" t="str">
        <f>IF(I248="","",I248-TODAY())</f>
        <v/>
      </c>
      <c r="K248" s="16" t="str">
        <f>IF('Cihazlar'!F248&lt;&gt;"",IF('Cihazlar'!F248="","",IF(ISNUMBER('Cihazlar'!F248),'Cihazlar'!F248,IFERROR(DATE(VALUE(RIGHT('Cihazlar'!F248,4)),VALUE(MID('Cihazlar'!F248,4,2)),VALUE(LEFT('Cihazlar'!F248,2))),""))),IF('Cihazlar'!E248="","",IF(ISNUMBER('Cihazlar'!E248),'Cihazlar'!E248,IFERROR(DATE(VALUE(RIGHT('Cihazlar'!E248,4)),VALUE(MID('Cihazlar'!E248,4,2)),VALUE(LEFT('Cihazlar'!E248,2))),""))))</f>
        <v/>
      </c>
      <c r="L248" t="str">
        <f>IF('Cihazlar'!C248="","",IFERROR(MATCH('Cihazlar'!C248,'Ürünler'!$A:$A,0),IFERROR(MATCH('Cihazlar'!C248,'Ürünler'!$B:$B,0),"")))</f>
        <v/>
      </c>
      <c r="M248">
        <f>IF(N248&gt;0,0,IF('Cihazlar'!J248&lt;&gt;"",N(VALUE('Cihazlar'!J248)),IF(L248="",0,N(INDEX('Ürünler'!$C:$C,L248)))))</f>
        <v>0</v>
      </c>
      <c r="N248">
        <f>IF('Cihazlar'!K248&lt;&gt;"",N(VALUE('Cihazlar'!K248)),IF('Cihazlar'!J248&lt;&gt;"",0,IF(L248="",0,N(INDEX('Ürünler'!$D:$D,L248)))))</f>
        <v>0</v>
      </c>
    </row>
    <row r="249" spans="1:14">
      <c r="A249" t="str">
        <f>IF(AND('Cihazlar'!A249="",'Cihazlar'!B249=""),"",IFERROR(INDEX('Müşteriler'!$A:$A,MATCH(IF('Cihazlar'!A249="","§",'Cihazlar'!A249),'Müşteriler'!$K:$K,0)),IFERROR(INDEX('Müşteriler'!$A:$A,MATCH(IF('Cihazlar'!B249="","§",'Cihazlar'!B249),'Müşteriler'!$C:$C,0)),'Cihazlar'!A249&amp;'Cihazlar'!B249)))</f>
        <v/>
      </c>
      <c r="B249" t="str">
        <f>IF('Cihazlar'!C249="","",IF(L249="",'Cihazlar'!C249,INDEX('Ürünler'!$B:$B,L249)))</f>
        <v/>
      </c>
      <c r="C249" t="str">
        <f>IF('Cihazlar'!D249="","",'Cihazlar'!D249)</f>
        <v/>
      </c>
      <c r="D249" s="16" t="str">
        <f>K249</f>
        <v/>
      </c>
      <c r="E249" t="str">
        <f>IF(N249&gt;0,N249&amp;" gün",IF(M249&gt;0,M249&amp;" ay",""))</f>
        <v/>
      </c>
      <c r="F249" s="16" t="str">
        <f>IF(OR('Cihazlar'!C249="",K249=""),"",IF(N249&gt;0,K249+N249,IF(M249&gt;0,EDATE(K249,M249),"")))</f>
        <v/>
      </c>
      <c r="G249" s="17" t="str">
        <f>IF(F249="","",F249-TODAY())</f>
        <v/>
      </c>
      <c r="H249" t="str">
        <f>IF(G249="","",IF(G249&lt;0,"Gecikmiş",IF(G249&lt;=30,"30 gün içinde","Planlı")))</f>
        <v/>
      </c>
      <c r="I249" s="16" t="str">
        <f>IF('Cihazlar'!Q249="","",IF('Cihazlar'!R249="Sarı etiket",(IF('Cihazlar'!Q249="","",IF(ISNUMBER('Cihazlar'!Q249),'Cihazlar'!Q249,IFERROR(DATE(VALUE(RIGHT('Cihazlar'!Q249,4)),VALUE(MID('Cihazlar'!Q249,4,2)),VALUE(LEFT('Cihazlar'!Q249,2))),""))))+120,IF('Cihazlar'!R249="Kırmızı etiket",(IF('Cihazlar'!Q249="","",IF(ISNUMBER('Cihazlar'!Q249),'Cihazlar'!Q249,IFERROR(DATE(VALUE(RIGHT('Cihazlar'!Q249,4)),VALUE(MID('Cihazlar'!Q249,4,2)),VALUE(LEFT('Cihazlar'!Q249,2))),""))))+60,EDATE((IF('Cihazlar'!Q249="","",IF(ISNUMBER('Cihazlar'!Q249),'Cihazlar'!Q249,IFERROR(DATE(VALUE(RIGHT('Cihazlar'!Q249,4)),VALUE(MID('Cihazlar'!Q249,4,2)),VALUE(LEFT('Cihazlar'!Q249,2))),"")))),12))))</f>
        <v/>
      </c>
      <c r="J249" s="17" t="str">
        <f>IF(I249="","",I249-TODAY())</f>
        <v/>
      </c>
      <c r="K249" s="16" t="str">
        <f>IF('Cihazlar'!F249&lt;&gt;"",IF('Cihazlar'!F249="","",IF(ISNUMBER('Cihazlar'!F249),'Cihazlar'!F249,IFERROR(DATE(VALUE(RIGHT('Cihazlar'!F249,4)),VALUE(MID('Cihazlar'!F249,4,2)),VALUE(LEFT('Cihazlar'!F249,2))),""))),IF('Cihazlar'!E249="","",IF(ISNUMBER('Cihazlar'!E249),'Cihazlar'!E249,IFERROR(DATE(VALUE(RIGHT('Cihazlar'!E249,4)),VALUE(MID('Cihazlar'!E249,4,2)),VALUE(LEFT('Cihazlar'!E249,2))),""))))</f>
        <v/>
      </c>
      <c r="L249" t="str">
        <f>IF('Cihazlar'!C249="","",IFERROR(MATCH('Cihazlar'!C249,'Ürünler'!$A:$A,0),IFERROR(MATCH('Cihazlar'!C249,'Ürünler'!$B:$B,0),"")))</f>
        <v/>
      </c>
      <c r="M249">
        <f>IF(N249&gt;0,0,IF('Cihazlar'!J249&lt;&gt;"",N(VALUE('Cihazlar'!J249)),IF(L249="",0,N(INDEX('Ürünler'!$C:$C,L249)))))</f>
        <v>0</v>
      </c>
      <c r="N249">
        <f>IF('Cihazlar'!K249&lt;&gt;"",N(VALUE('Cihazlar'!K249)),IF('Cihazlar'!J249&lt;&gt;"",0,IF(L249="",0,N(INDEX('Ürünler'!$D:$D,L249)))))</f>
        <v>0</v>
      </c>
    </row>
    <row r="250" spans="1:14">
      <c r="A250" t="str">
        <f>IF(AND('Cihazlar'!A250="",'Cihazlar'!B250=""),"",IFERROR(INDEX('Müşteriler'!$A:$A,MATCH(IF('Cihazlar'!A250="","§",'Cihazlar'!A250),'Müşteriler'!$K:$K,0)),IFERROR(INDEX('Müşteriler'!$A:$A,MATCH(IF('Cihazlar'!B250="","§",'Cihazlar'!B250),'Müşteriler'!$C:$C,0)),'Cihazlar'!A250&amp;'Cihazlar'!B250)))</f>
        <v/>
      </c>
      <c r="B250" t="str">
        <f>IF('Cihazlar'!C250="","",IF(L250="",'Cihazlar'!C250,INDEX('Ürünler'!$B:$B,L250)))</f>
        <v/>
      </c>
      <c r="C250" t="str">
        <f>IF('Cihazlar'!D250="","",'Cihazlar'!D250)</f>
        <v/>
      </c>
      <c r="D250" s="16" t="str">
        <f>K250</f>
        <v/>
      </c>
      <c r="E250" t="str">
        <f>IF(N250&gt;0,N250&amp;" gün",IF(M250&gt;0,M250&amp;" ay",""))</f>
        <v/>
      </c>
      <c r="F250" s="16" t="str">
        <f>IF(OR('Cihazlar'!C250="",K250=""),"",IF(N250&gt;0,K250+N250,IF(M250&gt;0,EDATE(K250,M250),"")))</f>
        <v/>
      </c>
      <c r="G250" s="17" t="str">
        <f>IF(F250="","",F250-TODAY())</f>
        <v/>
      </c>
      <c r="H250" t="str">
        <f>IF(G250="","",IF(G250&lt;0,"Gecikmiş",IF(G250&lt;=30,"30 gün içinde","Planlı")))</f>
        <v/>
      </c>
      <c r="I250" s="16" t="str">
        <f>IF('Cihazlar'!Q250="","",IF('Cihazlar'!R250="Sarı etiket",(IF('Cihazlar'!Q250="","",IF(ISNUMBER('Cihazlar'!Q250),'Cihazlar'!Q250,IFERROR(DATE(VALUE(RIGHT('Cihazlar'!Q250,4)),VALUE(MID('Cihazlar'!Q250,4,2)),VALUE(LEFT('Cihazlar'!Q250,2))),""))))+120,IF('Cihazlar'!R250="Kırmızı etiket",(IF('Cihazlar'!Q250="","",IF(ISNUMBER('Cihazlar'!Q250),'Cihazlar'!Q250,IFERROR(DATE(VALUE(RIGHT('Cihazlar'!Q250,4)),VALUE(MID('Cihazlar'!Q250,4,2)),VALUE(LEFT('Cihazlar'!Q250,2))),""))))+60,EDATE((IF('Cihazlar'!Q250="","",IF(ISNUMBER('Cihazlar'!Q250),'Cihazlar'!Q250,IFERROR(DATE(VALUE(RIGHT('Cihazlar'!Q250,4)),VALUE(MID('Cihazlar'!Q250,4,2)),VALUE(LEFT('Cihazlar'!Q250,2))),"")))),12))))</f>
        <v/>
      </c>
      <c r="J250" s="17" t="str">
        <f>IF(I250="","",I250-TODAY())</f>
        <v/>
      </c>
      <c r="K250" s="16" t="str">
        <f>IF('Cihazlar'!F250&lt;&gt;"",IF('Cihazlar'!F250="","",IF(ISNUMBER('Cihazlar'!F250),'Cihazlar'!F250,IFERROR(DATE(VALUE(RIGHT('Cihazlar'!F250,4)),VALUE(MID('Cihazlar'!F250,4,2)),VALUE(LEFT('Cihazlar'!F250,2))),""))),IF('Cihazlar'!E250="","",IF(ISNUMBER('Cihazlar'!E250),'Cihazlar'!E250,IFERROR(DATE(VALUE(RIGHT('Cihazlar'!E250,4)),VALUE(MID('Cihazlar'!E250,4,2)),VALUE(LEFT('Cihazlar'!E250,2))),""))))</f>
        <v/>
      </c>
      <c r="L250" t="str">
        <f>IF('Cihazlar'!C250="","",IFERROR(MATCH('Cihazlar'!C250,'Ürünler'!$A:$A,0),IFERROR(MATCH('Cihazlar'!C250,'Ürünler'!$B:$B,0),"")))</f>
        <v/>
      </c>
      <c r="M250">
        <f>IF(N250&gt;0,0,IF('Cihazlar'!J250&lt;&gt;"",N(VALUE('Cihazlar'!J250)),IF(L250="",0,N(INDEX('Ürünler'!$C:$C,L250)))))</f>
        <v>0</v>
      </c>
      <c r="N250">
        <f>IF('Cihazlar'!K250&lt;&gt;"",N(VALUE('Cihazlar'!K250)),IF('Cihazlar'!J250&lt;&gt;"",0,IF(L250="",0,N(INDEX('Ürünler'!$D:$D,L250)))))</f>
        <v>0</v>
      </c>
    </row>
    <row r="251" spans="1:14">
      <c r="A251" t="str">
        <f>IF(AND('Cihazlar'!A251="",'Cihazlar'!B251=""),"",IFERROR(INDEX('Müşteriler'!$A:$A,MATCH(IF('Cihazlar'!A251="","§",'Cihazlar'!A251),'Müşteriler'!$K:$K,0)),IFERROR(INDEX('Müşteriler'!$A:$A,MATCH(IF('Cihazlar'!B251="","§",'Cihazlar'!B251),'Müşteriler'!$C:$C,0)),'Cihazlar'!A251&amp;'Cihazlar'!B251)))</f>
        <v/>
      </c>
      <c r="B251" t="str">
        <f>IF('Cihazlar'!C251="","",IF(L251="",'Cihazlar'!C251,INDEX('Ürünler'!$B:$B,L251)))</f>
        <v/>
      </c>
      <c r="C251" t="str">
        <f>IF('Cihazlar'!D251="","",'Cihazlar'!D251)</f>
        <v/>
      </c>
      <c r="D251" s="16" t="str">
        <f>K251</f>
        <v/>
      </c>
      <c r="E251" t="str">
        <f>IF(N251&gt;0,N251&amp;" gün",IF(M251&gt;0,M251&amp;" ay",""))</f>
        <v/>
      </c>
      <c r="F251" s="16" t="str">
        <f>IF(OR('Cihazlar'!C251="",K251=""),"",IF(N251&gt;0,K251+N251,IF(M251&gt;0,EDATE(K251,M251),"")))</f>
        <v/>
      </c>
      <c r="G251" s="17" t="str">
        <f>IF(F251="","",F251-TODAY())</f>
        <v/>
      </c>
      <c r="H251" t="str">
        <f>IF(G251="","",IF(G251&lt;0,"Gecikmiş",IF(G251&lt;=30,"30 gün içinde","Planlı")))</f>
        <v/>
      </c>
      <c r="I251" s="16" t="str">
        <f>IF('Cihazlar'!Q251="","",IF('Cihazlar'!R251="Sarı etiket",(IF('Cihazlar'!Q251="","",IF(ISNUMBER('Cihazlar'!Q251),'Cihazlar'!Q251,IFERROR(DATE(VALUE(RIGHT('Cihazlar'!Q251,4)),VALUE(MID('Cihazlar'!Q251,4,2)),VALUE(LEFT('Cihazlar'!Q251,2))),""))))+120,IF('Cihazlar'!R251="Kırmızı etiket",(IF('Cihazlar'!Q251="","",IF(ISNUMBER('Cihazlar'!Q251),'Cihazlar'!Q251,IFERROR(DATE(VALUE(RIGHT('Cihazlar'!Q251,4)),VALUE(MID('Cihazlar'!Q251,4,2)),VALUE(LEFT('Cihazlar'!Q251,2))),""))))+60,EDATE((IF('Cihazlar'!Q251="","",IF(ISNUMBER('Cihazlar'!Q251),'Cihazlar'!Q251,IFERROR(DATE(VALUE(RIGHT('Cihazlar'!Q251,4)),VALUE(MID('Cihazlar'!Q251,4,2)),VALUE(LEFT('Cihazlar'!Q251,2))),"")))),12))))</f>
        <v/>
      </c>
      <c r="J251" s="17" t="str">
        <f>IF(I251="","",I251-TODAY())</f>
        <v/>
      </c>
      <c r="K251" s="16" t="str">
        <f>IF('Cihazlar'!F251&lt;&gt;"",IF('Cihazlar'!F251="","",IF(ISNUMBER('Cihazlar'!F251),'Cihazlar'!F251,IFERROR(DATE(VALUE(RIGHT('Cihazlar'!F251,4)),VALUE(MID('Cihazlar'!F251,4,2)),VALUE(LEFT('Cihazlar'!F251,2))),""))),IF('Cihazlar'!E251="","",IF(ISNUMBER('Cihazlar'!E251),'Cihazlar'!E251,IFERROR(DATE(VALUE(RIGHT('Cihazlar'!E251,4)),VALUE(MID('Cihazlar'!E251,4,2)),VALUE(LEFT('Cihazlar'!E251,2))),""))))</f>
        <v/>
      </c>
      <c r="L251" t="str">
        <f>IF('Cihazlar'!C251="","",IFERROR(MATCH('Cihazlar'!C251,'Ürünler'!$A:$A,0),IFERROR(MATCH('Cihazlar'!C251,'Ürünler'!$B:$B,0),"")))</f>
        <v/>
      </c>
      <c r="M251">
        <f>IF(N251&gt;0,0,IF('Cihazlar'!J251&lt;&gt;"",N(VALUE('Cihazlar'!J251)),IF(L251="",0,N(INDEX('Ürünler'!$C:$C,L251)))))</f>
        <v>0</v>
      </c>
      <c r="N251">
        <f>IF('Cihazlar'!K251&lt;&gt;"",N(VALUE('Cihazlar'!K251)),IF('Cihazlar'!J251&lt;&gt;"",0,IF(L251="",0,N(INDEX('Ürünler'!$D:$D,L251)))))</f>
        <v>0</v>
      </c>
    </row>
    <row r="252" spans="1:14">
      <c r="A252" t="str">
        <f>IF(AND('Cihazlar'!A252="",'Cihazlar'!B252=""),"",IFERROR(INDEX('Müşteriler'!$A:$A,MATCH(IF('Cihazlar'!A252="","§",'Cihazlar'!A252),'Müşteriler'!$K:$K,0)),IFERROR(INDEX('Müşteriler'!$A:$A,MATCH(IF('Cihazlar'!B252="","§",'Cihazlar'!B252),'Müşteriler'!$C:$C,0)),'Cihazlar'!A252&amp;'Cihazlar'!B252)))</f>
        <v/>
      </c>
      <c r="B252" t="str">
        <f>IF('Cihazlar'!C252="","",IF(L252="",'Cihazlar'!C252,INDEX('Ürünler'!$B:$B,L252)))</f>
        <v/>
      </c>
      <c r="C252" t="str">
        <f>IF('Cihazlar'!D252="","",'Cihazlar'!D252)</f>
        <v/>
      </c>
      <c r="D252" s="16" t="str">
        <f>K252</f>
        <v/>
      </c>
      <c r="E252" t="str">
        <f>IF(N252&gt;0,N252&amp;" gün",IF(M252&gt;0,M252&amp;" ay",""))</f>
        <v/>
      </c>
      <c r="F252" s="16" t="str">
        <f>IF(OR('Cihazlar'!C252="",K252=""),"",IF(N252&gt;0,K252+N252,IF(M252&gt;0,EDATE(K252,M252),"")))</f>
        <v/>
      </c>
      <c r="G252" s="17" t="str">
        <f>IF(F252="","",F252-TODAY())</f>
        <v/>
      </c>
      <c r="H252" t="str">
        <f>IF(G252="","",IF(G252&lt;0,"Gecikmiş",IF(G252&lt;=30,"30 gün içinde","Planlı")))</f>
        <v/>
      </c>
      <c r="I252" s="16" t="str">
        <f>IF('Cihazlar'!Q252="","",IF('Cihazlar'!R252="Sarı etiket",(IF('Cihazlar'!Q252="","",IF(ISNUMBER('Cihazlar'!Q252),'Cihazlar'!Q252,IFERROR(DATE(VALUE(RIGHT('Cihazlar'!Q252,4)),VALUE(MID('Cihazlar'!Q252,4,2)),VALUE(LEFT('Cihazlar'!Q252,2))),""))))+120,IF('Cihazlar'!R252="Kırmızı etiket",(IF('Cihazlar'!Q252="","",IF(ISNUMBER('Cihazlar'!Q252),'Cihazlar'!Q252,IFERROR(DATE(VALUE(RIGHT('Cihazlar'!Q252,4)),VALUE(MID('Cihazlar'!Q252,4,2)),VALUE(LEFT('Cihazlar'!Q252,2))),""))))+60,EDATE((IF('Cihazlar'!Q252="","",IF(ISNUMBER('Cihazlar'!Q252),'Cihazlar'!Q252,IFERROR(DATE(VALUE(RIGHT('Cihazlar'!Q252,4)),VALUE(MID('Cihazlar'!Q252,4,2)),VALUE(LEFT('Cihazlar'!Q252,2))),"")))),12))))</f>
        <v/>
      </c>
      <c r="J252" s="17" t="str">
        <f>IF(I252="","",I252-TODAY())</f>
        <v/>
      </c>
      <c r="K252" s="16" t="str">
        <f>IF('Cihazlar'!F252&lt;&gt;"",IF('Cihazlar'!F252="","",IF(ISNUMBER('Cihazlar'!F252),'Cihazlar'!F252,IFERROR(DATE(VALUE(RIGHT('Cihazlar'!F252,4)),VALUE(MID('Cihazlar'!F252,4,2)),VALUE(LEFT('Cihazlar'!F252,2))),""))),IF('Cihazlar'!E252="","",IF(ISNUMBER('Cihazlar'!E252),'Cihazlar'!E252,IFERROR(DATE(VALUE(RIGHT('Cihazlar'!E252,4)),VALUE(MID('Cihazlar'!E252,4,2)),VALUE(LEFT('Cihazlar'!E252,2))),""))))</f>
        <v/>
      </c>
      <c r="L252" t="str">
        <f>IF('Cihazlar'!C252="","",IFERROR(MATCH('Cihazlar'!C252,'Ürünler'!$A:$A,0),IFERROR(MATCH('Cihazlar'!C252,'Ürünler'!$B:$B,0),"")))</f>
        <v/>
      </c>
      <c r="M252">
        <f>IF(N252&gt;0,0,IF('Cihazlar'!J252&lt;&gt;"",N(VALUE('Cihazlar'!J252)),IF(L252="",0,N(INDEX('Ürünler'!$C:$C,L252)))))</f>
        <v>0</v>
      </c>
      <c r="N252">
        <f>IF('Cihazlar'!K252&lt;&gt;"",N(VALUE('Cihazlar'!K252)),IF('Cihazlar'!J252&lt;&gt;"",0,IF(L252="",0,N(INDEX('Ürünler'!$D:$D,L252)))))</f>
        <v>0</v>
      </c>
    </row>
    <row r="253" spans="1:14">
      <c r="A253" t="str">
        <f>IF(AND('Cihazlar'!A253="",'Cihazlar'!B253=""),"",IFERROR(INDEX('Müşteriler'!$A:$A,MATCH(IF('Cihazlar'!A253="","§",'Cihazlar'!A253),'Müşteriler'!$K:$K,0)),IFERROR(INDEX('Müşteriler'!$A:$A,MATCH(IF('Cihazlar'!B253="","§",'Cihazlar'!B253),'Müşteriler'!$C:$C,0)),'Cihazlar'!A253&amp;'Cihazlar'!B253)))</f>
        <v/>
      </c>
      <c r="B253" t="str">
        <f>IF('Cihazlar'!C253="","",IF(L253="",'Cihazlar'!C253,INDEX('Ürünler'!$B:$B,L253)))</f>
        <v/>
      </c>
      <c r="C253" t="str">
        <f>IF('Cihazlar'!D253="","",'Cihazlar'!D253)</f>
        <v/>
      </c>
      <c r="D253" s="16" t="str">
        <f>K253</f>
        <v/>
      </c>
      <c r="E253" t="str">
        <f>IF(N253&gt;0,N253&amp;" gün",IF(M253&gt;0,M253&amp;" ay",""))</f>
        <v/>
      </c>
      <c r="F253" s="16" t="str">
        <f>IF(OR('Cihazlar'!C253="",K253=""),"",IF(N253&gt;0,K253+N253,IF(M253&gt;0,EDATE(K253,M253),"")))</f>
        <v/>
      </c>
      <c r="G253" s="17" t="str">
        <f>IF(F253="","",F253-TODAY())</f>
        <v/>
      </c>
      <c r="H253" t="str">
        <f>IF(G253="","",IF(G253&lt;0,"Gecikmiş",IF(G253&lt;=30,"30 gün içinde","Planlı")))</f>
        <v/>
      </c>
      <c r="I253" s="16" t="str">
        <f>IF('Cihazlar'!Q253="","",IF('Cihazlar'!R253="Sarı etiket",(IF('Cihazlar'!Q253="","",IF(ISNUMBER('Cihazlar'!Q253),'Cihazlar'!Q253,IFERROR(DATE(VALUE(RIGHT('Cihazlar'!Q253,4)),VALUE(MID('Cihazlar'!Q253,4,2)),VALUE(LEFT('Cihazlar'!Q253,2))),""))))+120,IF('Cihazlar'!R253="Kırmızı etiket",(IF('Cihazlar'!Q253="","",IF(ISNUMBER('Cihazlar'!Q253),'Cihazlar'!Q253,IFERROR(DATE(VALUE(RIGHT('Cihazlar'!Q253,4)),VALUE(MID('Cihazlar'!Q253,4,2)),VALUE(LEFT('Cihazlar'!Q253,2))),""))))+60,EDATE((IF('Cihazlar'!Q253="","",IF(ISNUMBER('Cihazlar'!Q253),'Cihazlar'!Q253,IFERROR(DATE(VALUE(RIGHT('Cihazlar'!Q253,4)),VALUE(MID('Cihazlar'!Q253,4,2)),VALUE(LEFT('Cihazlar'!Q253,2))),"")))),12))))</f>
        <v/>
      </c>
      <c r="J253" s="17" t="str">
        <f>IF(I253="","",I253-TODAY())</f>
        <v/>
      </c>
      <c r="K253" s="16" t="str">
        <f>IF('Cihazlar'!F253&lt;&gt;"",IF('Cihazlar'!F253="","",IF(ISNUMBER('Cihazlar'!F253),'Cihazlar'!F253,IFERROR(DATE(VALUE(RIGHT('Cihazlar'!F253,4)),VALUE(MID('Cihazlar'!F253,4,2)),VALUE(LEFT('Cihazlar'!F253,2))),""))),IF('Cihazlar'!E253="","",IF(ISNUMBER('Cihazlar'!E253),'Cihazlar'!E253,IFERROR(DATE(VALUE(RIGHT('Cihazlar'!E253,4)),VALUE(MID('Cihazlar'!E253,4,2)),VALUE(LEFT('Cihazlar'!E253,2))),""))))</f>
        <v/>
      </c>
      <c r="L253" t="str">
        <f>IF('Cihazlar'!C253="","",IFERROR(MATCH('Cihazlar'!C253,'Ürünler'!$A:$A,0),IFERROR(MATCH('Cihazlar'!C253,'Ürünler'!$B:$B,0),"")))</f>
        <v/>
      </c>
      <c r="M253">
        <f>IF(N253&gt;0,0,IF('Cihazlar'!J253&lt;&gt;"",N(VALUE('Cihazlar'!J253)),IF(L253="",0,N(INDEX('Ürünler'!$C:$C,L253)))))</f>
        <v>0</v>
      </c>
      <c r="N253">
        <f>IF('Cihazlar'!K253&lt;&gt;"",N(VALUE('Cihazlar'!K253)),IF('Cihazlar'!J253&lt;&gt;"",0,IF(L253="",0,N(INDEX('Ürünler'!$D:$D,L253)))))</f>
        <v>0</v>
      </c>
    </row>
    <row r="254" spans="1:14">
      <c r="A254" t="str">
        <f>IF(AND('Cihazlar'!A254="",'Cihazlar'!B254=""),"",IFERROR(INDEX('Müşteriler'!$A:$A,MATCH(IF('Cihazlar'!A254="","§",'Cihazlar'!A254),'Müşteriler'!$K:$K,0)),IFERROR(INDEX('Müşteriler'!$A:$A,MATCH(IF('Cihazlar'!B254="","§",'Cihazlar'!B254),'Müşteriler'!$C:$C,0)),'Cihazlar'!A254&amp;'Cihazlar'!B254)))</f>
        <v/>
      </c>
      <c r="B254" t="str">
        <f>IF('Cihazlar'!C254="","",IF(L254="",'Cihazlar'!C254,INDEX('Ürünler'!$B:$B,L254)))</f>
        <v/>
      </c>
      <c r="C254" t="str">
        <f>IF('Cihazlar'!D254="","",'Cihazlar'!D254)</f>
        <v/>
      </c>
      <c r="D254" s="16" t="str">
        <f>K254</f>
        <v/>
      </c>
      <c r="E254" t="str">
        <f>IF(N254&gt;0,N254&amp;" gün",IF(M254&gt;0,M254&amp;" ay",""))</f>
        <v/>
      </c>
      <c r="F254" s="16" t="str">
        <f>IF(OR('Cihazlar'!C254="",K254=""),"",IF(N254&gt;0,K254+N254,IF(M254&gt;0,EDATE(K254,M254),"")))</f>
        <v/>
      </c>
      <c r="G254" s="17" t="str">
        <f>IF(F254="","",F254-TODAY())</f>
        <v/>
      </c>
      <c r="H254" t="str">
        <f>IF(G254="","",IF(G254&lt;0,"Gecikmiş",IF(G254&lt;=30,"30 gün içinde","Planlı")))</f>
        <v/>
      </c>
      <c r="I254" s="16" t="str">
        <f>IF('Cihazlar'!Q254="","",IF('Cihazlar'!R254="Sarı etiket",(IF('Cihazlar'!Q254="","",IF(ISNUMBER('Cihazlar'!Q254),'Cihazlar'!Q254,IFERROR(DATE(VALUE(RIGHT('Cihazlar'!Q254,4)),VALUE(MID('Cihazlar'!Q254,4,2)),VALUE(LEFT('Cihazlar'!Q254,2))),""))))+120,IF('Cihazlar'!R254="Kırmızı etiket",(IF('Cihazlar'!Q254="","",IF(ISNUMBER('Cihazlar'!Q254),'Cihazlar'!Q254,IFERROR(DATE(VALUE(RIGHT('Cihazlar'!Q254,4)),VALUE(MID('Cihazlar'!Q254,4,2)),VALUE(LEFT('Cihazlar'!Q254,2))),""))))+60,EDATE((IF('Cihazlar'!Q254="","",IF(ISNUMBER('Cihazlar'!Q254),'Cihazlar'!Q254,IFERROR(DATE(VALUE(RIGHT('Cihazlar'!Q254,4)),VALUE(MID('Cihazlar'!Q254,4,2)),VALUE(LEFT('Cihazlar'!Q254,2))),"")))),12))))</f>
        <v/>
      </c>
      <c r="J254" s="17" t="str">
        <f>IF(I254="","",I254-TODAY())</f>
        <v/>
      </c>
      <c r="K254" s="16" t="str">
        <f>IF('Cihazlar'!F254&lt;&gt;"",IF('Cihazlar'!F254="","",IF(ISNUMBER('Cihazlar'!F254),'Cihazlar'!F254,IFERROR(DATE(VALUE(RIGHT('Cihazlar'!F254,4)),VALUE(MID('Cihazlar'!F254,4,2)),VALUE(LEFT('Cihazlar'!F254,2))),""))),IF('Cihazlar'!E254="","",IF(ISNUMBER('Cihazlar'!E254),'Cihazlar'!E254,IFERROR(DATE(VALUE(RIGHT('Cihazlar'!E254,4)),VALUE(MID('Cihazlar'!E254,4,2)),VALUE(LEFT('Cihazlar'!E254,2))),""))))</f>
        <v/>
      </c>
      <c r="L254" t="str">
        <f>IF('Cihazlar'!C254="","",IFERROR(MATCH('Cihazlar'!C254,'Ürünler'!$A:$A,0),IFERROR(MATCH('Cihazlar'!C254,'Ürünler'!$B:$B,0),"")))</f>
        <v/>
      </c>
      <c r="M254">
        <f>IF(N254&gt;0,0,IF('Cihazlar'!J254&lt;&gt;"",N(VALUE('Cihazlar'!J254)),IF(L254="",0,N(INDEX('Ürünler'!$C:$C,L254)))))</f>
        <v>0</v>
      </c>
      <c r="N254">
        <f>IF('Cihazlar'!K254&lt;&gt;"",N(VALUE('Cihazlar'!K254)),IF('Cihazlar'!J254&lt;&gt;"",0,IF(L254="",0,N(INDEX('Ürünler'!$D:$D,L254)))))</f>
        <v>0</v>
      </c>
    </row>
    <row r="255" spans="1:14">
      <c r="A255" t="str">
        <f>IF(AND('Cihazlar'!A255="",'Cihazlar'!B255=""),"",IFERROR(INDEX('Müşteriler'!$A:$A,MATCH(IF('Cihazlar'!A255="","§",'Cihazlar'!A255),'Müşteriler'!$K:$K,0)),IFERROR(INDEX('Müşteriler'!$A:$A,MATCH(IF('Cihazlar'!B255="","§",'Cihazlar'!B255),'Müşteriler'!$C:$C,0)),'Cihazlar'!A255&amp;'Cihazlar'!B255)))</f>
        <v/>
      </c>
      <c r="B255" t="str">
        <f>IF('Cihazlar'!C255="","",IF(L255="",'Cihazlar'!C255,INDEX('Ürünler'!$B:$B,L255)))</f>
        <v/>
      </c>
      <c r="C255" t="str">
        <f>IF('Cihazlar'!D255="","",'Cihazlar'!D255)</f>
        <v/>
      </c>
      <c r="D255" s="16" t="str">
        <f>K255</f>
        <v/>
      </c>
      <c r="E255" t="str">
        <f>IF(N255&gt;0,N255&amp;" gün",IF(M255&gt;0,M255&amp;" ay",""))</f>
        <v/>
      </c>
      <c r="F255" s="16" t="str">
        <f>IF(OR('Cihazlar'!C255="",K255=""),"",IF(N255&gt;0,K255+N255,IF(M255&gt;0,EDATE(K255,M255),"")))</f>
        <v/>
      </c>
      <c r="G255" s="17" t="str">
        <f>IF(F255="","",F255-TODAY())</f>
        <v/>
      </c>
      <c r="H255" t="str">
        <f>IF(G255="","",IF(G255&lt;0,"Gecikmiş",IF(G255&lt;=30,"30 gün içinde","Planlı")))</f>
        <v/>
      </c>
      <c r="I255" s="16" t="str">
        <f>IF('Cihazlar'!Q255="","",IF('Cihazlar'!R255="Sarı etiket",(IF('Cihazlar'!Q255="","",IF(ISNUMBER('Cihazlar'!Q255),'Cihazlar'!Q255,IFERROR(DATE(VALUE(RIGHT('Cihazlar'!Q255,4)),VALUE(MID('Cihazlar'!Q255,4,2)),VALUE(LEFT('Cihazlar'!Q255,2))),""))))+120,IF('Cihazlar'!R255="Kırmızı etiket",(IF('Cihazlar'!Q255="","",IF(ISNUMBER('Cihazlar'!Q255),'Cihazlar'!Q255,IFERROR(DATE(VALUE(RIGHT('Cihazlar'!Q255,4)),VALUE(MID('Cihazlar'!Q255,4,2)),VALUE(LEFT('Cihazlar'!Q255,2))),""))))+60,EDATE((IF('Cihazlar'!Q255="","",IF(ISNUMBER('Cihazlar'!Q255),'Cihazlar'!Q255,IFERROR(DATE(VALUE(RIGHT('Cihazlar'!Q255,4)),VALUE(MID('Cihazlar'!Q255,4,2)),VALUE(LEFT('Cihazlar'!Q255,2))),"")))),12))))</f>
        <v/>
      </c>
      <c r="J255" s="17" t="str">
        <f>IF(I255="","",I255-TODAY())</f>
        <v/>
      </c>
      <c r="K255" s="16" t="str">
        <f>IF('Cihazlar'!F255&lt;&gt;"",IF('Cihazlar'!F255="","",IF(ISNUMBER('Cihazlar'!F255),'Cihazlar'!F255,IFERROR(DATE(VALUE(RIGHT('Cihazlar'!F255,4)),VALUE(MID('Cihazlar'!F255,4,2)),VALUE(LEFT('Cihazlar'!F255,2))),""))),IF('Cihazlar'!E255="","",IF(ISNUMBER('Cihazlar'!E255),'Cihazlar'!E255,IFERROR(DATE(VALUE(RIGHT('Cihazlar'!E255,4)),VALUE(MID('Cihazlar'!E255,4,2)),VALUE(LEFT('Cihazlar'!E255,2))),""))))</f>
        <v/>
      </c>
      <c r="L255" t="str">
        <f>IF('Cihazlar'!C255="","",IFERROR(MATCH('Cihazlar'!C255,'Ürünler'!$A:$A,0),IFERROR(MATCH('Cihazlar'!C255,'Ürünler'!$B:$B,0),"")))</f>
        <v/>
      </c>
      <c r="M255">
        <f>IF(N255&gt;0,0,IF('Cihazlar'!J255&lt;&gt;"",N(VALUE('Cihazlar'!J255)),IF(L255="",0,N(INDEX('Ürünler'!$C:$C,L255)))))</f>
        <v>0</v>
      </c>
      <c r="N255">
        <f>IF('Cihazlar'!K255&lt;&gt;"",N(VALUE('Cihazlar'!K255)),IF('Cihazlar'!J255&lt;&gt;"",0,IF(L255="",0,N(INDEX('Ürünler'!$D:$D,L255)))))</f>
        <v>0</v>
      </c>
    </row>
    <row r="256" spans="1:14">
      <c r="A256" t="str">
        <f>IF(AND('Cihazlar'!A256="",'Cihazlar'!B256=""),"",IFERROR(INDEX('Müşteriler'!$A:$A,MATCH(IF('Cihazlar'!A256="","§",'Cihazlar'!A256),'Müşteriler'!$K:$K,0)),IFERROR(INDEX('Müşteriler'!$A:$A,MATCH(IF('Cihazlar'!B256="","§",'Cihazlar'!B256),'Müşteriler'!$C:$C,0)),'Cihazlar'!A256&amp;'Cihazlar'!B256)))</f>
        <v/>
      </c>
      <c r="B256" t="str">
        <f>IF('Cihazlar'!C256="","",IF(L256="",'Cihazlar'!C256,INDEX('Ürünler'!$B:$B,L256)))</f>
        <v/>
      </c>
      <c r="C256" t="str">
        <f>IF('Cihazlar'!D256="","",'Cihazlar'!D256)</f>
        <v/>
      </c>
      <c r="D256" s="16" t="str">
        <f>K256</f>
        <v/>
      </c>
      <c r="E256" t="str">
        <f>IF(N256&gt;0,N256&amp;" gün",IF(M256&gt;0,M256&amp;" ay",""))</f>
        <v/>
      </c>
      <c r="F256" s="16" t="str">
        <f>IF(OR('Cihazlar'!C256="",K256=""),"",IF(N256&gt;0,K256+N256,IF(M256&gt;0,EDATE(K256,M256),"")))</f>
        <v/>
      </c>
      <c r="G256" s="17" t="str">
        <f>IF(F256="","",F256-TODAY())</f>
        <v/>
      </c>
      <c r="H256" t="str">
        <f>IF(G256="","",IF(G256&lt;0,"Gecikmiş",IF(G256&lt;=30,"30 gün içinde","Planlı")))</f>
        <v/>
      </c>
      <c r="I256" s="16" t="str">
        <f>IF('Cihazlar'!Q256="","",IF('Cihazlar'!R256="Sarı etiket",(IF('Cihazlar'!Q256="","",IF(ISNUMBER('Cihazlar'!Q256),'Cihazlar'!Q256,IFERROR(DATE(VALUE(RIGHT('Cihazlar'!Q256,4)),VALUE(MID('Cihazlar'!Q256,4,2)),VALUE(LEFT('Cihazlar'!Q256,2))),""))))+120,IF('Cihazlar'!R256="Kırmızı etiket",(IF('Cihazlar'!Q256="","",IF(ISNUMBER('Cihazlar'!Q256),'Cihazlar'!Q256,IFERROR(DATE(VALUE(RIGHT('Cihazlar'!Q256,4)),VALUE(MID('Cihazlar'!Q256,4,2)),VALUE(LEFT('Cihazlar'!Q256,2))),""))))+60,EDATE((IF('Cihazlar'!Q256="","",IF(ISNUMBER('Cihazlar'!Q256),'Cihazlar'!Q256,IFERROR(DATE(VALUE(RIGHT('Cihazlar'!Q256,4)),VALUE(MID('Cihazlar'!Q256,4,2)),VALUE(LEFT('Cihazlar'!Q256,2))),"")))),12))))</f>
        <v/>
      </c>
      <c r="J256" s="17" t="str">
        <f>IF(I256="","",I256-TODAY())</f>
        <v/>
      </c>
      <c r="K256" s="16" t="str">
        <f>IF('Cihazlar'!F256&lt;&gt;"",IF('Cihazlar'!F256="","",IF(ISNUMBER('Cihazlar'!F256),'Cihazlar'!F256,IFERROR(DATE(VALUE(RIGHT('Cihazlar'!F256,4)),VALUE(MID('Cihazlar'!F256,4,2)),VALUE(LEFT('Cihazlar'!F256,2))),""))),IF('Cihazlar'!E256="","",IF(ISNUMBER('Cihazlar'!E256),'Cihazlar'!E256,IFERROR(DATE(VALUE(RIGHT('Cihazlar'!E256,4)),VALUE(MID('Cihazlar'!E256,4,2)),VALUE(LEFT('Cihazlar'!E256,2))),""))))</f>
        <v/>
      </c>
      <c r="L256" t="str">
        <f>IF('Cihazlar'!C256="","",IFERROR(MATCH('Cihazlar'!C256,'Ürünler'!$A:$A,0),IFERROR(MATCH('Cihazlar'!C256,'Ürünler'!$B:$B,0),"")))</f>
        <v/>
      </c>
      <c r="M256">
        <f>IF(N256&gt;0,0,IF('Cihazlar'!J256&lt;&gt;"",N(VALUE('Cihazlar'!J256)),IF(L256="",0,N(INDEX('Ürünler'!$C:$C,L256)))))</f>
        <v>0</v>
      </c>
      <c r="N256">
        <f>IF('Cihazlar'!K256&lt;&gt;"",N(VALUE('Cihazlar'!K256)),IF('Cihazlar'!J256&lt;&gt;"",0,IF(L256="",0,N(INDEX('Ürünler'!$D:$D,L256)))))</f>
        <v>0</v>
      </c>
    </row>
    <row r="257" spans="1:14">
      <c r="A257" t="str">
        <f>IF(AND('Cihazlar'!A257="",'Cihazlar'!B257=""),"",IFERROR(INDEX('Müşteriler'!$A:$A,MATCH(IF('Cihazlar'!A257="","§",'Cihazlar'!A257),'Müşteriler'!$K:$K,0)),IFERROR(INDEX('Müşteriler'!$A:$A,MATCH(IF('Cihazlar'!B257="","§",'Cihazlar'!B257),'Müşteriler'!$C:$C,0)),'Cihazlar'!A257&amp;'Cihazlar'!B257)))</f>
        <v/>
      </c>
      <c r="B257" t="str">
        <f>IF('Cihazlar'!C257="","",IF(L257="",'Cihazlar'!C257,INDEX('Ürünler'!$B:$B,L257)))</f>
        <v/>
      </c>
      <c r="C257" t="str">
        <f>IF('Cihazlar'!D257="","",'Cihazlar'!D257)</f>
        <v/>
      </c>
      <c r="D257" s="16" t="str">
        <f>K257</f>
        <v/>
      </c>
      <c r="E257" t="str">
        <f>IF(N257&gt;0,N257&amp;" gün",IF(M257&gt;0,M257&amp;" ay",""))</f>
        <v/>
      </c>
      <c r="F257" s="16" t="str">
        <f>IF(OR('Cihazlar'!C257="",K257=""),"",IF(N257&gt;0,K257+N257,IF(M257&gt;0,EDATE(K257,M257),"")))</f>
        <v/>
      </c>
      <c r="G257" s="17" t="str">
        <f>IF(F257="","",F257-TODAY())</f>
        <v/>
      </c>
      <c r="H257" t="str">
        <f>IF(G257="","",IF(G257&lt;0,"Gecikmiş",IF(G257&lt;=30,"30 gün içinde","Planlı")))</f>
        <v/>
      </c>
      <c r="I257" s="16" t="str">
        <f>IF('Cihazlar'!Q257="","",IF('Cihazlar'!R257="Sarı etiket",(IF('Cihazlar'!Q257="","",IF(ISNUMBER('Cihazlar'!Q257),'Cihazlar'!Q257,IFERROR(DATE(VALUE(RIGHT('Cihazlar'!Q257,4)),VALUE(MID('Cihazlar'!Q257,4,2)),VALUE(LEFT('Cihazlar'!Q257,2))),""))))+120,IF('Cihazlar'!R257="Kırmızı etiket",(IF('Cihazlar'!Q257="","",IF(ISNUMBER('Cihazlar'!Q257),'Cihazlar'!Q257,IFERROR(DATE(VALUE(RIGHT('Cihazlar'!Q257,4)),VALUE(MID('Cihazlar'!Q257,4,2)),VALUE(LEFT('Cihazlar'!Q257,2))),""))))+60,EDATE((IF('Cihazlar'!Q257="","",IF(ISNUMBER('Cihazlar'!Q257),'Cihazlar'!Q257,IFERROR(DATE(VALUE(RIGHT('Cihazlar'!Q257,4)),VALUE(MID('Cihazlar'!Q257,4,2)),VALUE(LEFT('Cihazlar'!Q257,2))),"")))),12))))</f>
        <v/>
      </c>
      <c r="J257" s="17" t="str">
        <f>IF(I257="","",I257-TODAY())</f>
        <v/>
      </c>
      <c r="K257" s="16" t="str">
        <f>IF('Cihazlar'!F257&lt;&gt;"",IF('Cihazlar'!F257="","",IF(ISNUMBER('Cihazlar'!F257),'Cihazlar'!F257,IFERROR(DATE(VALUE(RIGHT('Cihazlar'!F257,4)),VALUE(MID('Cihazlar'!F257,4,2)),VALUE(LEFT('Cihazlar'!F257,2))),""))),IF('Cihazlar'!E257="","",IF(ISNUMBER('Cihazlar'!E257),'Cihazlar'!E257,IFERROR(DATE(VALUE(RIGHT('Cihazlar'!E257,4)),VALUE(MID('Cihazlar'!E257,4,2)),VALUE(LEFT('Cihazlar'!E257,2))),""))))</f>
        <v/>
      </c>
      <c r="L257" t="str">
        <f>IF('Cihazlar'!C257="","",IFERROR(MATCH('Cihazlar'!C257,'Ürünler'!$A:$A,0),IFERROR(MATCH('Cihazlar'!C257,'Ürünler'!$B:$B,0),"")))</f>
        <v/>
      </c>
      <c r="M257">
        <f>IF(N257&gt;0,0,IF('Cihazlar'!J257&lt;&gt;"",N(VALUE('Cihazlar'!J257)),IF(L257="",0,N(INDEX('Ürünler'!$C:$C,L257)))))</f>
        <v>0</v>
      </c>
      <c r="N257">
        <f>IF('Cihazlar'!K257&lt;&gt;"",N(VALUE('Cihazlar'!K257)),IF('Cihazlar'!J257&lt;&gt;"",0,IF(L257="",0,N(INDEX('Ürünler'!$D:$D,L257)))))</f>
        <v>0</v>
      </c>
    </row>
    <row r="258" spans="1:14">
      <c r="A258" t="str">
        <f>IF(AND('Cihazlar'!A258="",'Cihazlar'!B258=""),"",IFERROR(INDEX('Müşteriler'!$A:$A,MATCH(IF('Cihazlar'!A258="","§",'Cihazlar'!A258),'Müşteriler'!$K:$K,0)),IFERROR(INDEX('Müşteriler'!$A:$A,MATCH(IF('Cihazlar'!B258="","§",'Cihazlar'!B258),'Müşteriler'!$C:$C,0)),'Cihazlar'!A258&amp;'Cihazlar'!B258)))</f>
        <v/>
      </c>
      <c r="B258" t="str">
        <f>IF('Cihazlar'!C258="","",IF(L258="",'Cihazlar'!C258,INDEX('Ürünler'!$B:$B,L258)))</f>
        <v/>
      </c>
      <c r="C258" t="str">
        <f>IF('Cihazlar'!D258="","",'Cihazlar'!D258)</f>
        <v/>
      </c>
      <c r="D258" s="16" t="str">
        <f>K258</f>
        <v/>
      </c>
      <c r="E258" t="str">
        <f>IF(N258&gt;0,N258&amp;" gün",IF(M258&gt;0,M258&amp;" ay",""))</f>
        <v/>
      </c>
      <c r="F258" s="16" t="str">
        <f>IF(OR('Cihazlar'!C258="",K258=""),"",IF(N258&gt;0,K258+N258,IF(M258&gt;0,EDATE(K258,M258),"")))</f>
        <v/>
      </c>
      <c r="G258" s="17" t="str">
        <f>IF(F258="","",F258-TODAY())</f>
        <v/>
      </c>
      <c r="H258" t="str">
        <f>IF(G258="","",IF(G258&lt;0,"Gecikmiş",IF(G258&lt;=30,"30 gün içinde","Planlı")))</f>
        <v/>
      </c>
      <c r="I258" s="16" t="str">
        <f>IF('Cihazlar'!Q258="","",IF('Cihazlar'!R258="Sarı etiket",(IF('Cihazlar'!Q258="","",IF(ISNUMBER('Cihazlar'!Q258),'Cihazlar'!Q258,IFERROR(DATE(VALUE(RIGHT('Cihazlar'!Q258,4)),VALUE(MID('Cihazlar'!Q258,4,2)),VALUE(LEFT('Cihazlar'!Q258,2))),""))))+120,IF('Cihazlar'!R258="Kırmızı etiket",(IF('Cihazlar'!Q258="","",IF(ISNUMBER('Cihazlar'!Q258),'Cihazlar'!Q258,IFERROR(DATE(VALUE(RIGHT('Cihazlar'!Q258,4)),VALUE(MID('Cihazlar'!Q258,4,2)),VALUE(LEFT('Cihazlar'!Q258,2))),""))))+60,EDATE((IF('Cihazlar'!Q258="","",IF(ISNUMBER('Cihazlar'!Q258),'Cihazlar'!Q258,IFERROR(DATE(VALUE(RIGHT('Cihazlar'!Q258,4)),VALUE(MID('Cihazlar'!Q258,4,2)),VALUE(LEFT('Cihazlar'!Q258,2))),"")))),12))))</f>
        <v/>
      </c>
      <c r="J258" s="17" t="str">
        <f>IF(I258="","",I258-TODAY())</f>
        <v/>
      </c>
      <c r="K258" s="16" t="str">
        <f>IF('Cihazlar'!F258&lt;&gt;"",IF('Cihazlar'!F258="","",IF(ISNUMBER('Cihazlar'!F258),'Cihazlar'!F258,IFERROR(DATE(VALUE(RIGHT('Cihazlar'!F258,4)),VALUE(MID('Cihazlar'!F258,4,2)),VALUE(LEFT('Cihazlar'!F258,2))),""))),IF('Cihazlar'!E258="","",IF(ISNUMBER('Cihazlar'!E258),'Cihazlar'!E258,IFERROR(DATE(VALUE(RIGHT('Cihazlar'!E258,4)),VALUE(MID('Cihazlar'!E258,4,2)),VALUE(LEFT('Cihazlar'!E258,2))),""))))</f>
        <v/>
      </c>
      <c r="L258" t="str">
        <f>IF('Cihazlar'!C258="","",IFERROR(MATCH('Cihazlar'!C258,'Ürünler'!$A:$A,0),IFERROR(MATCH('Cihazlar'!C258,'Ürünler'!$B:$B,0),"")))</f>
        <v/>
      </c>
      <c r="M258">
        <f>IF(N258&gt;0,0,IF('Cihazlar'!J258&lt;&gt;"",N(VALUE('Cihazlar'!J258)),IF(L258="",0,N(INDEX('Ürünler'!$C:$C,L258)))))</f>
        <v>0</v>
      </c>
      <c r="N258">
        <f>IF('Cihazlar'!K258&lt;&gt;"",N(VALUE('Cihazlar'!K258)),IF('Cihazlar'!J258&lt;&gt;"",0,IF(L258="",0,N(INDEX('Ürünler'!$D:$D,L258)))))</f>
        <v>0</v>
      </c>
    </row>
    <row r="259" spans="1:14">
      <c r="A259" t="str">
        <f>IF(AND('Cihazlar'!A259="",'Cihazlar'!B259=""),"",IFERROR(INDEX('Müşteriler'!$A:$A,MATCH(IF('Cihazlar'!A259="","§",'Cihazlar'!A259),'Müşteriler'!$K:$K,0)),IFERROR(INDEX('Müşteriler'!$A:$A,MATCH(IF('Cihazlar'!B259="","§",'Cihazlar'!B259),'Müşteriler'!$C:$C,0)),'Cihazlar'!A259&amp;'Cihazlar'!B259)))</f>
        <v/>
      </c>
      <c r="B259" t="str">
        <f>IF('Cihazlar'!C259="","",IF(L259="",'Cihazlar'!C259,INDEX('Ürünler'!$B:$B,L259)))</f>
        <v/>
      </c>
      <c r="C259" t="str">
        <f>IF('Cihazlar'!D259="","",'Cihazlar'!D259)</f>
        <v/>
      </c>
      <c r="D259" s="16" t="str">
        <f>K259</f>
        <v/>
      </c>
      <c r="E259" t="str">
        <f>IF(N259&gt;0,N259&amp;" gün",IF(M259&gt;0,M259&amp;" ay",""))</f>
        <v/>
      </c>
      <c r="F259" s="16" t="str">
        <f>IF(OR('Cihazlar'!C259="",K259=""),"",IF(N259&gt;0,K259+N259,IF(M259&gt;0,EDATE(K259,M259),"")))</f>
        <v/>
      </c>
      <c r="G259" s="17" t="str">
        <f>IF(F259="","",F259-TODAY())</f>
        <v/>
      </c>
      <c r="H259" t="str">
        <f>IF(G259="","",IF(G259&lt;0,"Gecikmiş",IF(G259&lt;=30,"30 gün içinde","Planlı")))</f>
        <v/>
      </c>
      <c r="I259" s="16" t="str">
        <f>IF('Cihazlar'!Q259="","",IF('Cihazlar'!R259="Sarı etiket",(IF('Cihazlar'!Q259="","",IF(ISNUMBER('Cihazlar'!Q259),'Cihazlar'!Q259,IFERROR(DATE(VALUE(RIGHT('Cihazlar'!Q259,4)),VALUE(MID('Cihazlar'!Q259,4,2)),VALUE(LEFT('Cihazlar'!Q259,2))),""))))+120,IF('Cihazlar'!R259="Kırmızı etiket",(IF('Cihazlar'!Q259="","",IF(ISNUMBER('Cihazlar'!Q259),'Cihazlar'!Q259,IFERROR(DATE(VALUE(RIGHT('Cihazlar'!Q259,4)),VALUE(MID('Cihazlar'!Q259,4,2)),VALUE(LEFT('Cihazlar'!Q259,2))),""))))+60,EDATE((IF('Cihazlar'!Q259="","",IF(ISNUMBER('Cihazlar'!Q259),'Cihazlar'!Q259,IFERROR(DATE(VALUE(RIGHT('Cihazlar'!Q259,4)),VALUE(MID('Cihazlar'!Q259,4,2)),VALUE(LEFT('Cihazlar'!Q259,2))),"")))),12))))</f>
        <v/>
      </c>
      <c r="J259" s="17" t="str">
        <f>IF(I259="","",I259-TODAY())</f>
        <v/>
      </c>
      <c r="K259" s="16" t="str">
        <f>IF('Cihazlar'!F259&lt;&gt;"",IF('Cihazlar'!F259="","",IF(ISNUMBER('Cihazlar'!F259),'Cihazlar'!F259,IFERROR(DATE(VALUE(RIGHT('Cihazlar'!F259,4)),VALUE(MID('Cihazlar'!F259,4,2)),VALUE(LEFT('Cihazlar'!F259,2))),""))),IF('Cihazlar'!E259="","",IF(ISNUMBER('Cihazlar'!E259),'Cihazlar'!E259,IFERROR(DATE(VALUE(RIGHT('Cihazlar'!E259,4)),VALUE(MID('Cihazlar'!E259,4,2)),VALUE(LEFT('Cihazlar'!E259,2))),""))))</f>
        <v/>
      </c>
      <c r="L259" t="str">
        <f>IF('Cihazlar'!C259="","",IFERROR(MATCH('Cihazlar'!C259,'Ürünler'!$A:$A,0),IFERROR(MATCH('Cihazlar'!C259,'Ürünler'!$B:$B,0),"")))</f>
        <v/>
      </c>
      <c r="M259">
        <f>IF(N259&gt;0,0,IF('Cihazlar'!J259&lt;&gt;"",N(VALUE('Cihazlar'!J259)),IF(L259="",0,N(INDEX('Ürünler'!$C:$C,L259)))))</f>
        <v>0</v>
      </c>
      <c r="N259">
        <f>IF('Cihazlar'!K259&lt;&gt;"",N(VALUE('Cihazlar'!K259)),IF('Cihazlar'!J259&lt;&gt;"",0,IF(L259="",0,N(INDEX('Ürünler'!$D:$D,L259)))))</f>
        <v>0</v>
      </c>
    </row>
    <row r="260" spans="1:14">
      <c r="A260" t="str">
        <f>IF(AND('Cihazlar'!A260="",'Cihazlar'!B260=""),"",IFERROR(INDEX('Müşteriler'!$A:$A,MATCH(IF('Cihazlar'!A260="","§",'Cihazlar'!A260),'Müşteriler'!$K:$K,0)),IFERROR(INDEX('Müşteriler'!$A:$A,MATCH(IF('Cihazlar'!B260="","§",'Cihazlar'!B260),'Müşteriler'!$C:$C,0)),'Cihazlar'!A260&amp;'Cihazlar'!B260)))</f>
        <v/>
      </c>
      <c r="B260" t="str">
        <f>IF('Cihazlar'!C260="","",IF(L260="",'Cihazlar'!C260,INDEX('Ürünler'!$B:$B,L260)))</f>
        <v/>
      </c>
      <c r="C260" t="str">
        <f>IF('Cihazlar'!D260="","",'Cihazlar'!D260)</f>
        <v/>
      </c>
      <c r="D260" s="16" t="str">
        <f>K260</f>
        <v/>
      </c>
      <c r="E260" t="str">
        <f>IF(N260&gt;0,N260&amp;" gün",IF(M260&gt;0,M260&amp;" ay",""))</f>
        <v/>
      </c>
      <c r="F260" s="16" t="str">
        <f>IF(OR('Cihazlar'!C260="",K260=""),"",IF(N260&gt;0,K260+N260,IF(M260&gt;0,EDATE(K260,M260),"")))</f>
        <v/>
      </c>
      <c r="G260" s="17" t="str">
        <f>IF(F260="","",F260-TODAY())</f>
        <v/>
      </c>
      <c r="H260" t="str">
        <f>IF(G260="","",IF(G260&lt;0,"Gecikmiş",IF(G260&lt;=30,"30 gün içinde","Planlı")))</f>
        <v/>
      </c>
      <c r="I260" s="16" t="str">
        <f>IF('Cihazlar'!Q260="","",IF('Cihazlar'!R260="Sarı etiket",(IF('Cihazlar'!Q260="","",IF(ISNUMBER('Cihazlar'!Q260),'Cihazlar'!Q260,IFERROR(DATE(VALUE(RIGHT('Cihazlar'!Q260,4)),VALUE(MID('Cihazlar'!Q260,4,2)),VALUE(LEFT('Cihazlar'!Q260,2))),""))))+120,IF('Cihazlar'!R260="Kırmızı etiket",(IF('Cihazlar'!Q260="","",IF(ISNUMBER('Cihazlar'!Q260),'Cihazlar'!Q260,IFERROR(DATE(VALUE(RIGHT('Cihazlar'!Q260,4)),VALUE(MID('Cihazlar'!Q260,4,2)),VALUE(LEFT('Cihazlar'!Q260,2))),""))))+60,EDATE((IF('Cihazlar'!Q260="","",IF(ISNUMBER('Cihazlar'!Q260),'Cihazlar'!Q260,IFERROR(DATE(VALUE(RIGHT('Cihazlar'!Q260,4)),VALUE(MID('Cihazlar'!Q260,4,2)),VALUE(LEFT('Cihazlar'!Q260,2))),"")))),12))))</f>
        <v/>
      </c>
      <c r="J260" s="17" t="str">
        <f>IF(I260="","",I260-TODAY())</f>
        <v/>
      </c>
      <c r="K260" s="16" t="str">
        <f>IF('Cihazlar'!F260&lt;&gt;"",IF('Cihazlar'!F260="","",IF(ISNUMBER('Cihazlar'!F260),'Cihazlar'!F260,IFERROR(DATE(VALUE(RIGHT('Cihazlar'!F260,4)),VALUE(MID('Cihazlar'!F260,4,2)),VALUE(LEFT('Cihazlar'!F260,2))),""))),IF('Cihazlar'!E260="","",IF(ISNUMBER('Cihazlar'!E260),'Cihazlar'!E260,IFERROR(DATE(VALUE(RIGHT('Cihazlar'!E260,4)),VALUE(MID('Cihazlar'!E260,4,2)),VALUE(LEFT('Cihazlar'!E260,2))),""))))</f>
        <v/>
      </c>
      <c r="L260" t="str">
        <f>IF('Cihazlar'!C260="","",IFERROR(MATCH('Cihazlar'!C260,'Ürünler'!$A:$A,0),IFERROR(MATCH('Cihazlar'!C260,'Ürünler'!$B:$B,0),"")))</f>
        <v/>
      </c>
      <c r="M260">
        <f>IF(N260&gt;0,0,IF('Cihazlar'!J260&lt;&gt;"",N(VALUE('Cihazlar'!J260)),IF(L260="",0,N(INDEX('Ürünler'!$C:$C,L260)))))</f>
        <v>0</v>
      </c>
      <c r="N260">
        <f>IF('Cihazlar'!K260&lt;&gt;"",N(VALUE('Cihazlar'!K260)),IF('Cihazlar'!J260&lt;&gt;"",0,IF(L260="",0,N(INDEX('Ürünler'!$D:$D,L260)))))</f>
        <v>0</v>
      </c>
    </row>
    <row r="261" spans="1:14">
      <c r="A261" t="str">
        <f>IF(AND('Cihazlar'!A261="",'Cihazlar'!B261=""),"",IFERROR(INDEX('Müşteriler'!$A:$A,MATCH(IF('Cihazlar'!A261="","§",'Cihazlar'!A261),'Müşteriler'!$K:$K,0)),IFERROR(INDEX('Müşteriler'!$A:$A,MATCH(IF('Cihazlar'!B261="","§",'Cihazlar'!B261),'Müşteriler'!$C:$C,0)),'Cihazlar'!A261&amp;'Cihazlar'!B261)))</f>
        <v/>
      </c>
      <c r="B261" t="str">
        <f>IF('Cihazlar'!C261="","",IF(L261="",'Cihazlar'!C261,INDEX('Ürünler'!$B:$B,L261)))</f>
        <v/>
      </c>
      <c r="C261" t="str">
        <f>IF('Cihazlar'!D261="","",'Cihazlar'!D261)</f>
        <v/>
      </c>
      <c r="D261" s="16" t="str">
        <f>K261</f>
        <v/>
      </c>
      <c r="E261" t="str">
        <f>IF(N261&gt;0,N261&amp;" gün",IF(M261&gt;0,M261&amp;" ay",""))</f>
        <v/>
      </c>
      <c r="F261" s="16" t="str">
        <f>IF(OR('Cihazlar'!C261="",K261=""),"",IF(N261&gt;0,K261+N261,IF(M261&gt;0,EDATE(K261,M261),"")))</f>
        <v/>
      </c>
      <c r="G261" s="17" t="str">
        <f>IF(F261="","",F261-TODAY())</f>
        <v/>
      </c>
      <c r="H261" t="str">
        <f>IF(G261="","",IF(G261&lt;0,"Gecikmiş",IF(G261&lt;=30,"30 gün içinde","Planlı")))</f>
        <v/>
      </c>
      <c r="I261" s="16" t="str">
        <f>IF('Cihazlar'!Q261="","",IF('Cihazlar'!R261="Sarı etiket",(IF('Cihazlar'!Q261="","",IF(ISNUMBER('Cihazlar'!Q261),'Cihazlar'!Q261,IFERROR(DATE(VALUE(RIGHT('Cihazlar'!Q261,4)),VALUE(MID('Cihazlar'!Q261,4,2)),VALUE(LEFT('Cihazlar'!Q261,2))),""))))+120,IF('Cihazlar'!R261="Kırmızı etiket",(IF('Cihazlar'!Q261="","",IF(ISNUMBER('Cihazlar'!Q261),'Cihazlar'!Q261,IFERROR(DATE(VALUE(RIGHT('Cihazlar'!Q261,4)),VALUE(MID('Cihazlar'!Q261,4,2)),VALUE(LEFT('Cihazlar'!Q261,2))),""))))+60,EDATE((IF('Cihazlar'!Q261="","",IF(ISNUMBER('Cihazlar'!Q261),'Cihazlar'!Q261,IFERROR(DATE(VALUE(RIGHT('Cihazlar'!Q261,4)),VALUE(MID('Cihazlar'!Q261,4,2)),VALUE(LEFT('Cihazlar'!Q261,2))),"")))),12))))</f>
        <v/>
      </c>
      <c r="J261" s="17" t="str">
        <f>IF(I261="","",I261-TODAY())</f>
        <v/>
      </c>
      <c r="K261" s="16" t="str">
        <f>IF('Cihazlar'!F261&lt;&gt;"",IF('Cihazlar'!F261="","",IF(ISNUMBER('Cihazlar'!F261),'Cihazlar'!F261,IFERROR(DATE(VALUE(RIGHT('Cihazlar'!F261,4)),VALUE(MID('Cihazlar'!F261,4,2)),VALUE(LEFT('Cihazlar'!F261,2))),""))),IF('Cihazlar'!E261="","",IF(ISNUMBER('Cihazlar'!E261),'Cihazlar'!E261,IFERROR(DATE(VALUE(RIGHT('Cihazlar'!E261,4)),VALUE(MID('Cihazlar'!E261,4,2)),VALUE(LEFT('Cihazlar'!E261,2))),""))))</f>
        <v/>
      </c>
      <c r="L261" t="str">
        <f>IF('Cihazlar'!C261="","",IFERROR(MATCH('Cihazlar'!C261,'Ürünler'!$A:$A,0),IFERROR(MATCH('Cihazlar'!C261,'Ürünler'!$B:$B,0),"")))</f>
        <v/>
      </c>
      <c r="M261">
        <f>IF(N261&gt;0,0,IF('Cihazlar'!J261&lt;&gt;"",N(VALUE('Cihazlar'!J261)),IF(L261="",0,N(INDEX('Ürünler'!$C:$C,L261)))))</f>
        <v>0</v>
      </c>
      <c r="N261">
        <f>IF('Cihazlar'!K261&lt;&gt;"",N(VALUE('Cihazlar'!K261)),IF('Cihazlar'!J261&lt;&gt;"",0,IF(L261="",0,N(INDEX('Ürünler'!$D:$D,L261)))))</f>
        <v>0</v>
      </c>
    </row>
    <row r="262" spans="1:14">
      <c r="A262" t="str">
        <f>IF(AND('Cihazlar'!A262="",'Cihazlar'!B262=""),"",IFERROR(INDEX('Müşteriler'!$A:$A,MATCH(IF('Cihazlar'!A262="","§",'Cihazlar'!A262),'Müşteriler'!$K:$K,0)),IFERROR(INDEX('Müşteriler'!$A:$A,MATCH(IF('Cihazlar'!B262="","§",'Cihazlar'!B262),'Müşteriler'!$C:$C,0)),'Cihazlar'!A262&amp;'Cihazlar'!B262)))</f>
        <v/>
      </c>
      <c r="B262" t="str">
        <f>IF('Cihazlar'!C262="","",IF(L262="",'Cihazlar'!C262,INDEX('Ürünler'!$B:$B,L262)))</f>
        <v/>
      </c>
      <c r="C262" t="str">
        <f>IF('Cihazlar'!D262="","",'Cihazlar'!D262)</f>
        <v/>
      </c>
      <c r="D262" s="16" t="str">
        <f>K262</f>
        <v/>
      </c>
      <c r="E262" t="str">
        <f>IF(N262&gt;0,N262&amp;" gün",IF(M262&gt;0,M262&amp;" ay",""))</f>
        <v/>
      </c>
      <c r="F262" s="16" t="str">
        <f>IF(OR('Cihazlar'!C262="",K262=""),"",IF(N262&gt;0,K262+N262,IF(M262&gt;0,EDATE(K262,M262),"")))</f>
        <v/>
      </c>
      <c r="G262" s="17" t="str">
        <f>IF(F262="","",F262-TODAY())</f>
        <v/>
      </c>
      <c r="H262" t="str">
        <f>IF(G262="","",IF(G262&lt;0,"Gecikmiş",IF(G262&lt;=30,"30 gün içinde","Planlı")))</f>
        <v/>
      </c>
      <c r="I262" s="16" t="str">
        <f>IF('Cihazlar'!Q262="","",IF('Cihazlar'!R262="Sarı etiket",(IF('Cihazlar'!Q262="","",IF(ISNUMBER('Cihazlar'!Q262),'Cihazlar'!Q262,IFERROR(DATE(VALUE(RIGHT('Cihazlar'!Q262,4)),VALUE(MID('Cihazlar'!Q262,4,2)),VALUE(LEFT('Cihazlar'!Q262,2))),""))))+120,IF('Cihazlar'!R262="Kırmızı etiket",(IF('Cihazlar'!Q262="","",IF(ISNUMBER('Cihazlar'!Q262),'Cihazlar'!Q262,IFERROR(DATE(VALUE(RIGHT('Cihazlar'!Q262,4)),VALUE(MID('Cihazlar'!Q262,4,2)),VALUE(LEFT('Cihazlar'!Q262,2))),""))))+60,EDATE((IF('Cihazlar'!Q262="","",IF(ISNUMBER('Cihazlar'!Q262),'Cihazlar'!Q262,IFERROR(DATE(VALUE(RIGHT('Cihazlar'!Q262,4)),VALUE(MID('Cihazlar'!Q262,4,2)),VALUE(LEFT('Cihazlar'!Q262,2))),"")))),12))))</f>
        <v/>
      </c>
      <c r="J262" s="17" t="str">
        <f>IF(I262="","",I262-TODAY())</f>
        <v/>
      </c>
      <c r="K262" s="16" t="str">
        <f>IF('Cihazlar'!F262&lt;&gt;"",IF('Cihazlar'!F262="","",IF(ISNUMBER('Cihazlar'!F262),'Cihazlar'!F262,IFERROR(DATE(VALUE(RIGHT('Cihazlar'!F262,4)),VALUE(MID('Cihazlar'!F262,4,2)),VALUE(LEFT('Cihazlar'!F262,2))),""))),IF('Cihazlar'!E262="","",IF(ISNUMBER('Cihazlar'!E262),'Cihazlar'!E262,IFERROR(DATE(VALUE(RIGHT('Cihazlar'!E262,4)),VALUE(MID('Cihazlar'!E262,4,2)),VALUE(LEFT('Cihazlar'!E262,2))),""))))</f>
        <v/>
      </c>
      <c r="L262" t="str">
        <f>IF('Cihazlar'!C262="","",IFERROR(MATCH('Cihazlar'!C262,'Ürünler'!$A:$A,0),IFERROR(MATCH('Cihazlar'!C262,'Ürünler'!$B:$B,0),"")))</f>
        <v/>
      </c>
      <c r="M262">
        <f>IF(N262&gt;0,0,IF('Cihazlar'!J262&lt;&gt;"",N(VALUE('Cihazlar'!J262)),IF(L262="",0,N(INDEX('Ürünler'!$C:$C,L262)))))</f>
        <v>0</v>
      </c>
      <c r="N262">
        <f>IF('Cihazlar'!K262&lt;&gt;"",N(VALUE('Cihazlar'!K262)),IF('Cihazlar'!J262&lt;&gt;"",0,IF(L262="",0,N(INDEX('Ürünler'!$D:$D,L262)))))</f>
        <v>0</v>
      </c>
    </row>
    <row r="263" spans="1:14">
      <c r="A263" t="str">
        <f>IF(AND('Cihazlar'!A263="",'Cihazlar'!B263=""),"",IFERROR(INDEX('Müşteriler'!$A:$A,MATCH(IF('Cihazlar'!A263="","§",'Cihazlar'!A263),'Müşteriler'!$K:$K,0)),IFERROR(INDEX('Müşteriler'!$A:$A,MATCH(IF('Cihazlar'!B263="","§",'Cihazlar'!B263),'Müşteriler'!$C:$C,0)),'Cihazlar'!A263&amp;'Cihazlar'!B263)))</f>
        <v/>
      </c>
      <c r="B263" t="str">
        <f>IF('Cihazlar'!C263="","",IF(L263="",'Cihazlar'!C263,INDEX('Ürünler'!$B:$B,L263)))</f>
        <v/>
      </c>
      <c r="C263" t="str">
        <f>IF('Cihazlar'!D263="","",'Cihazlar'!D263)</f>
        <v/>
      </c>
      <c r="D263" s="16" t="str">
        <f>K263</f>
        <v/>
      </c>
      <c r="E263" t="str">
        <f>IF(N263&gt;0,N263&amp;" gün",IF(M263&gt;0,M263&amp;" ay",""))</f>
        <v/>
      </c>
      <c r="F263" s="16" t="str">
        <f>IF(OR('Cihazlar'!C263="",K263=""),"",IF(N263&gt;0,K263+N263,IF(M263&gt;0,EDATE(K263,M263),"")))</f>
        <v/>
      </c>
      <c r="G263" s="17" t="str">
        <f>IF(F263="","",F263-TODAY())</f>
        <v/>
      </c>
      <c r="H263" t="str">
        <f>IF(G263="","",IF(G263&lt;0,"Gecikmiş",IF(G263&lt;=30,"30 gün içinde","Planlı")))</f>
        <v/>
      </c>
      <c r="I263" s="16" t="str">
        <f>IF('Cihazlar'!Q263="","",IF('Cihazlar'!R263="Sarı etiket",(IF('Cihazlar'!Q263="","",IF(ISNUMBER('Cihazlar'!Q263),'Cihazlar'!Q263,IFERROR(DATE(VALUE(RIGHT('Cihazlar'!Q263,4)),VALUE(MID('Cihazlar'!Q263,4,2)),VALUE(LEFT('Cihazlar'!Q263,2))),""))))+120,IF('Cihazlar'!R263="Kırmızı etiket",(IF('Cihazlar'!Q263="","",IF(ISNUMBER('Cihazlar'!Q263),'Cihazlar'!Q263,IFERROR(DATE(VALUE(RIGHT('Cihazlar'!Q263,4)),VALUE(MID('Cihazlar'!Q263,4,2)),VALUE(LEFT('Cihazlar'!Q263,2))),""))))+60,EDATE((IF('Cihazlar'!Q263="","",IF(ISNUMBER('Cihazlar'!Q263),'Cihazlar'!Q263,IFERROR(DATE(VALUE(RIGHT('Cihazlar'!Q263,4)),VALUE(MID('Cihazlar'!Q263,4,2)),VALUE(LEFT('Cihazlar'!Q263,2))),"")))),12))))</f>
        <v/>
      </c>
      <c r="J263" s="17" t="str">
        <f>IF(I263="","",I263-TODAY())</f>
        <v/>
      </c>
      <c r="K263" s="16" t="str">
        <f>IF('Cihazlar'!F263&lt;&gt;"",IF('Cihazlar'!F263="","",IF(ISNUMBER('Cihazlar'!F263),'Cihazlar'!F263,IFERROR(DATE(VALUE(RIGHT('Cihazlar'!F263,4)),VALUE(MID('Cihazlar'!F263,4,2)),VALUE(LEFT('Cihazlar'!F263,2))),""))),IF('Cihazlar'!E263="","",IF(ISNUMBER('Cihazlar'!E263),'Cihazlar'!E263,IFERROR(DATE(VALUE(RIGHT('Cihazlar'!E263,4)),VALUE(MID('Cihazlar'!E263,4,2)),VALUE(LEFT('Cihazlar'!E263,2))),""))))</f>
        <v/>
      </c>
      <c r="L263" t="str">
        <f>IF('Cihazlar'!C263="","",IFERROR(MATCH('Cihazlar'!C263,'Ürünler'!$A:$A,0),IFERROR(MATCH('Cihazlar'!C263,'Ürünler'!$B:$B,0),"")))</f>
        <v/>
      </c>
      <c r="M263">
        <f>IF(N263&gt;0,0,IF('Cihazlar'!J263&lt;&gt;"",N(VALUE('Cihazlar'!J263)),IF(L263="",0,N(INDEX('Ürünler'!$C:$C,L263)))))</f>
        <v>0</v>
      </c>
      <c r="N263">
        <f>IF('Cihazlar'!K263&lt;&gt;"",N(VALUE('Cihazlar'!K263)),IF('Cihazlar'!J263&lt;&gt;"",0,IF(L263="",0,N(INDEX('Ürünler'!$D:$D,L263)))))</f>
        <v>0</v>
      </c>
    </row>
    <row r="264" spans="1:14">
      <c r="A264" t="str">
        <f>IF(AND('Cihazlar'!A264="",'Cihazlar'!B264=""),"",IFERROR(INDEX('Müşteriler'!$A:$A,MATCH(IF('Cihazlar'!A264="","§",'Cihazlar'!A264),'Müşteriler'!$K:$K,0)),IFERROR(INDEX('Müşteriler'!$A:$A,MATCH(IF('Cihazlar'!B264="","§",'Cihazlar'!B264),'Müşteriler'!$C:$C,0)),'Cihazlar'!A264&amp;'Cihazlar'!B264)))</f>
        <v/>
      </c>
      <c r="B264" t="str">
        <f>IF('Cihazlar'!C264="","",IF(L264="",'Cihazlar'!C264,INDEX('Ürünler'!$B:$B,L264)))</f>
        <v/>
      </c>
      <c r="C264" t="str">
        <f>IF('Cihazlar'!D264="","",'Cihazlar'!D264)</f>
        <v/>
      </c>
      <c r="D264" s="16" t="str">
        <f>K264</f>
        <v/>
      </c>
      <c r="E264" t="str">
        <f>IF(N264&gt;0,N264&amp;" gün",IF(M264&gt;0,M264&amp;" ay",""))</f>
        <v/>
      </c>
      <c r="F264" s="16" t="str">
        <f>IF(OR('Cihazlar'!C264="",K264=""),"",IF(N264&gt;0,K264+N264,IF(M264&gt;0,EDATE(K264,M264),"")))</f>
        <v/>
      </c>
      <c r="G264" s="17" t="str">
        <f>IF(F264="","",F264-TODAY())</f>
        <v/>
      </c>
      <c r="H264" t="str">
        <f>IF(G264="","",IF(G264&lt;0,"Gecikmiş",IF(G264&lt;=30,"30 gün içinde","Planlı")))</f>
        <v/>
      </c>
      <c r="I264" s="16" t="str">
        <f>IF('Cihazlar'!Q264="","",IF('Cihazlar'!R264="Sarı etiket",(IF('Cihazlar'!Q264="","",IF(ISNUMBER('Cihazlar'!Q264),'Cihazlar'!Q264,IFERROR(DATE(VALUE(RIGHT('Cihazlar'!Q264,4)),VALUE(MID('Cihazlar'!Q264,4,2)),VALUE(LEFT('Cihazlar'!Q264,2))),""))))+120,IF('Cihazlar'!R264="Kırmızı etiket",(IF('Cihazlar'!Q264="","",IF(ISNUMBER('Cihazlar'!Q264),'Cihazlar'!Q264,IFERROR(DATE(VALUE(RIGHT('Cihazlar'!Q264,4)),VALUE(MID('Cihazlar'!Q264,4,2)),VALUE(LEFT('Cihazlar'!Q264,2))),""))))+60,EDATE((IF('Cihazlar'!Q264="","",IF(ISNUMBER('Cihazlar'!Q264),'Cihazlar'!Q264,IFERROR(DATE(VALUE(RIGHT('Cihazlar'!Q264,4)),VALUE(MID('Cihazlar'!Q264,4,2)),VALUE(LEFT('Cihazlar'!Q264,2))),"")))),12))))</f>
        <v/>
      </c>
      <c r="J264" s="17" t="str">
        <f>IF(I264="","",I264-TODAY())</f>
        <v/>
      </c>
      <c r="K264" s="16" t="str">
        <f>IF('Cihazlar'!F264&lt;&gt;"",IF('Cihazlar'!F264="","",IF(ISNUMBER('Cihazlar'!F264),'Cihazlar'!F264,IFERROR(DATE(VALUE(RIGHT('Cihazlar'!F264,4)),VALUE(MID('Cihazlar'!F264,4,2)),VALUE(LEFT('Cihazlar'!F264,2))),""))),IF('Cihazlar'!E264="","",IF(ISNUMBER('Cihazlar'!E264),'Cihazlar'!E264,IFERROR(DATE(VALUE(RIGHT('Cihazlar'!E264,4)),VALUE(MID('Cihazlar'!E264,4,2)),VALUE(LEFT('Cihazlar'!E264,2))),""))))</f>
        <v/>
      </c>
      <c r="L264" t="str">
        <f>IF('Cihazlar'!C264="","",IFERROR(MATCH('Cihazlar'!C264,'Ürünler'!$A:$A,0),IFERROR(MATCH('Cihazlar'!C264,'Ürünler'!$B:$B,0),"")))</f>
        <v/>
      </c>
      <c r="M264">
        <f>IF(N264&gt;0,0,IF('Cihazlar'!J264&lt;&gt;"",N(VALUE('Cihazlar'!J264)),IF(L264="",0,N(INDEX('Ürünler'!$C:$C,L264)))))</f>
        <v>0</v>
      </c>
      <c r="N264">
        <f>IF('Cihazlar'!K264&lt;&gt;"",N(VALUE('Cihazlar'!K264)),IF('Cihazlar'!J264&lt;&gt;"",0,IF(L264="",0,N(INDEX('Ürünler'!$D:$D,L264)))))</f>
        <v>0</v>
      </c>
    </row>
    <row r="265" spans="1:14">
      <c r="A265" t="str">
        <f>IF(AND('Cihazlar'!A265="",'Cihazlar'!B265=""),"",IFERROR(INDEX('Müşteriler'!$A:$A,MATCH(IF('Cihazlar'!A265="","§",'Cihazlar'!A265),'Müşteriler'!$K:$K,0)),IFERROR(INDEX('Müşteriler'!$A:$A,MATCH(IF('Cihazlar'!B265="","§",'Cihazlar'!B265),'Müşteriler'!$C:$C,0)),'Cihazlar'!A265&amp;'Cihazlar'!B265)))</f>
        <v/>
      </c>
      <c r="B265" t="str">
        <f>IF('Cihazlar'!C265="","",IF(L265="",'Cihazlar'!C265,INDEX('Ürünler'!$B:$B,L265)))</f>
        <v/>
      </c>
      <c r="C265" t="str">
        <f>IF('Cihazlar'!D265="","",'Cihazlar'!D265)</f>
        <v/>
      </c>
      <c r="D265" s="16" t="str">
        <f>K265</f>
        <v/>
      </c>
      <c r="E265" t="str">
        <f>IF(N265&gt;0,N265&amp;" gün",IF(M265&gt;0,M265&amp;" ay",""))</f>
        <v/>
      </c>
      <c r="F265" s="16" t="str">
        <f>IF(OR('Cihazlar'!C265="",K265=""),"",IF(N265&gt;0,K265+N265,IF(M265&gt;0,EDATE(K265,M265),"")))</f>
        <v/>
      </c>
      <c r="G265" s="17" t="str">
        <f>IF(F265="","",F265-TODAY())</f>
        <v/>
      </c>
      <c r="H265" t="str">
        <f>IF(G265="","",IF(G265&lt;0,"Gecikmiş",IF(G265&lt;=30,"30 gün içinde","Planlı")))</f>
        <v/>
      </c>
      <c r="I265" s="16" t="str">
        <f>IF('Cihazlar'!Q265="","",IF('Cihazlar'!R265="Sarı etiket",(IF('Cihazlar'!Q265="","",IF(ISNUMBER('Cihazlar'!Q265),'Cihazlar'!Q265,IFERROR(DATE(VALUE(RIGHT('Cihazlar'!Q265,4)),VALUE(MID('Cihazlar'!Q265,4,2)),VALUE(LEFT('Cihazlar'!Q265,2))),""))))+120,IF('Cihazlar'!R265="Kırmızı etiket",(IF('Cihazlar'!Q265="","",IF(ISNUMBER('Cihazlar'!Q265),'Cihazlar'!Q265,IFERROR(DATE(VALUE(RIGHT('Cihazlar'!Q265,4)),VALUE(MID('Cihazlar'!Q265,4,2)),VALUE(LEFT('Cihazlar'!Q265,2))),""))))+60,EDATE((IF('Cihazlar'!Q265="","",IF(ISNUMBER('Cihazlar'!Q265),'Cihazlar'!Q265,IFERROR(DATE(VALUE(RIGHT('Cihazlar'!Q265,4)),VALUE(MID('Cihazlar'!Q265,4,2)),VALUE(LEFT('Cihazlar'!Q265,2))),"")))),12))))</f>
        <v/>
      </c>
      <c r="J265" s="17" t="str">
        <f>IF(I265="","",I265-TODAY())</f>
        <v/>
      </c>
      <c r="K265" s="16" t="str">
        <f>IF('Cihazlar'!F265&lt;&gt;"",IF('Cihazlar'!F265="","",IF(ISNUMBER('Cihazlar'!F265),'Cihazlar'!F265,IFERROR(DATE(VALUE(RIGHT('Cihazlar'!F265,4)),VALUE(MID('Cihazlar'!F265,4,2)),VALUE(LEFT('Cihazlar'!F265,2))),""))),IF('Cihazlar'!E265="","",IF(ISNUMBER('Cihazlar'!E265),'Cihazlar'!E265,IFERROR(DATE(VALUE(RIGHT('Cihazlar'!E265,4)),VALUE(MID('Cihazlar'!E265,4,2)),VALUE(LEFT('Cihazlar'!E265,2))),""))))</f>
        <v/>
      </c>
      <c r="L265" t="str">
        <f>IF('Cihazlar'!C265="","",IFERROR(MATCH('Cihazlar'!C265,'Ürünler'!$A:$A,0),IFERROR(MATCH('Cihazlar'!C265,'Ürünler'!$B:$B,0),"")))</f>
        <v/>
      </c>
      <c r="M265">
        <f>IF(N265&gt;0,0,IF('Cihazlar'!J265&lt;&gt;"",N(VALUE('Cihazlar'!J265)),IF(L265="",0,N(INDEX('Ürünler'!$C:$C,L265)))))</f>
        <v>0</v>
      </c>
      <c r="N265">
        <f>IF('Cihazlar'!K265&lt;&gt;"",N(VALUE('Cihazlar'!K265)),IF('Cihazlar'!J265&lt;&gt;"",0,IF(L265="",0,N(INDEX('Ürünler'!$D:$D,L265)))))</f>
        <v>0</v>
      </c>
    </row>
    <row r="266" spans="1:14">
      <c r="A266" t="str">
        <f>IF(AND('Cihazlar'!A266="",'Cihazlar'!B266=""),"",IFERROR(INDEX('Müşteriler'!$A:$A,MATCH(IF('Cihazlar'!A266="","§",'Cihazlar'!A266),'Müşteriler'!$K:$K,0)),IFERROR(INDEX('Müşteriler'!$A:$A,MATCH(IF('Cihazlar'!B266="","§",'Cihazlar'!B266),'Müşteriler'!$C:$C,0)),'Cihazlar'!A266&amp;'Cihazlar'!B266)))</f>
        <v/>
      </c>
      <c r="B266" t="str">
        <f>IF('Cihazlar'!C266="","",IF(L266="",'Cihazlar'!C266,INDEX('Ürünler'!$B:$B,L266)))</f>
        <v/>
      </c>
      <c r="C266" t="str">
        <f>IF('Cihazlar'!D266="","",'Cihazlar'!D266)</f>
        <v/>
      </c>
      <c r="D266" s="16" t="str">
        <f>K266</f>
        <v/>
      </c>
      <c r="E266" t="str">
        <f>IF(N266&gt;0,N266&amp;" gün",IF(M266&gt;0,M266&amp;" ay",""))</f>
        <v/>
      </c>
      <c r="F266" s="16" t="str">
        <f>IF(OR('Cihazlar'!C266="",K266=""),"",IF(N266&gt;0,K266+N266,IF(M266&gt;0,EDATE(K266,M266),"")))</f>
        <v/>
      </c>
      <c r="G266" s="17" t="str">
        <f>IF(F266="","",F266-TODAY())</f>
        <v/>
      </c>
      <c r="H266" t="str">
        <f>IF(G266="","",IF(G266&lt;0,"Gecikmiş",IF(G266&lt;=30,"30 gün içinde","Planlı")))</f>
        <v/>
      </c>
      <c r="I266" s="16" t="str">
        <f>IF('Cihazlar'!Q266="","",IF('Cihazlar'!R266="Sarı etiket",(IF('Cihazlar'!Q266="","",IF(ISNUMBER('Cihazlar'!Q266),'Cihazlar'!Q266,IFERROR(DATE(VALUE(RIGHT('Cihazlar'!Q266,4)),VALUE(MID('Cihazlar'!Q266,4,2)),VALUE(LEFT('Cihazlar'!Q266,2))),""))))+120,IF('Cihazlar'!R266="Kırmızı etiket",(IF('Cihazlar'!Q266="","",IF(ISNUMBER('Cihazlar'!Q266),'Cihazlar'!Q266,IFERROR(DATE(VALUE(RIGHT('Cihazlar'!Q266,4)),VALUE(MID('Cihazlar'!Q266,4,2)),VALUE(LEFT('Cihazlar'!Q266,2))),""))))+60,EDATE((IF('Cihazlar'!Q266="","",IF(ISNUMBER('Cihazlar'!Q266),'Cihazlar'!Q266,IFERROR(DATE(VALUE(RIGHT('Cihazlar'!Q266,4)),VALUE(MID('Cihazlar'!Q266,4,2)),VALUE(LEFT('Cihazlar'!Q266,2))),"")))),12))))</f>
        <v/>
      </c>
      <c r="J266" s="17" t="str">
        <f>IF(I266="","",I266-TODAY())</f>
        <v/>
      </c>
      <c r="K266" s="16" t="str">
        <f>IF('Cihazlar'!F266&lt;&gt;"",IF('Cihazlar'!F266="","",IF(ISNUMBER('Cihazlar'!F266),'Cihazlar'!F266,IFERROR(DATE(VALUE(RIGHT('Cihazlar'!F266,4)),VALUE(MID('Cihazlar'!F266,4,2)),VALUE(LEFT('Cihazlar'!F266,2))),""))),IF('Cihazlar'!E266="","",IF(ISNUMBER('Cihazlar'!E266),'Cihazlar'!E266,IFERROR(DATE(VALUE(RIGHT('Cihazlar'!E266,4)),VALUE(MID('Cihazlar'!E266,4,2)),VALUE(LEFT('Cihazlar'!E266,2))),""))))</f>
        <v/>
      </c>
      <c r="L266" t="str">
        <f>IF('Cihazlar'!C266="","",IFERROR(MATCH('Cihazlar'!C266,'Ürünler'!$A:$A,0),IFERROR(MATCH('Cihazlar'!C266,'Ürünler'!$B:$B,0),"")))</f>
        <v/>
      </c>
      <c r="M266">
        <f>IF(N266&gt;0,0,IF('Cihazlar'!J266&lt;&gt;"",N(VALUE('Cihazlar'!J266)),IF(L266="",0,N(INDEX('Ürünler'!$C:$C,L266)))))</f>
        <v>0</v>
      </c>
      <c r="N266">
        <f>IF('Cihazlar'!K266&lt;&gt;"",N(VALUE('Cihazlar'!K266)),IF('Cihazlar'!J266&lt;&gt;"",0,IF(L266="",0,N(INDEX('Ürünler'!$D:$D,L266)))))</f>
        <v>0</v>
      </c>
    </row>
    <row r="267" spans="1:14">
      <c r="A267" t="str">
        <f>IF(AND('Cihazlar'!A267="",'Cihazlar'!B267=""),"",IFERROR(INDEX('Müşteriler'!$A:$A,MATCH(IF('Cihazlar'!A267="","§",'Cihazlar'!A267),'Müşteriler'!$K:$K,0)),IFERROR(INDEX('Müşteriler'!$A:$A,MATCH(IF('Cihazlar'!B267="","§",'Cihazlar'!B267),'Müşteriler'!$C:$C,0)),'Cihazlar'!A267&amp;'Cihazlar'!B267)))</f>
        <v/>
      </c>
      <c r="B267" t="str">
        <f>IF('Cihazlar'!C267="","",IF(L267="",'Cihazlar'!C267,INDEX('Ürünler'!$B:$B,L267)))</f>
        <v/>
      </c>
      <c r="C267" t="str">
        <f>IF('Cihazlar'!D267="","",'Cihazlar'!D267)</f>
        <v/>
      </c>
      <c r="D267" s="16" t="str">
        <f>K267</f>
        <v/>
      </c>
      <c r="E267" t="str">
        <f>IF(N267&gt;0,N267&amp;" gün",IF(M267&gt;0,M267&amp;" ay",""))</f>
        <v/>
      </c>
      <c r="F267" s="16" t="str">
        <f>IF(OR('Cihazlar'!C267="",K267=""),"",IF(N267&gt;0,K267+N267,IF(M267&gt;0,EDATE(K267,M267),"")))</f>
        <v/>
      </c>
      <c r="G267" s="17" t="str">
        <f>IF(F267="","",F267-TODAY())</f>
        <v/>
      </c>
      <c r="H267" t="str">
        <f>IF(G267="","",IF(G267&lt;0,"Gecikmiş",IF(G267&lt;=30,"30 gün içinde","Planlı")))</f>
        <v/>
      </c>
      <c r="I267" s="16" t="str">
        <f>IF('Cihazlar'!Q267="","",IF('Cihazlar'!R267="Sarı etiket",(IF('Cihazlar'!Q267="","",IF(ISNUMBER('Cihazlar'!Q267),'Cihazlar'!Q267,IFERROR(DATE(VALUE(RIGHT('Cihazlar'!Q267,4)),VALUE(MID('Cihazlar'!Q267,4,2)),VALUE(LEFT('Cihazlar'!Q267,2))),""))))+120,IF('Cihazlar'!R267="Kırmızı etiket",(IF('Cihazlar'!Q267="","",IF(ISNUMBER('Cihazlar'!Q267),'Cihazlar'!Q267,IFERROR(DATE(VALUE(RIGHT('Cihazlar'!Q267,4)),VALUE(MID('Cihazlar'!Q267,4,2)),VALUE(LEFT('Cihazlar'!Q267,2))),""))))+60,EDATE((IF('Cihazlar'!Q267="","",IF(ISNUMBER('Cihazlar'!Q267),'Cihazlar'!Q267,IFERROR(DATE(VALUE(RIGHT('Cihazlar'!Q267,4)),VALUE(MID('Cihazlar'!Q267,4,2)),VALUE(LEFT('Cihazlar'!Q267,2))),"")))),12))))</f>
        <v/>
      </c>
      <c r="J267" s="17" t="str">
        <f>IF(I267="","",I267-TODAY())</f>
        <v/>
      </c>
      <c r="K267" s="16" t="str">
        <f>IF('Cihazlar'!F267&lt;&gt;"",IF('Cihazlar'!F267="","",IF(ISNUMBER('Cihazlar'!F267),'Cihazlar'!F267,IFERROR(DATE(VALUE(RIGHT('Cihazlar'!F267,4)),VALUE(MID('Cihazlar'!F267,4,2)),VALUE(LEFT('Cihazlar'!F267,2))),""))),IF('Cihazlar'!E267="","",IF(ISNUMBER('Cihazlar'!E267),'Cihazlar'!E267,IFERROR(DATE(VALUE(RIGHT('Cihazlar'!E267,4)),VALUE(MID('Cihazlar'!E267,4,2)),VALUE(LEFT('Cihazlar'!E267,2))),""))))</f>
        <v/>
      </c>
      <c r="L267" t="str">
        <f>IF('Cihazlar'!C267="","",IFERROR(MATCH('Cihazlar'!C267,'Ürünler'!$A:$A,0),IFERROR(MATCH('Cihazlar'!C267,'Ürünler'!$B:$B,0),"")))</f>
        <v/>
      </c>
      <c r="M267">
        <f>IF(N267&gt;0,0,IF('Cihazlar'!J267&lt;&gt;"",N(VALUE('Cihazlar'!J267)),IF(L267="",0,N(INDEX('Ürünler'!$C:$C,L267)))))</f>
        <v>0</v>
      </c>
      <c r="N267">
        <f>IF('Cihazlar'!K267&lt;&gt;"",N(VALUE('Cihazlar'!K267)),IF('Cihazlar'!J267&lt;&gt;"",0,IF(L267="",0,N(INDEX('Ürünler'!$D:$D,L267)))))</f>
        <v>0</v>
      </c>
    </row>
    <row r="268" spans="1:14">
      <c r="A268" t="str">
        <f>IF(AND('Cihazlar'!A268="",'Cihazlar'!B268=""),"",IFERROR(INDEX('Müşteriler'!$A:$A,MATCH(IF('Cihazlar'!A268="","§",'Cihazlar'!A268),'Müşteriler'!$K:$K,0)),IFERROR(INDEX('Müşteriler'!$A:$A,MATCH(IF('Cihazlar'!B268="","§",'Cihazlar'!B268),'Müşteriler'!$C:$C,0)),'Cihazlar'!A268&amp;'Cihazlar'!B268)))</f>
        <v/>
      </c>
      <c r="B268" t="str">
        <f>IF('Cihazlar'!C268="","",IF(L268="",'Cihazlar'!C268,INDEX('Ürünler'!$B:$B,L268)))</f>
        <v/>
      </c>
      <c r="C268" t="str">
        <f>IF('Cihazlar'!D268="","",'Cihazlar'!D268)</f>
        <v/>
      </c>
      <c r="D268" s="16" t="str">
        <f>K268</f>
        <v/>
      </c>
      <c r="E268" t="str">
        <f>IF(N268&gt;0,N268&amp;" gün",IF(M268&gt;0,M268&amp;" ay",""))</f>
        <v/>
      </c>
      <c r="F268" s="16" t="str">
        <f>IF(OR('Cihazlar'!C268="",K268=""),"",IF(N268&gt;0,K268+N268,IF(M268&gt;0,EDATE(K268,M268),"")))</f>
        <v/>
      </c>
      <c r="G268" s="17" t="str">
        <f>IF(F268="","",F268-TODAY())</f>
        <v/>
      </c>
      <c r="H268" t="str">
        <f>IF(G268="","",IF(G268&lt;0,"Gecikmiş",IF(G268&lt;=30,"30 gün içinde","Planlı")))</f>
        <v/>
      </c>
      <c r="I268" s="16" t="str">
        <f>IF('Cihazlar'!Q268="","",IF('Cihazlar'!R268="Sarı etiket",(IF('Cihazlar'!Q268="","",IF(ISNUMBER('Cihazlar'!Q268),'Cihazlar'!Q268,IFERROR(DATE(VALUE(RIGHT('Cihazlar'!Q268,4)),VALUE(MID('Cihazlar'!Q268,4,2)),VALUE(LEFT('Cihazlar'!Q268,2))),""))))+120,IF('Cihazlar'!R268="Kırmızı etiket",(IF('Cihazlar'!Q268="","",IF(ISNUMBER('Cihazlar'!Q268),'Cihazlar'!Q268,IFERROR(DATE(VALUE(RIGHT('Cihazlar'!Q268,4)),VALUE(MID('Cihazlar'!Q268,4,2)),VALUE(LEFT('Cihazlar'!Q268,2))),""))))+60,EDATE((IF('Cihazlar'!Q268="","",IF(ISNUMBER('Cihazlar'!Q268),'Cihazlar'!Q268,IFERROR(DATE(VALUE(RIGHT('Cihazlar'!Q268,4)),VALUE(MID('Cihazlar'!Q268,4,2)),VALUE(LEFT('Cihazlar'!Q268,2))),"")))),12))))</f>
        <v/>
      </c>
      <c r="J268" s="17" t="str">
        <f>IF(I268="","",I268-TODAY())</f>
        <v/>
      </c>
      <c r="K268" s="16" t="str">
        <f>IF('Cihazlar'!F268&lt;&gt;"",IF('Cihazlar'!F268="","",IF(ISNUMBER('Cihazlar'!F268),'Cihazlar'!F268,IFERROR(DATE(VALUE(RIGHT('Cihazlar'!F268,4)),VALUE(MID('Cihazlar'!F268,4,2)),VALUE(LEFT('Cihazlar'!F268,2))),""))),IF('Cihazlar'!E268="","",IF(ISNUMBER('Cihazlar'!E268),'Cihazlar'!E268,IFERROR(DATE(VALUE(RIGHT('Cihazlar'!E268,4)),VALUE(MID('Cihazlar'!E268,4,2)),VALUE(LEFT('Cihazlar'!E268,2))),""))))</f>
        <v/>
      </c>
      <c r="L268" t="str">
        <f>IF('Cihazlar'!C268="","",IFERROR(MATCH('Cihazlar'!C268,'Ürünler'!$A:$A,0),IFERROR(MATCH('Cihazlar'!C268,'Ürünler'!$B:$B,0),"")))</f>
        <v/>
      </c>
      <c r="M268">
        <f>IF(N268&gt;0,0,IF('Cihazlar'!J268&lt;&gt;"",N(VALUE('Cihazlar'!J268)),IF(L268="",0,N(INDEX('Ürünler'!$C:$C,L268)))))</f>
        <v>0</v>
      </c>
      <c r="N268">
        <f>IF('Cihazlar'!K268&lt;&gt;"",N(VALUE('Cihazlar'!K268)),IF('Cihazlar'!J268&lt;&gt;"",0,IF(L268="",0,N(INDEX('Ürünler'!$D:$D,L268)))))</f>
        <v>0</v>
      </c>
    </row>
    <row r="269" spans="1:14">
      <c r="A269" t="str">
        <f>IF(AND('Cihazlar'!A269="",'Cihazlar'!B269=""),"",IFERROR(INDEX('Müşteriler'!$A:$A,MATCH(IF('Cihazlar'!A269="","§",'Cihazlar'!A269),'Müşteriler'!$K:$K,0)),IFERROR(INDEX('Müşteriler'!$A:$A,MATCH(IF('Cihazlar'!B269="","§",'Cihazlar'!B269),'Müşteriler'!$C:$C,0)),'Cihazlar'!A269&amp;'Cihazlar'!B269)))</f>
        <v/>
      </c>
      <c r="B269" t="str">
        <f>IF('Cihazlar'!C269="","",IF(L269="",'Cihazlar'!C269,INDEX('Ürünler'!$B:$B,L269)))</f>
        <v/>
      </c>
      <c r="C269" t="str">
        <f>IF('Cihazlar'!D269="","",'Cihazlar'!D269)</f>
        <v/>
      </c>
      <c r="D269" s="16" t="str">
        <f>K269</f>
        <v/>
      </c>
      <c r="E269" t="str">
        <f>IF(N269&gt;0,N269&amp;" gün",IF(M269&gt;0,M269&amp;" ay",""))</f>
        <v/>
      </c>
      <c r="F269" s="16" t="str">
        <f>IF(OR('Cihazlar'!C269="",K269=""),"",IF(N269&gt;0,K269+N269,IF(M269&gt;0,EDATE(K269,M269),"")))</f>
        <v/>
      </c>
      <c r="G269" s="17" t="str">
        <f>IF(F269="","",F269-TODAY())</f>
        <v/>
      </c>
      <c r="H269" t="str">
        <f>IF(G269="","",IF(G269&lt;0,"Gecikmiş",IF(G269&lt;=30,"30 gün içinde","Planlı")))</f>
        <v/>
      </c>
      <c r="I269" s="16" t="str">
        <f>IF('Cihazlar'!Q269="","",IF('Cihazlar'!R269="Sarı etiket",(IF('Cihazlar'!Q269="","",IF(ISNUMBER('Cihazlar'!Q269),'Cihazlar'!Q269,IFERROR(DATE(VALUE(RIGHT('Cihazlar'!Q269,4)),VALUE(MID('Cihazlar'!Q269,4,2)),VALUE(LEFT('Cihazlar'!Q269,2))),""))))+120,IF('Cihazlar'!R269="Kırmızı etiket",(IF('Cihazlar'!Q269="","",IF(ISNUMBER('Cihazlar'!Q269),'Cihazlar'!Q269,IFERROR(DATE(VALUE(RIGHT('Cihazlar'!Q269,4)),VALUE(MID('Cihazlar'!Q269,4,2)),VALUE(LEFT('Cihazlar'!Q269,2))),""))))+60,EDATE((IF('Cihazlar'!Q269="","",IF(ISNUMBER('Cihazlar'!Q269),'Cihazlar'!Q269,IFERROR(DATE(VALUE(RIGHT('Cihazlar'!Q269,4)),VALUE(MID('Cihazlar'!Q269,4,2)),VALUE(LEFT('Cihazlar'!Q269,2))),"")))),12))))</f>
        <v/>
      </c>
      <c r="J269" s="17" t="str">
        <f>IF(I269="","",I269-TODAY())</f>
        <v/>
      </c>
      <c r="K269" s="16" t="str">
        <f>IF('Cihazlar'!F269&lt;&gt;"",IF('Cihazlar'!F269="","",IF(ISNUMBER('Cihazlar'!F269),'Cihazlar'!F269,IFERROR(DATE(VALUE(RIGHT('Cihazlar'!F269,4)),VALUE(MID('Cihazlar'!F269,4,2)),VALUE(LEFT('Cihazlar'!F269,2))),""))),IF('Cihazlar'!E269="","",IF(ISNUMBER('Cihazlar'!E269),'Cihazlar'!E269,IFERROR(DATE(VALUE(RIGHT('Cihazlar'!E269,4)),VALUE(MID('Cihazlar'!E269,4,2)),VALUE(LEFT('Cihazlar'!E269,2))),""))))</f>
        <v/>
      </c>
      <c r="L269" t="str">
        <f>IF('Cihazlar'!C269="","",IFERROR(MATCH('Cihazlar'!C269,'Ürünler'!$A:$A,0),IFERROR(MATCH('Cihazlar'!C269,'Ürünler'!$B:$B,0),"")))</f>
        <v/>
      </c>
      <c r="M269">
        <f>IF(N269&gt;0,0,IF('Cihazlar'!J269&lt;&gt;"",N(VALUE('Cihazlar'!J269)),IF(L269="",0,N(INDEX('Ürünler'!$C:$C,L269)))))</f>
        <v>0</v>
      </c>
      <c r="N269">
        <f>IF('Cihazlar'!K269&lt;&gt;"",N(VALUE('Cihazlar'!K269)),IF('Cihazlar'!J269&lt;&gt;"",0,IF(L269="",0,N(INDEX('Ürünler'!$D:$D,L269)))))</f>
        <v>0</v>
      </c>
    </row>
    <row r="270" spans="1:14">
      <c r="A270" t="str">
        <f>IF(AND('Cihazlar'!A270="",'Cihazlar'!B270=""),"",IFERROR(INDEX('Müşteriler'!$A:$A,MATCH(IF('Cihazlar'!A270="","§",'Cihazlar'!A270),'Müşteriler'!$K:$K,0)),IFERROR(INDEX('Müşteriler'!$A:$A,MATCH(IF('Cihazlar'!B270="","§",'Cihazlar'!B270),'Müşteriler'!$C:$C,0)),'Cihazlar'!A270&amp;'Cihazlar'!B270)))</f>
        <v/>
      </c>
      <c r="B270" t="str">
        <f>IF('Cihazlar'!C270="","",IF(L270="",'Cihazlar'!C270,INDEX('Ürünler'!$B:$B,L270)))</f>
        <v/>
      </c>
      <c r="C270" t="str">
        <f>IF('Cihazlar'!D270="","",'Cihazlar'!D270)</f>
        <v/>
      </c>
      <c r="D270" s="16" t="str">
        <f>K270</f>
        <v/>
      </c>
      <c r="E270" t="str">
        <f>IF(N270&gt;0,N270&amp;" gün",IF(M270&gt;0,M270&amp;" ay",""))</f>
        <v/>
      </c>
      <c r="F270" s="16" t="str">
        <f>IF(OR('Cihazlar'!C270="",K270=""),"",IF(N270&gt;0,K270+N270,IF(M270&gt;0,EDATE(K270,M270),"")))</f>
        <v/>
      </c>
      <c r="G270" s="17" t="str">
        <f>IF(F270="","",F270-TODAY())</f>
        <v/>
      </c>
      <c r="H270" t="str">
        <f>IF(G270="","",IF(G270&lt;0,"Gecikmiş",IF(G270&lt;=30,"30 gün içinde","Planlı")))</f>
        <v/>
      </c>
      <c r="I270" s="16" t="str">
        <f>IF('Cihazlar'!Q270="","",IF('Cihazlar'!R270="Sarı etiket",(IF('Cihazlar'!Q270="","",IF(ISNUMBER('Cihazlar'!Q270),'Cihazlar'!Q270,IFERROR(DATE(VALUE(RIGHT('Cihazlar'!Q270,4)),VALUE(MID('Cihazlar'!Q270,4,2)),VALUE(LEFT('Cihazlar'!Q270,2))),""))))+120,IF('Cihazlar'!R270="Kırmızı etiket",(IF('Cihazlar'!Q270="","",IF(ISNUMBER('Cihazlar'!Q270),'Cihazlar'!Q270,IFERROR(DATE(VALUE(RIGHT('Cihazlar'!Q270,4)),VALUE(MID('Cihazlar'!Q270,4,2)),VALUE(LEFT('Cihazlar'!Q270,2))),""))))+60,EDATE((IF('Cihazlar'!Q270="","",IF(ISNUMBER('Cihazlar'!Q270),'Cihazlar'!Q270,IFERROR(DATE(VALUE(RIGHT('Cihazlar'!Q270,4)),VALUE(MID('Cihazlar'!Q270,4,2)),VALUE(LEFT('Cihazlar'!Q270,2))),"")))),12))))</f>
        <v/>
      </c>
      <c r="J270" s="17" t="str">
        <f>IF(I270="","",I270-TODAY())</f>
        <v/>
      </c>
      <c r="K270" s="16" t="str">
        <f>IF('Cihazlar'!F270&lt;&gt;"",IF('Cihazlar'!F270="","",IF(ISNUMBER('Cihazlar'!F270),'Cihazlar'!F270,IFERROR(DATE(VALUE(RIGHT('Cihazlar'!F270,4)),VALUE(MID('Cihazlar'!F270,4,2)),VALUE(LEFT('Cihazlar'!F270,2))),""))),IF('Cihazlar'!E270="","",IF(ISNUMBER('Cihazlar'!E270),'Cihazlar'!E270,IFERROR(DATE(VALUE(RIGHT('Cihazlar'!E270,4)),VALUE(MID('Cihazlar'!E270,4,2)),VALUE(LEFT('Cihazlar'!E270,2))),""))))</f>
        <v/>
      </c>
      <c r="L270" t="str">
        <f>IF('Cihazlar'!C270="","",IFERROR(MATCH('Cihazlar'!C270,'Ürünler'!$A:$A,0),IFERROR(MATCH('Cihazlar'!C270,'Ürünler'!$B:$B,0),"")))</f>
        <v/>
      </c>
      <c r="M270">
        <f>IF(N270&gt;0,0,IF('Cihazlar'!J270&lt;&gt;"",N(VALUE('Cihazlar'!J270)),IF(L270="",0,N(INDEX('Ürünler'!$C:$C,L270)))))</f>
        <v>0</v>
      </c>
      <c r="N270">
        <f>IF('Cihazlar'!K270&lt;&gt;"",N(VALUE('Cihazlar'!K270)),IF('Cihazlar'!J270&lt;&gt;"",0,IF(L270="",0,N(INDEX('Ürünler'!$D:$D,L270)))))</f>
        <v>0</v>
      </c>
    </row>
    <row r="271" spans="1:14">
      <c r="A271" t="str">
        <f>IF(AND('Cihazlar'!A271="",'Cihazlar'!B271=""),"",IFERROR(INDEX('Müşteriler'!$A:$A,MATCH(IF('Cihazlar'!A271="","§",'Cihazlar'!A271),'Müşteriler'!$K:$K,0)),IFERROR(INDEX('Müşteriler'!$A:$A,MATCH(IF('Cihazlar'!B271="","§",'Cihazlar'!B271),'Müşteriler'!$C:$C,0)),'Cihazlar'!A271&amp;'Cihazlar'!B271)))</f>
        <v/>
      </c>
      <c r="B271" t="str">
        <f>IF('Cihazlar'!C271="","",IF(L271="",'Cihazlar'!C271,INDEX('Ürünler'!$B:$B,L271)))</f>
        <v/>
      </c>
      <c r="C271" t="str">
        <f>IF('Cihazlar'!D271="","",'Cihazlar'!D271)</f>
        <v/>
      </c>
      <c r="D271" s="16" t="str">
        <f>K271</f>
        <v/>
      </c>
      <c r="E271" t="str">
        <f>IF(N271&gt;0,N271&amp;" gün",IF(M271&gt;0,M271&amp;" ay",""))</f>
        <v/>
      </c>
      <c r="F271" s="16" t="str">
        <f>IF(OR('Cihazlar'!C271="",K271=""),"",IF(N271&gt;0,K271+N271,IF(M271&gt;0,EDATE(K271,M271),"")))</f>
        <v/>
      </c>
      <c r="G271" s="17" t="str">
        <f>IF(F271="","",F271-TODAY())</f>
        <v/>
      </c>
      <c r="H271" t="str">
        <f>IF(G271="","",IF(G271&lt;0,"Gecikmiş",IF(G271&lt;=30,"30 gün içinde","Planlı")))</f>
        <v/>
      </c>
      <c r="I271" s="16" t="str">
        <f>IF('Cihazlar'!Q271="","",IF('Cihazlar'!R271="Sarı etiket",(IF('Cihazlar'!Q271="","",IF(ISNUMBER('Cihazlar'!Q271),'Cihazlar'!Q271,IFERROR(DATE(VALUE(RIGHT('Cihazlar'!Q271,4)),VALUE(MID('Cihazlar'!Q271,4,2)),VALUE(LEFT('Cihazlar'!Q271,2))),""))))+120,IF('Cihazlar'!R271="Kırmızı etiket",(IF('Cihazlar'!Q271="","",IF(ISNUMBER('Cihazlar'!Q271),'Cihazlar'!Q271,IFERROR(DATE(VALUE(RIGHT('Cihazlar'!Q271,4)),VALUE(MID('Cihazlar'!Q271,4,2)),VALUE(LEFT('Cihazlar'!Q271,2))),""))))+60,EDATE((IF('Cihazlar'!Q271="","",IF(ISNUMBER('Cihazlar'!Q271),'Cihazlar'!Q271,IFERROR(DATE(VALUE(RIGHT('Cihazlar'!Q271,4)),VALUE(MID('Cihazlar'!Q271,4,2)),VALUE(LEFT('Cihazlar'!Q271,2))),"")))),12))))</f>
        <v/>
      </c>
      <c r="J271" s="17" t="str">
        <f>IF(I271="","",I271-TODAY())</f>
        <v/>
      </c>
      <c r="K271" s="16" t="str">
        <f>IF('Cihazlar'!F271&lt;&gt;"",IF('Cihazlar'!F271="","",IF(ISNUMBER('Cihazlar'!F271),'Cihazlar'!F271,IFERROR(DATE(VALUE(RIGHT('Cihazlar'!F271,4)),VALUE(MID('Cihazlar'!F271,4,2)),VALUE(LEFT('Cihazlar'!F271,2))),""))),IF('Cihazlar'!E271="","",IF(ISNUMBER('Cihazlar'!E271),'Cihazlar'!E271,IFERROR(DATE(VALUE(RIGHT('Cihazlar'!E271,4)),VALUE(MID('Cihazlar'!E271,4,2)),VALUE(LEFT('Cihazlar'!E271,2))),""))))</f>
        <v/>
      </c>
      <c r="L271" t="str">
        <f>IF('Cihazlar'!C271="","",IFERROR(MATCH('Cihazlar'!C271,'Ürünler'!$A:$A,0),IFERROR(MATCH('Cihazlar'!C271,'Ürünler'!$B:$B,0),"")))</f>
        <v/>
      </c>
      <c r="M271">
        <f>IF(N271&gt;0,0,IF('Cihazlar'!J271&lt;&gt;"",N(VALUE('Cihazlar'!J271)),IF(L271="",0,N(INDEX('Ürünler'!$C:$C,L271)))))</f>
        <v>0</v>
      </c>
      <c r="N271">
        <f>IF('Cihazlar'!K271&lt;&gt;"",N(VALUE('Cihazlar'!K271)),IF('Cihazlar'!J271&lt;&gt;"",0,IF(L271="",0,N(INDEX('Ürünler'!$D:$D,L271)))))</f>
        <v>0</v>
      </c>
    </row>
    <row r="272" spans="1:14">
      <c r="A272" t="str">
        <f>IF(AND('Cihazlar'!A272="",'Cihazlar'!B272=""),"",IFERROR(INDEX('Müşteriler'!$A:$A,MATCH(IF('Cihazlar'!A272="","§",'Cihazlar'!A272),'Müşteriler'!$K:$K,0)),IFERROR(INDEX('Müşteriler'!$A:$A,MATCH(IF('Cihazlar'!B272="","§",'Cihazlar'!B272),'Müşteriler'!$C:$C,0)),'Cihazlar'!A272&amp;'Cihazlar'!B272)))</f>
        <v/>
      </c>
      <c r="B272" t="str">
        <f>IF('Cihazlar'!C272="","",IF(L272="",'Cihazlar'!C272,INDEX('Ürünler'!$B:$B,L272)))</f>
        <v/>
      </c>
      <c r="C272" t="str">
        <f>IF('Cihazlar'!D272="","",'Cihazlar'!D272)</f>
        <v/>
      </c>
      <c r="D272" s="16" t="str">
        <f>K272</f>
        <v/>
      </c>
      <c r="E272" t="str">
        <f>IF(N272&gt;0,N272&amp;" gün",IF(M272&gt;0,M272&amp;" ay",""))</f>
        <v/>
      </c>
      <c r="F272" s="16" t="str">
        <f>IF(OR('Cihazlar'!C272="",K272=""),"",IF(N272&gt;0,K272+N272,IF(M272&gt;0,EDATE(K272,M272),"")))</f>
        <v/>
      </c>
      <c r="G272" s="17" t="str">
        <f>IF(F272="","",F272-TODAY())</f>
        <v/>
      </c>
      <c r="H272" t="str">
        <f>IF(G272="","",IF(G272&lt;0,"Gecikmiş",IF(G272&lt;=30,"30 gün içinde","Planlı")))</f>
        <v/>
      </c>
      <c r="I272" s="16" t="str">
        <f>IF('Cihazlar'!Q272="","",IF('Cihazlar'!R272="Sarı etiket",(IF('Cihazlar'!Q272="","",IF(ISNUMBER('Cihazlar'!Q272),'Cihazlar'!Q272,IFERROR(DATE(VALUE(RIGHT('Cihazlar'!Q272,4)),VALUE(MID('Cihazlar'!Q272,4,2)),VALUE(LEFT('Cihazlar'!Q272,2))),""))))+120,IF('Cihazlar'!R272="Kırmızı etiket",(IF('Cihazlar'!Q272="","",IF(ISNUMBER('Cihazlar'!Q272),'Cihazlar'!Q272,IFERROR(DATE(VALUE(RIGHT('Cihazlar'!Q272,4)),VALUE(MID('Cihazlar'!Q272,4,2)),VALUE(LEFT('Cihazlar'!Q272,2))),""))))+60,EDATE((IF('Cihazlar'!Q272="","",IF(ISNUMBER('Cihazlar'!Q272),'Cihazlar'!Q272,IFERROR(DATE(VALUE(RIGHT('Cihazlar'!Q272,4)),VALUE(MID('Cihazlar'!Q272,4,2)),VALUE(LEFT('Cihazlar'!Q272,2))),"")))),12))))</f>
        <v/>
      </c>
      <c r="J272" s="17" t="str">
        <f>IF(I272="","",I272-TODAY())</f>
        <v/>
      </c>
      <c r="K272" s="16" t="str">
        <f>IF('Cihazlar'!F272&lt;&gt;"",IF('Cihazlar'!F272="","",IF(ISNUMBER('Cihazlar'!F272),'Cihazlar'!F272,IFERROR(DATE(VALUE(RIGHT('Cihazlar'!F272,4)),VALUE(MID('Cihazlar'!F272,4,2)),VALUE(LEFT('Cihazlar'!F272,2))),""))),IF('Cihazlar'!E272="","",IF(ISNUMBER('Cihazlar'!E272),'Cihazlar'!E272,IFERROR(DATE(VALUE(RIGHT('Cihazlar'!E272,4)),VALUE(MID('Cihazlar'!E272,4,2)),VALUE(LEFT('Cihazlar'!E272,2))),""))))</f>
        <v/>
      </c>
      <c r="L272" t="str">
        <f>IF('Cihazlar'!C272="","",IFERROR(MATCH('Cihazlar'!C272,'Ürünler'!$A:$A,0),IFERROR(MATCH('Cihazlar'!C272,'Ürünler'!$B:$B,0),"")))</f>
        <v/>
      </c>
      <c r="M272">
        <f>IF(N272&gt;0,0,IF('Cihazlar'!J272&lt;&gt;"",N(VALUE('Cihazlar'!J272)),IF(L272="",0,N(INDEX('Ürünler'!$C:$C,L272)))))</f>
        <v>0</v>
      </c>
      <c r="N272">
        <f>IF('Cihazlar'!K272&lt;&gt;"",N(VALUE('Cihazlar'!K272)),IF('Cihazlar'!J272&lt;&gt;"",0,IF(L272="",0,N(INDEX('Ürünler'!$D:$D,L272)))))</f>
        <v>0</v>
      </c>
    </row>
    <row r="273" spans="1:14">
      <c r="A273" t="str">
        <f>IF(AND('Cihazlar'!A273="",'Cihazlar'!B273=""),"",IFERROR(INDEX('Müşteriler'!$A:$A,MATCH(IF('Cihazlar'!A273="","§",'Cihazlar'!A273),'Müşteriler'!$K:$K,0)),IFERROR(INDEX('Müşteriler'!$A:$A,MATCH(IF('Cihazlar'!B273="","§",'Cihazlar'!B273),'Müşteriler'!$C:$C,0)),'Cihazlar'!A273&amp;'Cihazlar'!B273)))</f>
        <v/>
      </c>
      <c r="B273" t="str">
        <f>IF('Cihazlar'!C273="","",IF(L273="",'Cihazlar'!C273,INDEX('Ürünler'!$B:$B,L273)))</f>
        <v/>
      </c>
      <c r="C273" t="str">
        <f>IF('Cihazlar'!D273="","",'Cihazlar'!D273)</f>
        <v/>
      </c>
      <c r="D273" s="16" t="str">
        <f>K273</f>
        <v/>
      </c>
      <c r="E273" t="str">
        <f>IF(N273&gt;0,N273&amp;" gün",IF(M273&gt;0,M273&amp;" ay",""))</f>
        <v/>
      </c>
      <c r="F273" s="16" t="str">
        <f>IF(OR('Cihazlar'!C273="",K273=""),"",IF(N273&gt;0,K273+N273,IF(M273&gt;0,EDATE(K273,M273),"")))</f>
        <v/>
      </c>
      <c r="G273" s="17" t="str">
        <f>IF(F273="","",F273-TODAY())</f>
        <v/>
      </c>
      <c r="H273" t="str">
        <f>IF(G273="","",IF(G273&lt;0,"Gecikmiş",IF(G273&lt;=30,"30 gün içinde","Planlı")))</f>
        <v/>
      </c>
      <c r="I273" s="16" t="str">
        <f>IF('Cihazlar'!Q273="","",IF('Cihazlar'!R273="Sarı etiket",(IF('Cihazlar'!Q273="","",IF(ISNUMBER('Cihazlar'!Q273),'Cihazlar'!Q273,IFERROR(DATE(VALUE(RIGHT('Cihazlar'!Q273,4)),VALUE(MID('Cihazlar'!Q273,4,2)),VALUE(LEFT('Cihazlar'!Q273,2))),""))))+120,IF('Cihazlar'!R273="Kırmızı etiket",(IF('Cihazlar'!Q273="","",IF(ISNUMBER('Cihazlar'!Q273),'Cihazlar'!Q273,IFERROR(DATE(VALUE(RIGHT('Cihazlar'!Q273,4)),VALUE(MID('Cihazlar'!Q273,4,2)),VALUE(LEFT('Cihazlar'!Q273,2))),""))))+60,EDATE((IF('Cihazlar'!Q273="","",IF(ISNUMBER('Cihazlar'!Q273),'Cihazlar'!Q273,IFERROR(DATE(VALUE(RIGHT('Cihazlar'!Q273,4)),VALUE(MID('Cihazlar'!Q273,4,2)),VALUE(LEFT('Cihazlar'!Q273,2))),"")))),12))))</f>
        <v/>
      </c>
      <c r="J273" s="17" t="str">
        <f>IF(I273="","",I273-TODAY())</f>
        <v/>
      </c>
      <c r="K273" s="16" t="str">
        <f>IF('Cihazlar'!F273&lt;&gt;"",IF('Cihazlar'!F273="","",IF(ISNUMBER('Cihazlar'!F273),'Cihazlar'!F273,IFERROR(DATE(VALUE(RIGHT('Cihazlar'!F273,4)),VALUE(MID('Cihazlar'!F273,4,2)),VALUE(LEFT('Cihazlar'!F273,2))),""))),IF('Cihazlar'!E273="","",IF(ISNUMBER('Cihazlar'!E273),'Cihazlar'!E273,IFERROR(DATE(VALUE(RIGHT('Cihazlar'!E273,4)),VALUE(MID('Cihazlar'!E273,4,2)),VALUE(LEFT('Cihazlar'!E273,2))),""))))</f>
        <v/>
      </c>
      <c r="L273" t="str">
        <f>IF('Cihazlar'!C273="","",IFERROR(MATCH('Cihazlar'!C273,'Ürünler'!$A:$A,0),IFERROR(MATCH('Cihazlar'!C273,'Ürünler'!$B:$B,0),"")))</f>
        <v/>
      </c>
      <c r="M273">
        <f>IF(N273&gt;0,0,IF('Cihazlar'!J273&lt;&gt;"",N(VALUE('Cihazlar'!J273)),IF(L273="",0,N(INDEX('Ürünler'!$C:$C,L273)))))</f>
        <v>0</v>
      </c>
      <c r="N273">
        <f>IF('Cihazlar'!K273&lt;&gt;"",N(VALUE('Cihazlar'!K273)),IF('Cihazlar'!J273&lt;&gt;"",0,IF(L273="",0,N(INDEX('Ürünler'!$D:$D,L273)))))</f>
        <v>0</v>
      </c>
    </row>
    <row r="274" spans="1:14">
      <c r="A274" t="str">
        <f>IF(AND('Cihazlar'!A274="",'Cihazlar'!B274=""),"",IFERROR(INDEX('Müşteriler'!$A:$A,MATCH(IF('Cihazlar'!A274="","§",'Cihazlar'!A274),'Müşteriler'!$K:$K,0)),IFERROR(INDEX('Müşteriler'!$A:$A,MATCH(IF('Cihazlar'!B274="","§",'Cihazlar'!B274),'Müşteriler'!$C:$C,0)),'Cihazlar'!A274&amp;'Cihazlar'!B274)))</f>
        <v/>
      </c>
      <c r="B274" t="str">
        <f>IF('Cihazlar'!C274="","",IF(L274="",'Cihazlar'!C274,INDEX('Ürünler'!$B:$B,L274)))</f>
        <v/>
      </c>
      <c r="C274" t="str">
        <f>IF('Cihazlar'!D274="","",'Cihazlar'!D274)</f>
        <v/>
      </c>
      <c r="D274" s="16" t="str">
        <f>K274</f>
        <v/>
      </c>
      <c r="E274" t="str">
        <f>IF(N274&gt;0,N274&amp;" gün",IF(M274&gt;0,M274&amp;" ay",""))</f>
        <v/>
      </c>
      <c r="F274" s="16" t="str">
        <f>IF(OR('Cihazlar'!C274="",K274=""),"",IF(N274&gt;0,K274+N274,IF(M274&gt;0,EDATE(K274,M274),"")))</f>
        <v/>
      </c>
      <c r="G274" s="17" t="str">
        <f>IF(F274="","",F274-TODAY())</f>
        <v/>
      </c>
      <c r="H274" t="str">
        <f>IF(G274="","",IF(G274&lt;0,"Gecikmiş",IF(G274&lt;=30,"30 gün içinde","Planlı")))</f>
        <v/>
      </c>
      <c r="I274" s="16" t="str">
        <f>IF('Cihazlar'!Q274="","",IF('Cihazlar'!R274="Sarı etiket",(IF('Cihazlar'!Q274="","",IF(ISNUMBER('Cihazlar'!Q274),'Cihazlar'!Q274,IFERROR(DATE(VALUE(RIGHT('Cihazlar'!Q274,4)),VALUE(MID('Cihazlar'!Q274,4,2)),VALUE(LEFT('Cihazlar'!Q274,2))),""))))+120,IF('Cihazlar'!R274="Kırmızı etiket",(IF('Cihazlar'!Q274="","",IF(ISNUMBER('Cihazlar'!Q274),'Cihazlar'!Q274,IFERROR(DATE(VALUE(RIGHT('Cihazlar'!Q274,4)),VALUE(MID('Cihazlar'!Q274,4,2)),VALUE(LEFT('Cihazlar'!Q274,2))),""))))+60,EDATE((IF('Cihazlar'!Q274="","",IF(ISNUMBER('Cihazlar'!Q274),'Cihazlar'!Q274,IFERROR(DATE(VALUE(RIGHT('Cihazlar'!Q274,4)),VALUE(MID('Cihazlar'!Q274,4,2)),VALUE(LEFT('Cihazlar'!Q274,2))),"")))),12))))</f>
        <v/>
      </c>
      <c r="J274" s="17" t="str">
        <f>IF(I274="","",I274-TODAY())</f>
        <v/>
      </c>
      <c r="K274" s="16" t="str">
        <f>IF('Cihazlar'!F274&lt;&gt;"",IF('Cihazlar'!F274="","",IF(ISNUMBER('Cihazlar'!F274),'Cihazlar'!F274,IFERROR(DATE(VALUE(RIGHT('Cihazlar'!F274,4)),VALUE(MID('Cihazlar'!F274,4,2)),VALUE(LEFT('Cihazlar'!F274,2))),""))),IF('Cihazlar'!E274="","",IF(ISNUMBER('Cihazlar'!E274),'Cihazlar'!E274,IFERROR(DATE(VALUE(RIGHT('Cihazlar'!E274,4)),VALUE(MID('Cihazlar'!E274,4,2)),VALUE(LEFT('Cihazlar'!E274,2))),""))))</f>
        <v/>
      </c>
      <c r="L274" t="str">
        <f>IF('Cihazlar'!C274="","",IFERROR(MATCH('Cihazlar'!C274,'Ürünler'!$A:$A,0),IFERROR(MATCH('Cihazlar'!C274,'Ürünler'!$B:$B,0),"")))</f>
        <v/>
      </c>
      <c r="M274">
        <f>IF(N274&gt;0,0,IF('Cihazlar'!J274&lt;&gt;"",N(VALUE('Cihazlar'!J274)),IF(L274="",0,N(INDEX('Ürünler'!$C:$C,L274)))))</f>
        <v>0</v>
      </c>
      <c r="N274">
        <f>IF('Cihazlar'!K274&lt;&gt;"",N(VALUE('Cihazlar'!K274)),IF('Cihazlar'!J274&lt;&gt;"",0,IF(L274="",0,N(INDEX('Ürünler'!$D:$D,L274)))))</f>
        <v>0</v>
      </c>
    </row>
    <row r="275" spans="1:14">
      <c r="A275" t="str">
        <f>IF(AND('Cihazlar'!A275="",'Cihazlar'!B275=""),"",IFERROR(INDEX('Müşteriler'!$A:$A,MATCH(IF('Cihazlar'!A275="","§",'Cihazlar'!A275),'Müşteriler'!$K:$K,0)),IFERROR(INDEX('Müşteriler'!$A:$A,MATCH(IF('Cihazlar'!B275="","§",'Cihazlar'!B275),'Müşteriler'!$C:$C,0)),'Cihazlar'!A275&amp;'Cihazlar'!B275)))</f>
        <v/>
      </c>
      <c r="B275" t="str">
        <f>IF('Cihazlar'!C275="","",IF(L275="",'Cihazlar'!C275,INDEX('Ürünler'!$B:$B,L275)))</f>
        <v/>
      </c>
      <c r="C275" t="str">
        <f>IF('Cihazlar'!D275="","",'Cihazlar'!D275)</f>
        <v/>
      </c>
      <c r="D275" s="16" t="str">
        <f>K275</f>
        <v/>
      </c>
      <c r="E275" t="str">
        <f>IF(N275&gt;0,N275&amp;" gün",IF(M275&gt;0,M275&amp;" ay",""))</f>
        <v/>
      </c>
      <c r="F275" s="16" t="str">
        <f>IF(OR('Cihazlar'!C275="",K275=""),"",IF(N275&gt;0,K275+N275,IF(M275&gt;0,EDATE(K275,M275),"")))</f>
        <v/>
      </c>
      <c r="G275" s="17" t="str">
        <f>IF(F275="","",F275-TODAY())</f>
        <v/>
      </c>
      <c r="H275" t="str">
        <f>IF(G275="","",IF(G275&lt;0,"Gecikmiş",IF(G275&lt;=30,"30 gün içinde","Planlı")))</f>
        <v/>
      </c>
      <c r="I275" s="16" t="str">
        <f>IF('Cihazlar'!Q275="","",IF('Cihazlar'!R275="Sarı etiket",(IF('Cihazlar'!Q275="","",IF(ISNUMBER('Cihazlar'!Q275),'Cihazlar'!Q275,IFERROR(DATE(VALUE(RIGHT('Cihazlar'!Q275,4)),VALUE(MID('Cihazlar'!Q275,4,2)),VALUE(LEFT('Cihazlar'!Q275,2))),""))))+120,IF('Cihazlar'!R275="Kırmızı etiket",(IF('Cihazlar'!Q275="","",IF(ISNUMBER('Cihazlar'!Q275),'Cihazlar'!Q275,IFERROR(DATE(VALUE(RIGHT('Cihazlar'!Q275,4)),VALUE(MID('Cihazlar'!Q275,4,2)),VALUE(LEFT('Cihazlar'!Q275,2))),""))))+60,EDATE((IF('Cihazlar'!Q275="","",IF(ISNUMBER('Cihazlar'!Q275),'Cihazlar'!Q275,IFERROR(DATE(VALUE(RIGHT('Cihazlar'!Q275,4)),VALUE(MID('Cihazlar'!Q275,4,2)),VALUE(LEFT('Cihazlar'!Q275,2))),"")))),12))))</f>
        <v/>
      </c>
      <c r="J275" s="17" t="str">
        <f>IF(I275="","",I275-TODAY())</f>
        <v/>
      </c>
      <c r="K275" s="16" t="str">
        <f>IF('Cihazlar'!F275&lt;&gt;"",IF('Cihazlar'!F275="","",IF(ISNUMBER('Cihazlar'!F275),'Cihazlar'!F275,IFERROR(DATE(VALUE(RIGHT('Cihazlar'!F275,4)),VALUE(MID('Cihazlar'!F275,4,2)),VALUE(LEFT('Cihazlar'!F275,2))),""))),IF('Cihazlar'!E275="","",IF(ISNUMBER('Cihazlar'!E275),'Cihazlar'!E275,IFERROR(DATE(VALUE(RIGHT('Cihazlar'!E275,4)),VALUE(MID('Cihazlar'!E275,4,2)),VALUE(LEFT('Cihazlar'!E275,2))),""))))</f>
        <v/>
      </c>
      <c r="L275" t="str">
        <f>IF('Cihazlar'!C275="","",IFERROR(MATCH('Cihazlar'!C275,'Ürünler'!$A:$A,0),IFERROR(MATCH('Cihazlar'!C275,'Ürünler'!$B:$B,0),"")))</f>
        <v/>
      </c>
      <c r="M275">
        <f>IF(N275&gt;0,0,IF('Cihazlar'!J275&lt;&gt;"",N(VALUE('Cihazlar'!J275)),IF(L275="",0,N(INDEX('Ürünler'!$C:$C,L275)))))</f>
        <v>0</v>
      </c>
      <c r="N275">
        <f>IF('Cihazlar'!K275&lt;&gt;"",N(VALUE('Cihazlar'!K275)),IF('Cihazlar'!J275&lt;&gt;"",0,IF(L275="",0,N(INDEX('Ürünler'!$D:$D,L275)))))</f>
        <v>0</v>
      </c>
    </row>
    <row r="276" spans="1:14">
      <c r="A276" t="str">
        <f>IF(AND('Cihazlar'!A276="",'Cihazlar'!B276=""),"",IFERROR(INDEX('Müşteriler'!$A:$A,MATCH(IF('Cihazlar'!A276="","§",'Cihazlar'!A276),'Müşteriler'!$K:$K,0)),IFERROR(INDEX('Müşteriler'!$A:$A,MATCH(IF('Cihazlar'!B276="","§",'Cihazlar'!B276),'Müşteriler'!$C:$C,0)),'Cihazlar'!A276&amp;'Cihazlar'!B276)))</f>
        <v/>
      </c>
      <c r="B276" t="str">
        <f>IF('Cihazlar'!C276="","",IF(L276="",'Cihazlar'!C276,INDEX('Ürünler'!$B:$B,L276)))</f>
        <v/>
      </c>
      <c r="C276" t="str">
        <f>IF('Cihazlar'!D276="","",'Cihazlar'!D276)</f>
        <v/>
      </c>
      <c r="D276" s="16" t="str">
        <f>K276</f>
        <v/>
      </c>
      <c r="E276" t="str">
        <f>IF(N276&gt;0,N276&amp;" gün",IF(M276&gt;0,M276&amp;" ay",""))</f>
        <v/>
      </c>
      <c r="F276" s="16" t="str">
        <f>IF(OR('Cihazlar'!C276="",K276=""),"",IF(N276&gt;0,K276+N276,IF(M276&gt;0,EDATE(K276,M276),"")))</f>
        <v/>
      </c>
      <c r="G276" s="17" t="str">
        <f>IF(F276="","",F276-TODAY())</f>
        <v/>
      </c>
      <c r="H276" t="str">
        <f>IF(G276="","",IF(G276&lt;0,"Gecikmiş",IF(G276&lt;=30,"30 gün içinde","Planlı")))</f>
        <v/>
      </c>
      <c r="I276" s="16" t="str">
        <f>IF('Cihazlar'!Q276="","",IF('Cihazlar'!R276="Sarı etiket",(IF('Cihazlar'!Q276="","",IF(ISNUMBER('Cihazlar'!Q276),'Cihazlar'!Q276,IFERROR(DATE(VALUE(RIGHT('Cihazlar'!Q276,4)),VALUE(MID('Cihazlar'!Q276,4,2)),VALUE(LEFT('Cihazlar'!Q276,2))),""))))+120,IF('Cihazlar'!R276="Kırmızı etiket",(IF('Cihazlar'!Q276="","",IF(ISNUMBER('Cihazlar'!Q276),'Cihazlar'!Q276,IFERROR(DATE(VALUE(RIGHT('Cihazlar'!Q276,4)),VALUE(MID('Cihazlar'!Q276,4,2)),VALUE(LEFT('Cihazlar'!Q276,2))),""))))+60,EDATE((IF('Cihazlar'!Q276="","",IF(ISNUMBER('Cihazlar'!Q276),'Cihazlar'!Q276,IFERROR(DATE(VALUE(RIGHT('Cihazlar'!Q276,4)),VALUE(MID('Cihazlar'!Q276,4,2)),VALUE(LEFT('Cihazlar'!Q276,2))),"")))),12))))</f>
        <v/>
      </c>
      <c r="J276" s="17" t="str">
        <f>IF(I276="","",I276-TODAY())</f>
        <v/>
      </c>
      <c r="K276" s="16" t="str">
        <f>IF('Cihazlar'!F276&lt;&gt;"",IF('Cihazlar'!F276="","",IF(ISNUMBER('Cihazlar'!F276),'Cihazlar'!F276,IFERROR(DATE(VALUE(RIGHT('Cihazlar'!F276,4)),VALUE(MID('Cihazlar'!F276,4,2)),VALUE(LEFT('Cihazlar'!F276,2))),""))),IF('Cihazlar'!E276="","",IF(ISNUMBER('Cihazlar'!E276),'Cihazlar'!E276,IFERROR(DATE(VALUE(RIGHT('Cihazlar'!E276,4)),VALUE(MID('Cihazlar'!E276,4,2)),VALUE(LEFT('Cihazlar'!E276,2))),""))))</f>
        <v/>
      </c>
      <c r="L276" t="str">
        <f>IF('Cihazlar'!C276="","",IFERROR(MATCH('Cihazlar'!C276,'Ürünler'!$A:$A,0),IFERROR(MATCH('Cihazlar'!C276,'Ürünler'!$B:$B,0),"")))</f>
        <v/>
      </c>
      <c r="M276">
        <f>IF(N276&gt;0,0,IF('Cihazlar'!J276&lt;&gt;"",N(VALUE('Cihazlar'!J276)),IF(L276="",0,N(INDEX('Ürünler'!$C:$C,L276)))))</f>
        <v>0</v>
      </c>
      <c r="N276">
        <f>IF('Cihazlar'!K276&lt;&gt;"",N(VALUE('Cihazlar'!K276)),IF('Cihazlar'!J276&lt;&gt;"",0,IF(L276="",0,N(INDEX('Ürünler'!$D:$D,L276)))))</f>
        <v>0</v>
      </c>
    </row>
    <row r="277" spans="1:14">
      <c r="A277" t="str">
        <f>IF(AND('Cihazlar'!A277="",'Cihazlar'!B277=""),"",IFERROR(INDEX('Müşteriler'!$A:$A,MATCH(IF('Cihazlar'!A277="","§",'Cihazlar'!A277),'Müşteriler'!$K:$K,0)),IFERROR(INDEX('Müşteriler'!$A:$A,MATCH(IF('Cihazlar'!B277="","§",'Cihazlar'!B277),'Müşteriler'!$C:$C,0)),'Cihazlar'!A277&amp;'Cihazlar'!B277)))</f>
        <v/>
      </c>
      <c r="B277" t="str">
        <f>IF('Cihazlar'!C277="","",IF(L277="",'Cihazlar'!C277,INDEX('Ürünler'!$B:$B,L277)))</f>
        <v/>
      </c>
      <c r="C277" t="str">
        <f>IF('Cihazlar'!D277="","",'Cihazlar'!D277)</f>
        <v/>
      </c>
      <c r="D277" s="16" t="str">
        <f>K277</f>
        <v/>
      </c>
      <c r="E277" t="str">
        <f>IF(N277&gt;0,N277&amp;" gün",IF(M277&gt;0,M277&amp;" ay",""))</f>
        <v/>
      </c>
      <c r="F277" s="16" t="str">
        <f>IF(OR('Cihazlar'!C277="",K277=""),"",IF(N277&gt;0,K277+N277,IF(M277&gt;0,EDATE(K277,M277),"")))</f>
        <v/>
      </c>
      <c r="G277" s="17" t="str">
        <f>IF(F277="","",F277-TODAY())</f>
        <v/>
      </c>
      <c r="H277" t="str">
        <f>IF(G277="","",IF(G277&lt;0,"Gecikmiş",IF(G277&lt;=30,"30 gün içinde","Planlı")))</f>
        <v/>
      </c>
      <c r="I277" s="16" t="str">
        <f>IF('Cihazlar'!Q277="","",IF('Cihazlar'!R277="Sarı etiket",(IF('Cihazlar'!Q277="","",IF(ISNUMBER('Cihazlar'!Q277),'Cihazlar'!Q277,IFERROR(DATE(VALUE(RIGHT('Cihazlar'!Q277,4)),VALUE(MID('Cihazlar'!Q277,4,2)),VALUE(LEFT('Cihazlar'!Q277,2))),""))))+120,IF('Cihazlar'!R277="Kırmızı etiket",(IF('Cihazlar'!Q277="","",IF(ISNUMBER('Cihazlar'!Q277),'Cihazlar'!Q277,IFERROR(DATE(VALUE(RIGHT('Cihazlar'!Q277,4)),VALUE(MID('Cihazlar'!Q277,4,2)),VALUE(LEFT('Cihazlar'!Q277,2))),""))))+60,EDATE((IF('Cihazlar'!Q277="","",IF(ISNUMBER('Cihazlar'!Q277),'Cihazlar'!Q277,IFERROR(DATE(VALUE(RIGHT('Cihazlar'!Q277,4)),VALUE(MID('Cihazlar'!Q277,4,2)),VALUE(LEFT('Cihazlar'!Q277,2))),"")))),12))))</f>
        <v/>
      </c>
      <c r="J277" s="17" t="str">
        <f>IF(I277="","",I277-TODAY())</f>
        <v/>
      </c>
      <c r="K277" s="16" t="str">
        <f>IF('Cihazlar'!F277&lt;&gt;"",IF('Cihazlar'!F277="","",IF(ISNUMBER('Cihazlar'!F277),'Cihazlar'!F277,IFERROR(DATE(VALUE(RIGHT('Cihazlar'!F277,4)),VALUE(MID('Cihazlar'!F277,4,2)),VALUE(LEFT('Cihazlar'!F277,2))),""))),IF('Cihazlar'!E277="","",IF(ISNUMBER('Cihazlar'!E277),'Cihazlar'!E277,IFERROR(DATE(VALUE(RIGHT('Cihazlar'!E277,4)),VALUE(MID('Cihazlar'!E277,4,2)),VALUE(LEFT('Cihazlar'!E277,2))),""))))</f>
        <v/>
      </c>
      <c r="L277" t="str">
        <f>IF('Cihazlar'!C277="","",IFERROR(MATCH('Cihazlar'!C277,'Ürünler'!$A:$A,0),IFERROR(MATCH('Cihazlar'!C277,'Ürünler'!$B:$B,0),"")))</f>
        <v/>
      </c>
      <c r="M277">
        <f>IF(N277&gt;0,0,IF('Cihazlar'!J277&lt;&gt;"",N(VALUE('Cihazlar'!J277)),IF(L277="",0,N(INDEX('Ürünler'!$C:$C,L277)))))</f>
        <v>0</v>
      </c>
      <c r="N277">
        <f>IF('Cihazlar'!K277&lt;&gt;"",N(VALUE('Cihazlar'!K277)),IF('Cihazlar'!J277&lt;&gt;"",0,IF(L277="",0,N(INDEX('Ürünler'!$D:$D,L277)))))</f>
        <v>0</v>
      </c>
    </row>
    <row r="278" spans="1:14">
      <c r="A278" t="str">
        <f>IF(AND('Cihazlar'!A278="",'Cihazlar'!B278=""),"",IFERROR(INDEX('Müşteriler'!$A:$A,MATCH(IF('Cihazlar'!A278="","§",'Cihazlar'!A278),'Müşteriler'!$K:$K,0)),IFERROR(INDEX('Müşteriler'!$A:$A,MATCH(IF('Cihazlar'!B278="","§",'Cihazlar'!B278),'Müşteriler'!$C:$C,0)),'Cihazlar'!A278&amp;'Cihazlar'!B278)))</f>
        <v/>
      </c>
      <c r="B278" t="str">
        <f>IF('Cihazlar'!C278="","",IF(L278="",'Cihazlar'!C278,INDEX('Ürünler'!$B:$B,L278)))</f>
        <v/>
      </c>
      <c r="C278" t="str">
        <f>IF('Cihazlar'!D278="","",'Cihazlar'!D278)</f>
        <v/>
      </c>
      <c r="D278" s="16" t="str">
        <f>K278</f>
        <v/>
      </c>
      <c r="E278" t="str">
        <f>IF(N278&gt;0,N278&amp;" gün",IF(M278&gt;0,M278&amp;" ay",""))</f>
        <v/>
      </c>
      <c r="F278" s="16" t="str">
        <f>IF(OR('Cihazlar'!C278="",K278=""),"",IF(N278&gt;0,K278+N278,IF(M278&gt;0,EDATE(K278,M278),"")))</f>
        <v/>
      </c>
      <c r="G278" s="17" t="str">
        <f>IF(F278="","",F278-TODAY())</f>
        <v/>
      </c>
      <c r="H278" t="str">
        <f>IF(G278="","",IF(G278&lt;0,"Gecikmiş",IF(G278&lt;=30,"30 gün içinde","Planlı")))</f>
        <v/>
      </c>
      <c r="I278" s="16" t="str">
        <f>IF('Cihazlar'!Q278="","",IF('Cihazlar'!R278="Sarı etiket",(IF('Cihazlar'!Q278="","",IF(ISNUMBER('Cihazlar'!Q278),'Cihazlar'!Q278,IFERROR(DATE(VALUE(RIGHT('Cihazlar'!Q278,4)),VALUE(MID('Cihazlar'!Q278,4,2)),VALUE(LEFT('Cihazlar'!Q278,2))),""))))+120,IF('Cihazlar'!R278="Kırmızı etiket",(IF('Cihazlar'!Q278="","",IF(ISNUMBER('Cihazlar'!Q278),'Cihazlar'!Q278,IFERROR(DATE(VALUE(RIGHT('Cihazlar'!Q278,4)),VALUE(MID('Cihazlar'!Q278,4,2)),VALUE(LEFT('Cihazlar'!Q278,2))),""))))+60,EDATE((IF('Cihazlar'!Q278="","",IF(ISNUMBER('Cihazlar'!Q278),'Cihazlar'!Q278,IFERROR(DATE(VALUE(RIGHT('Cihazlar'!Q278,4)),VALUE(MID('Cihazlar'!Q278,4,2)),VALUE(LEFT('Cihazlar'!Q278,2))),"")))),12))))</f>
        <v/>
      </c>
      <c r="J278" s="17" t="str">
        <f>IF(I278="","",I278-TODAY())</f>
        <v/>
      </c>
      <c r="K278" s="16" t="str">
        <f>IF('Cihazlar'!F278&lt;&gt;"",IF('Cihazlar'!F278="","",IF(ISNUMBER('Cihazlar'!F278),'Cihazlar'!F278,IFERROR(DATE(VALUE(RIGHT('Cihazlar'!F278,4)),VALUE(MID('Cihazlar'!F278,4,2)),VALUE(LEFT('Cihazlar'!F278,2))),""))),IF('Cihazlar'!E278="","",IF(ISNUMBER('Cihazlar'!E278),'Cihazlar'!E278,IFERROR(DATE(VALUE(RIGHT('Cihazlar'!E278,4)),VALUE(MID('Cihazlar'!E278,4,2)),VALUE(LEFT('Cihazlar'!E278,2))),""))))</f>
        <v/>
      </c>
      <c r="L278" t="str">
        <f>IF('Cihazlar'!C278="","",IFERROR(MATCH('Cihazlar'!C278,'Ürünler'!$A:$A,0),IFERROR(MATCH('Cihazlar'!C278,'Ürünler'!$B:$B,0),"")))</f>
        <v/>
      </c>
      <c r="M278">
        <f>IF(N278&gt;0,0,IF('Cihazlar'!J278&lt;&gt;"",N(VALUE('Cihazlar'!J278)),IF(L278="",0,N(INDEX('Ürünler'!$C:$C,L278)))))</f>
        <v>0</v>
      </c>
      <c r="N278">
        <f>IF('Cihazlar'!K278&lt;&gt;"",N(VALUE('Cihazlar'!K278)),IF('Cihazlar'!J278&lt;&gt;"",0,IF(L278="",0,N(INDEX('Ürünler'!$D:$D,L278)))))</f>
        <v>0</v>
      </c>
    </row>
    <row r="279" spans="1:14">
      <c r="A279" t="str">
        <f>IF(AND('Cihazlar'!A279="",'Cihazlar'!B279=""),"",IFERROR(INDEX('Müşteriler'!$A:$A,MATCH(IF('Cihazlar'!A279="","§",'Cihazlar'!A279),'Müşteriler'!$K:$K,0)),IFERROR(INDEX('Müşteriler'!$A:$A,MATCH(IF('Cihazlar'!B279="","§",'Cihazlar'!B279),'Müşteriler'!$C:$C,0)),'Cihazlar'!A279&amp;'Cihazlar'!B279)))</f>
        <v/>
      </c>
      <c r="B279" t="str">
        <f>IF('Cihazlar'!C279="","",IF(L279="",'Cihazlar'!C279,INDEX('Ürünler'!$B:$B,L279)))</f>
        <v/>
      </c>
      <c r="C279" t="str">
        <f>IF('Cihazlar'!D279="","",'Cihazlar'!D279)</f>
        <v/>
      </c>
      <c r="D279" s="16" t="str">
        <f>K279</f>
        <v/>
      </c>
      <c r="E279" t="str">
        <f>IF(N279&gt;0,N279&amp;" gün",IF(M279&gt;0,M279&amp;" ay",""))</f>
        <v/>
      </c>
      <c r="F279" s="16" t="str">
        <f>IF(OR('Cihazlar'!C279="",K279=""),"",IF(N279&gt;0,K279+N279,IF(M279&gt;0,EDATE(K279,M279),"")))</f>
        <v/>
      </c>
      <c r="G279" s="17" t="str">
        <f>IF(F279="","",F279-TODAY())</f>
        <v/>
      </c>
      <c r="H279" t="str">
        <f>IF(G279="","",IF(G279&lt;0,"Gecikmiş",IF(G279&lt;=30,"30 gün içinde","Planlı")))</f>
        <v/>
      </c>
      <c r="I279" s="16" t="str">
        <f>IF('Cihazlar'!Q279="","",IF('Cihazlar'!R279="Sarı etiket",(IF('Cihazlar'!Q279="","",IF(ISNUMBER('Cihazlar'!Q279),'Cihazlar'!Q279,IFERROR(DATE(VALUE(RIGHT('Cihazlar'!Q279,4)),VALUE(MID('Cihazlar'!Q279,4,2)),VALUE(LEFT('Cihazlar'!Q279,2))),""))))+120,IF('Cihazlar'!R279="Kırmızı etiket",(IF('Cihazlar'!Q279="","",IF(ISNUMBER('Cihazlar'!Q279),'Cihazlar'!Q279,IFERROR(DATE(VALUE(RIGHT('Cihazlar'!Q279,4)),VALUE(MID('Cihazlar'!Q279,4,2)),VALUE(LEFT('Cihazlar'!Q279,2))),""))))+60,EDATE((IF('Cihazlar'!Q279="","",IF(ISNUMBER('Cihazlar'!Q279),'Cihazlar'!Q279,IFERROR(DATE(VALUE(RIGHT('Cihazlar'!Q279,4)),VALUE(MID('Cihazlar'!Q279,4,2)),VALUE(LEFT('Cihazlar'!Q279,2))),"")))),12))))</f>
        <v/>
      </c>
      <c r="J279" s="17" t="str">
        <f>IF(I279="","",I279-TODAY())</f>
        <v/>
      </c>
      <c r="K279" s="16" t="str">
        <f>IF('Cihazlar'!F279&lt;&gt;"",IF('Cihazlar'!F279="","",IF(ISNUMBER('Cihazlar'!F279),'Cihazlar'!F279,IFERROR(DATE(VALUE(RIGHT('Cihazlar'!F279,4)),VALUE(MID('Cihazlar'!F279,4,2)),VALUE(LEFT('Cihazlar'!F279,2))),""))),IF('Cihazlar'!E279="","",IF(ISNUMBER('Cihazlar'!E279),'Cihazlar'!E279,IFERROR(DATE(VALUE(RIGHT('Cihazlar'!E279,4)),VALUE(MID('Cihazlar'!E279,4,2)),VALUE(LEFT('Cihazlar'!E279,2))),""))))</f>
        <v/>
      </c>
      <c r="L279" t="str">
        <f>IF('Cihazlar'!C279="","",IFERROR(MATCH('Cihazlar'!C279,'Ürünler'!$A:$A,0),IFERROR(MATCH('Cihazlar'!C279,'Ürünler'!$B:$B,0),"")))</f>
        <v/>
      </c>
      <c r="M279">
        <f>IF(N279&gt;0,0,IF('Cihazlar'!J279&lt;&gt;"",N(VALUE('Cihazlar'!J279)),IF(L279="",0,N(INDEX('Ürünler'!$C:$C,L279)))))</f>
        <v>0</v>
      </c>
      <c r="N279">
        <f>IF('Cihazlar'!K279&lt;&gt;"",N(VALUE('Cihazlar'!K279)),IF('Cihazlar'!J279&lt;&gt;"",0,IF(L279="",0,N(INDEX('Ürünler'!$D:$D,L279)))))</f>
        <v>0</v>
      </c>
    </row>
    <row r="280" spans="1:14">
      <c r="A280" t="str">
        <f>IF(AND('Cihazlar'!A280="",'Cihazlar'!B280=""),"",IFERROR(INDEX('Müşteriler'!$A:$A,MATCH(IF('Cihazlar'!A280="","§",'Cihazlar'!A280),'Müşteriler'!$K:$K,0)),IFERROR(INDEX('Müşteriler'!$A:$A,MATCH(IF('Cihazlar'!B280="","§",'Cihazlar'!B280),'Müşteriler'!$C:$C,0)),'Cihazlar'!A280&amp;'Cihazlar'!B280)))</f>
        <v/>
      </c>
      <c r="B280" t="str">
        <f>IF('Cihazlar'!C280="","",IF(L280="",'Cihazlar'!C280,INDEX('Ürünler'!$B:$B,L280)))</f>
        <v/>
      </c>
      <c r="C280" t="str">
        <f>IF('Cihazlar'!D280="","",'Cihazlar'!D280)</f>
        <v/>
      </c>
      <c r="D280" s="16" t="str">
        <f>K280</f>
        <v/>
      </c>
      <c r="E280" t="str">
        <f>IF(N280&gt;0,N280&amp;" gün",IF(M280&gt;0,M280&amp;" ay",""))</f>
        <v/>
      </c>
      <c r="F280" s="16" t="str">
        <f>IF(OR('Cihazlar'!C280="",K280=""),"",IF(N280&gt;0,K280+N280,IF(M280&gt;0,EDATE(K280,M280),"")))</f>
        <v/>
      </c>
      <c r="G280" s="17" t="str">
        <f>IF(F280="","",F280-TODAY())</f>
        <v/>
      </c>
      <c r="H280" t="str">
        <f>IF(G280="","",IF(G280&lt;0,"Gecikmiş",IF(G280&lt;=30,"30 gün içinde","Planlı")))</f>
        <v/>
      </c>
      <c r="I280" s="16" t="str">
        <f>IF('Cihazlar'!Q280="","",IF('Cihazlar'!R280="Sarı etiket",(IF('Cihazlar'!Q280="","",IF(ISNUMBER('Cihazlar'!Q280),'Cihazlar'!Q280,IFERROR(DATE(VALUE(RIGHT('Cihazlar'!Q280,4)),VALUE(MID('Cihazlar'!Q280,4,2)),VALUE(LEFT('Cihazlar'!Q280,2))),""))))+120,IF('Cihazlar'!R280="Kırmızı etiket",(IF('Cihazlar'!Q280="","",IF(ISNUMBER('Cihazlar'!Q280),'Cihazlar'!Q280,IFERROR(DATE(VALUE(RIGHT('Cihazlar'!Q280,4)),VALUE(MID('Cihazlar'!Q280,4,2)),VALUE(LEFT('Cihazlar'!Q280,2))),""))))+60,EDATE((IF('Cihazlar'!Q280="","",IF(ISNUMBER('Cihazlar'!Q280),'Cihazlar'!Q280,IFERROR(DATE(VALUE(RIGHT('Cihazlar'!Q280,4)),VALUE(MID('Cihazlar'!Q280,4,2)),VALUE(LEFT('Cihazlar'!Q280,2))),"")))),12))))</f>
        <v/>
      </c>
      <c r="J280" s="17" t="str">
        <f>IF(I280="","",I280-TODAY())</f>
        <v/>
      </c>
      <c r="K280" s="16" t="str">
        <f>IF('Cihazlar'!F280&lt;&gt;"",IF('Cihazlar'!F280="","",IF(ISNUMBER('Cihazlar'!F280),'Cihazlar'!F280,IFERROR(DATE(VALUE(RIGHT('Cihazlar'!F280,4)),VALUE(MID('Cihazlar'!F280,4,2)),VALUE(LEFT('Cihazlar'!F280,2))),""))),IF('Cihazlar'!E280="","",IF(ISNUMBER('Cihazlar'!E280),'Cihazlar'!E280,IFERROR(DATE(VALUE(RIGHT('Cihazlar'!E280,4)),VALUE(MID('Cihazlar'!E280,4,2)),VALUE(LEFT('Cihazlar'!E280,2))),""))))</f>
        <v/>
      </c>
      <c r="L280" t="str">
        <f>IF('Cihazlar'!C280="","",IFERROR(MATCH('Cihazlar'!C280,'Ürünler'!$A:$A,0),IFERROR(MATCH('Cihazlar'!C280,'Ürünler'!$B:$B,0),"")))</f>
        <v/>
      </c>
      <c r="M280">
        <f>IF(N280&gt;0,0,IF('Cihazlar'!J280&lt;&gt;"",N(VALUE('Cihazlar'!J280)),IF(L280="",0,N(INDEX('Ürünler'!$C:$C,L280)))))</f>
        <v>0</v>
      </c>
      <c r="N280">
        <f>IF('Cihazlar'!K280&lt;&gt;"",N(VALUE('Cihazlar'!K280)),IF('Cihazlar'!J280&lt;&gt;"",0,IF(L280="",0,N(INDEX('Ürünler'!$D:$D,L280)))))</f>
        <v>0</v>
      </c>
    </row>
    <row r="281" spans="1:14">
      <c r="A281" t="str">
        <f>IF(AND('Cihazlar'!A281="",'Cihazlar'!B281=""),"",IFERROR(INDEX('Müşteriler'!$A:$A,MATCH(IF('Cihazlar'!A281="","§",'Cihazlar'!A281),'Müşteriler'!$K:$K,0)),IFERROR(INDEX('Müşteriler'!$A:$A,MATCH(IF('Cihazlar'!B281="","§",'Cihazlar'!B281),'Müşteriler'!$C:$C,0)),'Cihazlar'!A281&amp;'Cihazlar'!B281)))</f>
        <v/>
      </c>
      <c r="B281" t="str">
        <f>IF('Cihazlar'!C281="","",IF(L281="",'Cihazlar'!C281,INDEX('Ürünler'!$B:$B,L281)))</f>
        <v/>
      </c>
      <c r="C281" t="str">
        <f>IF('Cihazlar'!D281="","",'Cihazlar'!D281)</f>
        <v/>
      </c>
      <c r="D281" s="16" t="str">
        <f>K281</f>
        <v/>
      </c>
      <c r="E281" t="str">
        <f>IF(N281&gt;0,N281&amp;" gün",IF(M281&gt;0,M281&amp;" ay",""))</f>
        <v/>
      </c>
      <c r="F281" s="16" t="str">
        <f>IF(OR('Cihazlar'!C281="",K281=""),"",IF(N281&gt;0,K281+N281,IF(M281&gt;0,EDATE(K281,M281),"")))</f>
        <v/>
      </c>
      <c r="G281" s="17" t="str">
        <f>IF(F281="","",F281-TODAY())</f>
        <v/>
      </c>
      <c r="H281" t="str">
        <f>IF(G281="","",IF(G281&lt;0,"Gecikmiş",IF(G281&lt;=30,"30 gün içinde","Planlı")))</f>
        <v/>
      </c>
      <c r="I281" s="16" t="str">
        <f>IF('Cihazlar'!Q281="","",IF('Cihazlar'!R281="Sarı etiket",(IF('Cihazlar'!Q281="","",IF(ISNUMBER('Cihazlar'!Q281),'Cihazlar'!Q281,IFERROR(DATE(VALUE(RIGHT('Cihazlar'!Q281,4)),VALUE(MID('Cihazlar'!Q281,4,2)),VALUE(LEFT('Cihazlar'!Q281,2))),""))))+120,IF('Cihazlar'!R281="Kırmızı etiket",(IF('Cihazlar'!Q281="","",IF(ISNUMBER('Cihazlar'!Q281),'Cihazlar'!Q281,IFERROR(DATE(VALUE(RIGHT('Cihazlar'!Q281,4)),VALUE(MID('Cihazlar'!Q281,4,2)),VALUE(LEFT('Cihazlar'!Q281,2))),""))))+60,EDATE((IF('Cihazlar'!Q281="","",IF(ISNUMBER('Cihazlar'!Q281),'Cihazlar'!Q281,IFERROR(DATE(VALUE(RIGHT('Cihazlar'!Q281,4)),VALUE(MID('Cihazlar'!Q281,4,2)),VALUE(LEFT('Cihazlar'!Q281,2))),"")))),12))))</f>
        <v/>
      </c>
      <c r="J281" s="17" t="str">
        <f>IF(I281="","",I281-TODAY())</f>
        <v/>
      </c>
      <c r="K281" s="16" t="str">
        <f>IF('Cihazlar'!F281&lt;&gt;"",IF('Cihazlar'!F281="","",IF(ISNUMBER('Cihazlar'!F281),'Cihazlar'!F281,IFERROR(DATE(VALUE(RIGHT('Cihazlar'!F281,4)),VALUE(MID('Cihazlar'!F281,4,2)),VALUE(LEFT('Cihazlar'!F281,2))),""))),IF('Cihazlar'!E281="","",IF(ISNUMBER('Cihazlar'!E281),'Cihazlar'!E281,IFERROR(DATE(VALUE(RIGHT('Cihazlar'!E281,4)),VALUE(MID('Cihazlar'!E281,4,2)),VALUE(LEFT('Cihazlar'!E281,2))),""))))</f>
        <v/>
      </c>
      <c r="L281" t="str">
        <f>IF('Cihazlar'!C281="","",IFERROR(MATCH('Cihazlar'!C281,'Ürünler'!$A:$A,0),IFERROR(MATCH('Cihazlar'!C281,'Ürünler'!$B:$B,0),"")))</f>
        <v/>
      </c>
      <c r="M281">
        <f>IF(N281&gt;0,0,IF('Cihazlar'!J281&lt;&gt;"",N(VALUE('Cihazlar'!J281)),IF(L281="",0,N(INDEX('Ürünler'!$C:$C,L281)))))</f>
        <v>0</v>
      </c>
      <c r="N281">
        <f>IF('Cihazlar'!K281&lt;&gt;"",N(VALUE('Cihazlar'!K281)),IF('Cihazlar'!J281&lt;&gt;"",0,IF(L281="",0,N(INDEX('Ürünler'!$D:$D,L281)))))</f>
        <v>0</v>
      </c>
    </row>
    <row r="282" spans="1:14">
      <c r="A282" t="str">
        <f>IF(AND('Cihazlar'!A282="",'Cihazlar'!B282=""),"",IFERROR(INDEX('Müşteriler'!$A:$A,MATCH(IF('Cihazlar'!A282="","§",'Cihazlar'!A282),'Müşteriler'!$K:$K,0)),IFERROR(INDEX('Müşteriler'!$A:$A,MATCH(IF('Cihazlar'!B282="","§",'Cihazlar'!B282),'Müşteriler'!$C:$C,0)),'Cihazlar'!A282&amp;'Cihazlar'!B282)))</f>
        <v/>
      </c>
      <c r="B282" t="str">
        <f>IF('Cihazlar'!C282="","",IF(L282="",'Cihazlar'!C282,INDEX('Ürünler'!$B:$B,L282)))</f>
        <v/>
      </c>
      <c r="C282" t="str">
        <f>IF('Cihazlar'!D282="","",'Cihazlar'!D282)</f>
        <v/>
      </c>
      <c r="D282" s="16" t="str">
        <f>K282</f>
        <v/>
      </c>
      <c r="E282" t="str">
        <f>IF(N282&gt;0,N282&amp;" gün",IF(M282&gt;0,M282&amp;" ay",""))</f>
        <v/>
      </c>
      <c r="F282" s="16" t="str">
        <f>IF(OR('Cihazlar'!C282="",K282=""),"",IF(N282&gt;0,K282+N282,IF(M282&gt;0,EDATE(K282,M282),"")))</f>
        <v/>
      </c>
      <c r="G282" s="17" t="str">
        <f>IF(F282="","",F282-TODAY())</f>
        <v/>
      </c>
      <c r="H282" t="str">
        <f>IF(G282="","",IF(G282&lt;0,"Gecikmiş",IF(G282&lt;=30,"30 gün içinde","Planlı")))</f>
        <v/>
      </c>
      <c r="I282" s="16" t="str">
        <f>IF('Cihazlar'!Q282="","",IF('Cihazlar'!R282="Sarı etiket",(IF('Cihazlar'!Q282="","",IF(ISNUMBER('Cihazlar'!Q282),'Cihazlar'!Q282,IFERROR(DATE(VALUE(RIGHT('Cihazlar'!Q282,4)),VALUE(MID('Cihazlar'!Q282,4,2)),VALUE(LEFT('Cihazlar'!Q282,2))),""))))+120,IF('Cihazlar'!R282="Kırmızı etiket",(IF('Cihazlar'!Q282="","",IF(ISNUMBER('Cihazlar'!Q282),'Cihazlar'!Q282,IFERROR(DATE(VALUE(RIGHT('Cihazlar'!Q282,4)),VALUE(MID('Cihazlar'!Q282,4,2)),VALUE(LEFT('Cihazlar'!Q282,2))),""))))+60,EDATE((IF('Cihazlar'!Q282="","",IF(ISNUMBER('Cihazlar'!Q282),'Cihazlar'!Q282,IFERROR(DATE(VALUE(RIGHT('Cihazlar'!Q282,4)),VALUE(MID('Cihazlar'!Q282,4,2)),VALUE(LEFT('Cihazlar'!Q282,2))),"")))),12))))</f>
        <v/>
      </c>
      <c r="J282" s="17" t="str">
        <f>IF(I282="","",I282-TODAY())</f>
        <v/>
      </c>
      <c r="K282" s="16" t="str">
        <f>IF('Cihazlar'!F282&lt;&gt;"",IF('Cihazlar'!F282="","",IF(ISNUMBER('Cihazlar'!F282),'Cihazlar'!F282,IFERROR(DATE(VALUE(RIGHT('Cihazlar'!F282,4)),VALUE(MID('Cihazlar'!F282,4,2)),VALUE(LEFT('Cihazlar'!F282,2))),""))),IF('Cihazlar'!E282="","",IF(ISNUMBER('Cihazlar'!E282),'Cihazlar'!E282,IFERROR(DATE(VALUE(RIGHT('Cihazlar'!E282,4)),VALUE(MID('Cihazlar'!E282,4,2)),VALUE(LEFT('Cihazlar'!E282,2))),""))))</f>
        <v/>
      </c>
      <c r="L282" t="str">
        <f>IF('Cihazlar'!C282="","",IFERROR(MATCH('Cihazlar'!C282,'Ürünler'!$A:$A,0),IFERROR(MATCH('Cihazlar'!C282,'Ürünler'!$B:$B,0),"")))</f>
        <v/>
      </c>
      <c r="M282">
        <f>IF(N282&gt;0,0,IF('Cihazlar'!J282&lt;&gt;"",N(VALUE('Cihazlar'!J282)),IF(L282="",0,N(INDEX('Ürünler'!$C:$C,L282)))))</f>
        <v>0</v>
      </c>
      <c r="N282">
        <f>IF('Cihazlar'!K282&lt;&gt;"",N(VALUE('Cihazlar'!K282)),IF('Cihazlar'!J282&lt;&gt;"",0,IF(L282="",0,N(INDEX('Ürünler'!$D:$D,L282)))))</f>
        <v>0</v>
      </c>
    </row>
    <row r="283" spans="1:14">
      <c r="A283" t="str">
        <f>IF(AND('Cihazlar'!A283="",'Cihazlar'!B283=""),"",IFERROR(INDEX('Müşteriler'!$A:$A,MATCH(IF('Cihazlar'!A283="","§",'Cihazlar'!A283),'Müşteriler'!$K:$K,0)),IFERROR(INDEX('Müşteriler'!$A:$A,MATCH(IF('Cihazlar'!B283="","§",'Cihazlar'!B283),'Müşteriler'!$C:$C,0)),'Cihazlar'!A283&amp;'Cihazlar'!B283)))</f>
        <v/>
      </c>
      <c r="B283" t="str">
        <f>IF('Cihazlar'!C283="","",IF(L283="",'Cihazlar'!C283,INDEX('Ürünler'!$B:$B,L283)))</f>
        <v/>
      </c>
      <c r="C283" t="str">
        <f>IF('Cihazlar'!D283="","",'Cihazlar'!D283)</f>
        <v/>
      </c>
      <c r="D283" s="16" t="str">
        <f>K283</f>
        <v/>
      </c>
      <c r="E283" t="str">
        <f>IF(N283&gt;0,N283&amp;" gün",IF(M283&gt;0,M283&amp;" ay",""))</f>
        <v/>
      </c>
      <c r="F283" s="16" t="str">
        <f>IF(OR('Cihazlar'!C283="",K283=""),"",IF(N283&gt;0,K283+N283,IF(M283&gt;0,EDATE(K283,M283),"")))</f>
        <v/>
      </c>
      <c r="G283" s="17" t="str">
        <f>IF(F283="","",F283-TODAY())</f>
        <v/>
      </c>
      <c r="H283" t="str">
        <f>IF(G283="","",IF(G283&lt;0,"Gecikmiş",IF(G283&lt;=30,"30 gün içinde","Planlı")))</f>
        <v/>
      </c>
      <c r="I283" s="16" t="str">
        <f>IF('Cihazlar'!Q283="","",IF('Cihazlar'!R283="Sarı etiket",(IF('Cihazlar'!Q283="","",IF(ISNUMBER('Cihazlar'!Q283),'Cihazlar'!Q283,IFERROR(DATE(VALUE(RIGHT('Cihazlar'!Q283,4)),VALUE(MID('Cihazlar'!Q283,4,2)),VALUE(LEFT('Cihazlar'!Q283,2))),""))))+120,IF('Cihazlar'!R283="Kırmızı etiket",(IF('Cihazlar'!Q283="","",IF(ISNUMBER('Cihazlar'!Q283),'Cihazlar'!Q283,IFERROR(DATE(VALUE(RIGHT('Cihazlar'!Q283,4)),VALUE(MID('Cihazlar'!Q283,4,2)),VALUE(LEFT('Cihazlar'!Q283,2))),""))))+60,EDATE((IF('Cihazlar'!Q283="","",IF(ISNUMBER('Cihazlar'!Q283),'Cihazlar'!Q283,IFERROR(DATE(VALUE(RIGHT('Cihazlar'!Q283,4)),VALUE(MID('Cihazlar'!Q283,4,2)),VALUE(LEFT('Cihazlar'!Q283,2))),"")))),12))))</f>
        <v/>
      </c>
      <c r="J283" s="17" t="str">
        <f>IF(I283="","",I283-TODAY())</f>
        <v/>
      </c>
      <c r="K283" s="16" t="str">
        <f>IF('Cihazlar'!F283&lt;&gt;"",IF('Cihazlar'!F283="","",IF(ISNUMBER('Cihazlar'!F283),'Cihazlar'!F283,IFERROR(DATE(VALUE(RIGHT('Cihazlar'!F283,4)),VALUE(MID('Cihazlar'!F283,4,2)),VALUE(LEFT('Cihazlar'!F283,2))),""))),IF('Cihazlar'!E283="","",IF(ISNUMBER('Cihazlar'!E283),'Cihazlar'!E283,IFERROR(DATE(VALUE(RIGHT('Cihazlar'!E283,4)),VALUE(MID('Cihazlar'!E283,4,2)),VALUE(LEFT('Cihazlar'!E283,2))),""))))</f>
        <v/>
      </c>
      <c r="L283" t="str">
        <f>IF('Cihazlar'!C283="","",IFERROR(MATCH('Cihazlar'!C283,'Ürünler'!$A:$A,0),IFERROR(MATCH('Cihazlar'!C283,'Ürünler'!$B:$B,0),"")))</f>
        <v/>
      </c>
      <c r="M283">
        <f>IF(N283&gt;0,0,IF('Cihazlar'!J283&lt;&gt;"",N(VALUE('Cihazlar'!J283)),IF(L283="",0,N(INDEX('Ürünler'!$C:$C,L283)))))</f>
        <v>0</v>
      </c>
      <c r="N283">
        <f>IF('Cihazlar'!K283&lt;&gt;"",N(VALUE('Cihazlar'!K283)),IF('Cihazlar'!J283&lt;&gt;"",0,IF(L283="",0,N(INDEX('Ürünler'!$D:$D,L283)))))</f>
        <v>0</v>
      </c>
    </row>
    <row r="284" spans="1:14">
      <c r="A284" t="str">
        <f>IF(AND('Cihazlar'!A284="",'Cihazlar'!B284=""),"",IFERROR(INDEX('Müşteriler'!$A:$A,MATCH(IF('Cihazlar'!A284="","§",'Cihazlar'!A284),'Müşteriler'!$K:$K,0)),IFERROR(INDEX('Müşteriler'!$A:$A,MATCH(IF('Cihazlar'!B284="","§",'Cihazlar'!B284),'Müşteriler'!$C:$C,0)),'Cihazlar'!A284&amp;'Cihazlar'!B284)))</f>
        <v/>
      </c>
      <c r="B284" t="str">
        <f>IF('Cihazlar'!C284="","",IF(L284="",'Cihazlar'!C284,INDEX('Ürünler'!$B:$B,L284)))</f>
        <v/>
      </c>
      <c r="C284" t="str">
        <f>IF('Cihazlar'!D284="","",'Cihazlar'!D284)</f>
        <v/>
      </c>
      <c r="D284" s="16" t="str">
        <f>K284</f>
        <v/>
      </c>
      <c r="E284" t="str">
        <f>IF(N284&gt;0,N284&amp;" gün",IF(M284&gt;0,M284&amp;" ay",""))</f>
        <v/>
      </c>
      <c r="F284" s="16" t="str">
        <f>IF(OR('Cihazlar'!C284="",K284=""),"",IF(N284&gt;0,K284+N284,IF(M284&gt;0,EDATE(K284,M284),"")))</f>
        <v/>
      </c>
      <c r="G284" s="17" t="str">
        <f>IF(F284="","",F284-TODAY())</f>
        <v/>
      </c>
      <c r="H284" t="str">
        <f>IF(G284="","",IF(G284&lt;0,"Gecikmiş",IF(G284&lt;=30,"30 gün içinde","Planlı")))</f>
        <v/>
      </c>
      <c r="I284" s="16" t="str">
        <f>IF('Cihazlar'!Q284="","",IF('Cihazlar'!R284="Sarı etiket",(IF('Cihazlar'!Q284="","",IF(ISNUMBER('Cihazlar'!Q284),'Cihazlar'!Q284,IFERROR(DATE(VALUE(RIGHT('Cihazlar'!Q284,4)),VALUE(MID('Cihazlar'!Q284,4,2)),VALUE(LEFT('Cihazlar'!Q284,2))),""))))+120,IF('Cihazlar'!R284="Kırmızı etiket",(IF('Cihazlar'!Q284="","",IF(ISNUMBER('Cihazlar'!Q284),'Cihazlar'!Q284,IFERROR(DATE(VALUE(RIGHT('Cihazlar'!Q284,4)),VALUE(MID('Cihazlar'!Q284,4,2)),VALUE(LEFT('Cihazlar'!Q284,2))),""))))+60,EDATE((IF('Cihazlar'!Q284="","",IF(ISNUMBER('Cihazlar'!Q284),'Cihazlar'!Q284,IFERROR(DATE(VALUE(RIGHT('Cihazlar'!Q284,4)),VALUE(MID('Cihazlar'!Q284,4,2)),VALUE(LEFT('Cihazlar'!Q284,2))),"")))),12))))</f>
        <v/>
      </c>
      <c r="J284" s="17" t="str">
        <f>IF(I284="","",I284-TODAY())</f>
        <v/>
      </c>
      <c r="K284" s="16" t="str">
        <f>IF('Cihazlar'!F284&lt;&gt;"",IF('Cihazlar'!F284="","",IF(ISNUMBER('Cihazlar'!F284),'Cihazlar'!F284,IFERROR(DATE(VALUE(RIGHT('Cihazlar'!F284,4)),VALUE(MID('Cihazlar'!F284,4,2)),VALUE(LEFT('Cihazlar'!F284,2))),""))),IF('Cihazlar'!E284="","",IF(ISNUMBER('Cihazlar'!E284),'Cihazlar'!E284,IFERROR(DATE(VALUE(RIGHT('Cihazlar'!E284,4)),VALUE(MID('Cihazlar'!E284,4,2)),VALUE(LEFT('Cihazlar'!E284,2))),""))))</f>
        <v/>
      </c>
      <c r="L284" t="str">
        <f>IF('Cihazlar'!C284="","",IFERROR(MATCH('Cihazlar'!C284,'Ürünler'!$A:$A,0),IFERROR(MATCH('Cihazlar'!C284,'Ürünler'!$B:$B,0),"")))</f>
        <v/>
      </c>
      <c r="M284">
        <f>IF(N284&gt;0,0,IF('Cihazlar'!J284&lt;&gt;"",N(VALUE('Cihazlar'!J284)),IF(L284="",0,N(INDEX('Ürünler'!$C:$C,L284)))))</f>
        <v>0</v>
      </c>
      <c r="N284">
        <f>IF('Cihazlar'!K284&lt;&gt;"",N(VALUE('Cihazlar'!K284)),IF('Cihazlar'!J284&lt;&gt;"",0,IF(L284="",0,N(INDEX('Ürünler'!$D:$D,L284)))))</f>
        <v>0</v>
      </c>
    </row>
    <row r="285" spans="1:14">
      <c r="A285" t="str">
        <f>IF(AND('Cihazlar'!A285="",'Cihazlar'!B285=""),"",IFERROR(INDEX('Müşteriler'!$A:$A,MATCH(IF('Cihazlar'!A285="","§",'Cihazlar'!A285),'Müşteriler'!$K:$K,0)),IFERROR(INDEX('Müşteriler'!$A:$A,MATCH(IF('Cihazlar'!B285="","§",'Cihazlar'!B285),'Müşteriler'!$C:$C,0)),'Cihazlar'!A285&amp;'Cihazlar'!B285)))</f>
        <v/>
      </c>
      <c r="B285" t="str">
        <f>IF('Cihazlar'!C285="","",IF(L285="",'Cihazlar'!C285,INDEX('Ürünler'!$B:$B,L285)))</f>
        <v/>
      </c>
      <c r="C285" t="str">
        <f>IF('Cihazlar'!D285="","",'Cihazlar'!D285)</f>
        <v/>
      </c>
      <c r="D285" s="16" t="str">
        <f>K285</f>
        <v/>
      </c>
      <c r="E285" t="str">
        <f>IF(N285&gt;0,N285&amp;" gün",IF(M285&gt;0,M285&amp;" ay",""))</f>
        <v/>
      </c>
      <c r="F285" s="16" t="str">
        <f>IF(OR('Cihazlar'!C285="",K285=""),"",IF(N285&gt;0,K285+N285,IF(M285&gt;0,EDATE(K285,M285),"")))</f>
        <v/>
      </c>
      <c r="G285" s="17" t="str">
        <f>IF(F285="","",F285-TODAY())</f>
        <v/>
      </c>
      <c r="H285" t="str">
        <f>IF(G285="","",IF(G285&lt;0,"Gecikmiş",IF(G285&lt;=30,"30 gün içinde","Planlı")))</f>
        <v/>
      </c>
      <c r="I285" s="16" t="str">
        <f>IF('Cihazlar'!Q285="","",IF('Cihazlar'!R285="Sarı etiket",(IF('Cihazlar'!Q285="","",IF(ISNUMBER('Cihazlar'!Q285),'Cihazlar'!Q285,IFERROR(DATE(VALUE(RIGHT('Cihazlar'!Q285,4)),VALUE(MID('Cihazlar'!Q285,4,2)),VALUE(LEFT('Cihazlar'!Q285,2))),""))))+120,IF('Cihazlar'!R285="Kırmızı etiket",(IF('Cihazlar'!Q285="","",IF(ISNUMBER('Cihazlar'!Q285),'Cihazlar'!Q285,IFERROR(DATE(VALUE(RIGHT('Cihazlar'!Q285,4)),VALUE(MID('Cihazlar'!Q285,4,2)),VALUE(LEFT('Cihazlar'!Q285,2))),""))))+60,EDATE((IF('Cihazlar'!Q285="","",IF(ISNUMBER('Cihazlar'!Q285),'Cihazlar'!Q285,IFERROR(DATE(VALUE(RIGHT('Cihazlar'!Q285,4)),VALUE(MID('Cihazlar'!Q285,4,2)),VALUE(LEFT('Cihazlar'!Q285,2))),"")))),12))))</f>
        <v/>
      </c>
      <c r="J285" s="17" t="str">
        <f>IF(I285="","",I285-TODAY())</f>
        <v/>
      </c>
      <c r="K285" s="16" t="str">
        <f>IF('Cihazlar'!F285&lt;&gt;"",IF('Cihazlar'!F285="","",IF(ISNUMBER('Cihazlar'!F285),'Cihazlar'!F285,IFERROR(DATE(VALUE(RIGHT('Cihazlar'!F285,4)),VALUE(MID('Cihazlar'!F285,4,2)),VALUE(LEFT('Cihazlar'!F285,2))),""))),IF('Cihazlar'!E285="","",IF(ISNUMBER('Cihazlar'!E285),'Cihazlar'!E285,IFERROR(DATE(VALUE(RIGHT('Cihazlar'!E285,4)),VALUE(MID('Cihazlar'!E285,4,2)),VALUE(LEFT('Cihazlar'!E285,2))),""))))</f>
        <v/>
      </c>
      <c r="L285" t="str">
        <f>IF('Cihazlar'!C285="","",IFERROR(MATCH('Cihazlar'!C285,'Ürünler'!$A:$A,0),IFERROR(MATCH('Cihazlar'!C285,'Ürünler'!$B:$B,0),"")))</f>
        <v/>
      </c>
      <c r="M285">
        <f>IF(N285&gt;0,0,IF('Cihazlar'!J285&lt;&gt;"",N(VALUE('Cihazlar'!J285)),IF(L285="",0,N(INDEX('Ürünler'!$C:$C,L285)))))</f>
        <v>0</v>
      </c>
      <c r="N285">
        <f>IF('Cihazlar'!K285&lt;&gt;"",N(VALUE('Cihazlar'!K285)),IF('Cihazlar'!J285&lt;&gt;"",0,IF(L285="",0,N(INDEX('Ürünler'!$D:$D,L285)))))</f>
        <v>0</v>
      </c>
    </row>
    <row r="286" spans="1:14">
      <c r="A286" t="str">
        <f>IF(AND('Cihazlar'!A286="",'Cihazlar'!B286=""),"",IFERROR(INDEX('Müşteriler'!$A:$A,MATCH(IF('Cihazlar'!A286="","§",'Cihazlar'!A286),'Müşteriler'!$K:$K,0)),IFERROR(INDEX('Müşteriler'!$A:$A,MATCH(IF('Cihazlar'!B286="","§",'Cihazlar'!B286),'Müşteriler'!$C:$C,0)),'Cihazlar'!A286&amp;'Cihazlar'!B286)))</f>
        <v/>
      </c>
      <c r="B286" t="str">
        <f>IF('Cihazlar'!C286="","",IF(L286="",'Cihazlar'!C286,INDEX('Ürünler'!$B:$B,L286)))</f>
        <v/>
      </c>
      <c r="C286" t="str">
        <f>IF('Cihazlar'!D286="","",'Cihazlar'!D286)</f>
        <v/>
      </c>
      <c r="D286" s="16" t="str">
        <f>K286</f>
        <v/>
      </c>
      <c r="E286" t="str">
        <f>IF(N286&gt;0,N286&amp;" gün",IF(M286&gt;0,M286&amp;" ay",""))</f>
        <v/>
      </c>
      <c r="F286" s="16" t="str">
        <f>IF(OR('Cihazlar'!C286="",K286=""),"",IF(N286&gt;0,K286+N286,IF(M286&gt;0,EDATE(K286,M286),"")))</f>
        <v/>
      </c>
      <c r="G286" s="17" t="str">
        <f>IF(F286="","",F286-TODAY())</f>
        <v/>
      </c>
      <c r="H286" t="str">
        <f>IF(G286="","",IF(G286&lt;0,"Gecikmiş",IF(G286&lt;=30,"30 gün içinde","Planlı")))</f>
        <v/>
      </c>
      <c r="I286" s="16" t="str">
        <f>IF('Cihazlar'!Q286="","",IF('Cihazlar'!R286="Sarı etiket",(IF('Cihazlar'!Q286="","",IF(ISNUMBER('Cihazlar'!Q286),'Cihazlar'!Q286,IFERROR(DATE(VALUE(RIGHT('Cihazlar'!Q286,4)),VALUE(MID('Cihazlar'!Q286,4,2)),VALUE(LEFT('Cihazlar'!Q286,2))),""))))+120,IF('Cihazlar'!R286="Kırmızı etiket",(IF('Cihazlar'!Q286="","",IF(ISNUMBER('Cihazlar'!Q286),'Cihazlar'!Q286,IFERROR(DATE(VALUE(RIGHT('Cihazlar'!Q286,4)),VALUE(MID('Cihazlar'!Q286,4,2)),VALUE(LEFT('Cihazlar'!Q286,2))),""))))+60,EDATE((IF('Cihazlar'!Q286="","",IF(ISNUMBER('Cihazlar'!Q286),'Cihazlar'!Q286,IFERROR(DATE(VALUE(RIGHT('Cihazlar'!Q286,4)),VALUE(MID('Cihazlar'!Q286,4,2)),VALUE(LEFT('Cihazlar'!Q286,2))),"")))),12))))</f>
        <v/>
      </c>
      <c r="J286" s="17" t="str">
        <f>IF(I286="","",I286-TODAY())</f>
        <v/>
      </c>
      <c r="K286" s="16" t="str">
        <f>IF('Cihazlar'!F286&lt;&gt;"",IF('Cihazlar'!F286="","",IF(ISNUMBER('Cihazlar'!F286),'Cihazlar'!F286,IFERROR(DATE(VALUE(RIGHT('Cihazlar'!F286,4)),VALUE(MID('Cihazlar'!F286,4,2)),VALUE(LEFT('Cihazlar'!F286,2))),""))),IF('Cihazlar'!E286="","",IF(ISNUMBER('Cihazlar'!E286),'Cihazlar'!E286,IFERROR(DATE(VALUE(RIGHT('Cihazlar'!E286,4)),VALUE(MID('Cihazlar'!E286,4,2)),VALUE(LEFT('Cihazlar'!E286,2))),""))))</f>
        <v/>
      </c>
      <c r="L286" t="str">
        <f>IF('Cihazlar'!C286="","",IFERROR(MATCH('Cihazlar'!C286,'Ürünler'!$A:$A,0),IFERROR(MATCH('Cihazlar'!C286,'Ürünler'!$B:$B,0),"")))</f>
        <v/>
      </c>
      <c r="M286">
        <f>IF(N286&gt;0,0,IF('Cihazlar'!J286&lt;&gt;"",N(VALUE('Cihazlar'!J286)),IF(L286="",0,N(INDEX('Ürünler'!$C:$C,L286)))))</f>
        <v>0</v>
      </c>
      <c r="N286">
        <f>IF('Cihazlar'!K286&lt;&gt;"",N(VALUE('Cihazlar'!K286)),IF('Cihazlar'!J286&lt;&gt;"",0,IF(L286="",0,N(INDEX('Ürünler'!$D:$D,L286)))))</f>
        <v>0</v>
      </c>
    </row>
    <row r="287" spans="1:14">
      <c r="A287" t="str">
        <f>IF(AND('Cihazlar'!A287="",'Cihazlar'!B287=""),"",IFERROR(INDEX('Müşteriler'!$A:$A,MATCH(IF('Cihazlar'!A287="","§",'Cihazlar'!A287),'Müşteriler'!$K:$K,0)),IFERROR(INDEX('Müşteriler'!$A:$A,MATCH(IF('Cihazlar'!B287="","§",'Cihazlar'!B287),'Müşteriler'!$C:$C,0)),'Cihazlar'!A287&amp;'Cihazlar'!B287)))</f>
        <v/>
      </c>
      <c r="B287" t="str">
        <f>IF('Cihazlar'!C287="","",IF(L287="",'Cihazlar'!C287,INDEX('Ürünler'!$B:$B,L287)))</f>
        <v/>
      </c>
      <c r="C287" t="str">
        <f>IF('Cihazlar'!D287="","",'Cihazlar'!D287)</f>
        <v/>
      </c>
      <c r="D287" s="16" t="str">
        <f>K287</f>
        <v/>
      </c>
      <c r="E287" t="str">
        <f>IF(N287&gt;0,N287&amp;" gün",IF(M287&gt;0,M287&amp;" ay",""))</f>
        <v/>
      </c>
      <c r="F287" s="16" t="str">
        <f>IF(OR('Cihazlar'!C287="",K287=""),"",IF(N287&gt;0,K287+N287,IF(M287&gt;0,EDATE(K287,M287),"")))</f>
        <v/>
      </c>
      <c r="G287" s="17" t="str">
        <f>IF(F287="","",F287-TODAY())</f>
        <v/>
      </c>
      <c r="H287" t="str">
        <f>IF(G287="","",IF(G287&lt;0,"Gecikmiş",IF(G287&lt;=30,"30 gün içinde","Planlı")))</f>
        <v/>
      </c>
      <c r="I287" s="16" t="str">
        <f>IF('Cihazlar'!Q287="","",IF('Cihazlar'!R287="Sarı etiket",(IF('Cihazlar'!Q287="","",IF(ISNUMBER('Cihazlar'!Q287),'Cihazlar'!Q287,IFERROR(DATE(VALUE(RIGHT('Cihazlar'!Q287,4)),VALUE(MID('Cihazlar'!Q287,4,2)),VALUE(LEFT('Cihazlar'!Q287,2))),""))))+120,IF('Cihazlar'!R287="Kırmızı etiket",(IF('Cihazlar'!Q287="","",IF(ISNUMBER('Cihazlar'!Q287),'Cihazlar'!Q287,IFERROR(DATE(VALUE(RIGHT('Cihazlar'!Q287,4)),VALUE(MID('Cihazlar'!Q287,4,2)),VALUE(LEFT('Cihazlar'!Q287,2))),""))))+60,EDATE((IF('Cihazlar'!Q287="","",IF(ISNUMBER('Cihazlar'!Q287),'Cihazlar'!Q287,IFERROR(DATE(VALUE(RIGHT('Cihazlar'!Q287,4)),VALUE(MID('Cihazlar'!Q287,4,2)),VALUE(LEFT('Cihazlar'!Q287,2))),"")))),12))))</f>
        <v/>
      </c>
      <c r="J287" s="17" t="str">
        <f>IF(I287="","",I287-TODAY())</f>
        <v/>
      </c>
      <c r="K287" s="16" t="str">
        <f>IF('Cihazlar'!F287&lt;&gt;"",IF('Cihazlar'!F287="","",IF(ISNUMBER('Cihazlar'!F287),'Cihazlar'!F287,IFERROR(DATE(VALUE(RIGHT('Cihazlar'!F287,4)),VALUE(MID('Cihazlar'!F287,4,2)),VALUE(LEFT('Cihazlar'!F287,2))),""))),IF('Cihazlar'!E287="","",IF(ISNUMBER('Cihazlar'!E287),'Cihazlar'!E287,IFERROR(DATE(VALUE(RIGHT('Cihazlar'!E287,4)),VALUE(MID('Cihazlar'!E287,4,2)),VALUE(LEFT('Cihazlar'!E287,2))),""))))</f>
        <v/>
      </c>
      <c r="L287" t="str">
        <f>IF('Cihazlar'!C287="","",IFERROR(MATCH('Cihazlar'!C287,'Ürünler'!$A:$A,0),IFERROR(MATCH('Cihazlar'!C287,'Ürünler'!$B:$B,0),"")))</f>
        <v/>
      </c>
      <c r="M287">
        <f>IF(N287&gt;0,0,IF('Cihazlar'!J287&lt;&gt;"",N(VALUE('Cihazlar'!J287)),IF(L287="",0,N(INDEX('Ürünler'!$C:$C,L287)))))</f>
        <v>0</v>
      </c>
      <c r="N287">
        <f>IF('Cihazlar'!K287&lt;&gt;"",N(VALUE('Cihazlar'!K287)),IF('Cihazlar'!J287&lt;&gt;"",0,IF(L287="",0,N(INDEX('Ürünler'!$D:$D,L287)))))</f>
        <v>0</v>
      </c>
    </row>
    <row r="288" spans="1:14">
      <c r="A288" t="str">
        <f>IF(AND('Cihazlar'!A288="",'Cihazlar'!B288=""),"",IFERROR(INDEX('Müşteriler'!$A:$A,MATCH(IF('Cihazlar'!A288="","§",'Cihazlar'!A288),'Müşteriler'!$K:$K,0)),IFERROR(INDEX('Müşteriler'!$A:$A,MATCH(IF('Cihazlar'!B288="","§",'Cihazlar'!B288),'Müşteriler'!$C:$C,0)),'Cihazlar'!A288&amp;'Cihazlar'!B288)))</f>
        <v/>
      </c>
      <c r="B288" t="str">
        <f>IF('Cihazlar'!C288="","",IF(L288="",'Cihazlar'!C288,INDEX('Ürünler'!$B:$B,L288)))</f>
        <v/>
      </c>
      <c r="C288" t="str">
        <f>IF('Cihazlar'!D288="","",'Cihazlar'!D288)</f>
        <v/>
      </c>
      <c r="D288" s="16" t="str">
        <f>K288</f>
        <v/>
      </c>
      <c r="E288" t="str">
        <f>IF(N288&gt;0,N288&amp;" gün",IF(M288&gt;0,M288&amp;" ay",""))</f>
        <v/>
      </c>
      <c r="F288" s="16" t="str">
        <f>IF(OR('Cihazlar'!C288="",K288=""),"",IF(N288&gt;0,K288+N288,IF(M288&gt;0,EDATE(K288,M288),"")))</f>
        <v/>
      </c>
      <c r="G288" s="17" t="str">
        <f>IF(F288="","",F288-TODAY())</f>
        <v/>
      </c>
      <c r="H288" t="str">
        <f>IF(G288="","",IF(G288&lt;0,"Gecikmiş",IF(G288&lt;=30,"30 gün içinde","Planlı")))</f>
        <v/>
      </c>
      <c r="I288" s="16" t="str">
        <f>IF('Cihazlar'!Q288="","",IF('Cihazlar'!R288="Sarı etiket",(IF('Cihazlar'!Q288="","",IF(ISNUMBER('Cihazlar'!Q288),'Cihazlar'!Q288,IFERROR(DATE(VALUE(RIGHT('Cihazlar'!Q288,4)),VALUE(MID('Cihazlar'!Q288,4,2)),VALUE(LEFT('Cihazlar'!Q288,2))),""))))+120,IF('Cihazlar'!R288="Kırmızı etiket",(IF('Cihazlar'!Q288="","",IF(ISNUMBER('Cihazlar'!Q288),'Cihazlar'!Q288,IFERROR(DATE(VALUE(RIGHT('Cihazlar'!Q288,4)),VALUE(MID('Cihazlar'!Q288,4,2)),VALUE(LEFT('Cihazlar'!Q288,2))),""))))+60,EDATE((IF('Cihazlar'!Q288="","",IF(ISNUMBER('Cihazlar'!Q288),'Cihazlar'!Q288,IFERROR(DATE(VALUE(RIGHT('Cihazlar'!Q288,4)),VALUE(MID('Cihazlar'!Q288,4,2)),VALUE(LEFT('Cihazlar'!Q288,2))),"")))),12))))</f>
        <v/>
      </c>
      <c r="J288" s="17" t="str">
        <f>IF(I288="","",I288-TODAY())</f>
        <v/>
      </c>
      <c r="K288" s="16" t="str">
        <f>IF('Cihazlar'!F288&lt;&gt;"",IF('Cihazlar'!F288="","",IF(ISNUMBER('Cihazlar'!F288),'Cihazlar'!F288,IFERROR(DATE(VALUE(RIGHT('Cihazlar'!F288,4)),VALUE(MID('Cihazlar'!F288,4,2)),VALUE(LEFT('Cihazlar'!F288,2))),""))),IF('Cihazlar'!E288="","",IF(ISNUMBER('Cihazlar'!E288),'Cihazlar'!E288,IFERROR(DATE(VALUE(RIGHT('Cihazlar'!E288,4)),VALUE(MID('Cihazlar'!E288,4,2)),VALUE(LEFT('Cihazlar'!E288,2))),""))))</f>
        <v/>
      </c>
      <c r="L288" t="str">
        <f>IF('Cihazlar'!C288="","",IFERROR(MATCH('Cihazlar'!C288,'Ürünler'!$A:$A,0),IFERROR(MATCH('Cihazlar'!C288,'Ürünler'!$B:$B,0),"")))</f>
        <v/>
      </c>
      <c r="M288">
        <f>IF(N288&gt;0,0,IF('Cihazlar'!J288&lt;&gt;"",N(VALUE('Cihazlar'!J288)),IF(L288="",0,N(INDEX('Ürünler'!$C:$C,L288)))))</f>
        <v>0</v>
      </c>
      <c r="N288">
        <f>IF('Cihazlar'!K288&lt;&gt;"",N(VALUE('Cihazlar'!K288)),IF('Cihazlar'!J288&lt;&gt;"",0,IF(L288="",0,N(INDEX('Ürünler'!$D:$D,L288)))))</f>
        <v>0</v>
      </c>
    </row>
    <row r="289" spans="1:14">
      <c r="A289" t="str">
        <f>IF(AND('Cihazlar'!A289="",'Cihazlar'!B289=""),"",IFERROR(INDEX('Müşteriler'!$A:$A,MATCH(IF('Cihazlar'!A289="","§",'Cihazlar'!A289),'Müşteriler'!$K:$K,0)),IFERROR(INDEX('Müşteriler'!$A:$A,MATCH(IF('Cihazlar'!B289="","§",'Cihazlar'!B289),'Müşteriler'!$C:$C,0)),'Cihazlar'!A289&amp;'Cihazlar'!B289)))</f>
        <v/>
      </c>
      <c r="B289" t="str">
        <f>IF('Cihazlar'!C289="","",IF(L289="",'Cihazlar'!C289,INDEX('Ürünler'!$B:$B,L289)))</f>
        <v/>
      </c>
      <c r="C289" t="str">
        <f>IF('Cihazlar'!D289="","",'Cihazlar'!D289)</f>
        <v/>
      </c>
      <c r="D289" s="16" t="str">
        <f>K289</f>
        <v/>
      </c>
      <c r="E289" t="str">
        <f>IF(N289&gt;0,N289&amp;" gün",IF(M289&gt;0,M289&amp;" ay",""))</f>
        <v/>
      </c>
      <c r="F289" s="16" t="str">
        <f>IF(OR('Cihazlar'!C289="",K289=""),"",IF(N289&gt;0,K289+N289,IF(M289&gt;0,EDATE(K289,M289),"")))</f>
        <v/>
      </c>
      <c r="G289" s="17" t="str">
        <f>IF(F289="","",F289-TODAY())</f>
        <v/>
      </c>
      <c r="H289" t="str">
        <f>IF(G289="","",IF(G289&lt;0,"Gecikmiş",IF(G289&lt;=30,"30 gün içinde","Planlı")))</f>
        <v/>
      </c>
      <c r="I289" s="16" t="str">
        <f>IF('Cihazlar'!Q289="","",IF('Cihazlar'!R289="Sarı etiket",(IF('Cihazlar'!Q289="","",IF(ISNUMBER('Cihazlar'!Q289),'Cihazlar'!Q289,IFERROR(DATE(VALUE(RIGHT('Cihazlar'!Q289,4)),VALUE(MID('Cihazlar'!Q289,4,2)),VALUE(LEFT('Cihazlar'!Q289,2))),""))))+120,IF('Cihazlar'!R289="Kırmızı etiket",(IF('Cihazlar'!Q289="","",IF(ISNUMBER('Cihazlar'!Q289),'Cihazlar'!Q289,IFERROR(DATE(VALUE(RIGHT('Cihazlar'!Q289,4)),VALUE(MID('Cihazlar'!Q289,4,2)),VALUE(LEFT('Cihazlar'!Q289,2))),""))))+60,EDATE((IF('Cihazlar'!Q289="","",IF(ISNUMBER('Cihazlar'!Q289),'Cihazlar'!Q289,IFERROR(DATE(VALUE(RIGHT('Cihazlar'!Q289,4)),VALUE(MID('Cihazlar'!Q289,4,2)),VALUE(LEFT('Cihazlar'!Q289,2))),"")))),12))))</f>
        <v/>
      </c>
      <c r="J289" s="17" t="str">
        <f>IF(I289="","",I289-TODAY())</f>
        <v/>
      </c>
      <c r="K289" s="16" t="str">
        <f>IF('Cihazlar'!F289&lt;&gt;"",IF('Cihazlar'!F289="","",IF(ISNUMBER('Cihazlar'!F289),'Cihazlar'!F289,IFERROR(DATE(VALUE(RIGHT('Cihazlar'!F289,4)),VALUE(MID('Cihazlar'!F289,4,2)),VALUE(LEFT('Cihazlar'!F289,2))),""))),IF('Cihazlar'!E289="","",IF(ISNUMBER('Cihazlar'!E289),'Cihazlar'!E289,IFERROR(DATE(VALUE(RIGHT('Cihazlar'!E289,4)),VALUE(MID('Cihazlar'!E289,4,2)),VALUE(LEFT('Cihazlar'!E289,2))),""))))</f>
        <v/>
      </c>
      <c r="L289" t="str">
        <f>IF('Cihazlar'!C289="","",IFERROR(MATCH('Cihazlar'!C289,'Ürünler'!$A:$A,0),IFERROR(MATCH('Cihazlar'!C289,'Ürünler'!$B:$B,0),"")))</f>
        <v/>
      </c>
      <c r="M289">
        <f>IF(N289&gt;0,0,IF('Cihazlar'!J289&lt;&gt;"",N(VALUE('Cihazlar'!J289)),IF(L289="",0,N(INDEX('Ürünler'!$C:$C,L289)))))</f>
        <v>0</v>
      </c>
      <c r="N289">
        <f>IF('Cihazlar'!K289&lt;&gt;"",N(VALUE('Cihazlar'!K289)),IF('Cihazlar'!J289&lt;&gt;"",0,IF(L289="",0,N(INDEX('Ürünler'!$D:$D,L289)))))</f>
        <v>0</v>
      </c>
    </row>
    <row r="290" spans="1:14">
      <c r="A290" t="str">
        <f>IF(AND('Cihazlar'!A290="",'Cihazlar'!B290=""),"",IFERROR(INDEX('Müşteriler'!$A:$A,MATCH(IF('Cihazlar'!A290="","§",'Cihazlar'!A290),'Müşteriler'!$K:$K,0)),IFERROR(INDEX('Müşteriler'!$A:$A,MATCH(IF('Cihazlar'!B290="","§",'Cihazlar'!B290),'Müşteriler'!$C:$C,0)),'Cihazlar'!A290&amp;'Cihazlar'!B290)))</f>
        <v/>
      </c>
      <c r="B290" t="str">
        <f>IF('Cihazlar'!C290="","",IF(L290="",'Cihazlar'!C290,INDEX('Ürünler'!$B:$B,L290)))</f>
        <v/>
      </c>
      <c r="C290" t="str">
        <f>IF('Cihazlar'!D290="","",'Cihazlar'!D290)</f>
        <v/>
      </c>
      <c r="D290" s="16" t="str">
        <f>K290</f>
        <v/>
      </c>
      <c r="E290" t="str">
        <f>IF(N290&gt;0,N290&amp;" gün",IF(M290&gt;0,M290&amp;" ay",""))</f>
        <v/>
      </c>
      <c r="F290" s="16" t="str">
        <f>IF(OR('Cihazlar'!C290="",K290=""),"",IF(N290&gt;0,K290+N290,IF(M290&gt;0,EDATE(K290,M290),"")))</f>
        <v/>
      </c>
      <c r="G290" s="17" t="str">
        <f>IF(F290="","",F290-TODAY())</f>
        <v/>
      </c>
      <c r="H290" t="str">
        <f>IF(G290="","",IF(G290&lt;0,"Gecikmiş",IF(G290&lt;=30,"30 gün içinde","Planlı")))</f>
        <v/>
      </c>
      <c r="I290" s="16" t="str">
        <f>IF('Cihazlar'!Q290="","",IF('Cihazlar'!R290="Sarı etiket",(IF('Cihazlar'!Q290="","",IF(ISNUMBER('Cihazlar'!Q290),'Cihazlar'!Q290,IFERROR(DATE(VALUE(RIGHT('Cihazlar'!Q290,4)),VALUE(MID('Cihazlar'!Q290,4,2)),VALUE(LEFT('Cihazlar'!Q290,2))),""))))+120,IF('Cihazlar'!R290="Kırmızı etiket",(IF('Cihazlar'!Q290="","",IF(ISNUMBER('Cihazlar'!Q290),'Cihazlar'!Q290,IFERROR(DATE(VALUE(RIGHT('Cihazlar'!Q290,4)),VALUE(MID('Cihazlar'!Q290,4,2)),VALUE(LEFT('Cihazlar'!Q290,2))),""))))+60,EDATE((IF('Cihazlar'!Q290="","",IF(ISNUMBER('Cihazlar'!Q290),'Cihazlar'!Q290,IFERROR(DATE(VALUE(RIGHT('Cihazlar'!Q290,4)),VALUE(MID('Cihazlar'!Q290,4,2)),VALUE(LEFT('Cihazlar'!Q290,2))),"")))),12))))</f>
        <v/>
      </c>
      <c r="J290" s="17" t="str">
        <f>IF(I290="","",I290-TODAY())</f>
        <v/>
      </c>
      <c r="K290" s="16" t="str">
        <f>IF('Cihazlar'!F290&lt;&gt;"",IF('Cihazlar'!F290="","",IF(ISNUMBER('Cihazlar'!F290),'Cihazlar'!F290,IFERROR(DATE(VALUE(RIGHT('Cihazlar'!F290,4)),VALUE(MID('Cihazlar'!F290,4,2)),VALUE(LEFT('Cihazlar'!F290,2))),""))),IF('Cihazlar'!E290="","",IF(ISNUMBER('Cihazlar'!E290),'Cihazlar'!E290,IFERROR(DATE(VALUE(RIGHT('Cihazlar'!E290,4)),VALUE(MID('Cihazlar'!E290,4,2)),VALUE(LEFT('Cihazlar'!E290,2))),""))))</f>
        <v/>
      </c>
      <c r="L290" t="str">
        <f>IF('Cihazlar'!C290="","",IFERROR(MATCH('Cihazlar'!C290,'Ürünler'!$A:$A,0),IFERROR(MATCH('Cihazlar'!C290,'Ürünler'!$B:$B,0),"")))</f>
        <v/>
      </c>
      <c r="M290">
        <f>IF(N290&gt;0,0,IF('Cihazlar'!J290&lt;&gt;"",N(VALUE('Cihazlar'!J290)),IF(L290="",0,N(INDEX('Ürünler'!$C:$C,L290)))))</f>
        <v>0</v>
      </c>
      <c r="N290">
        <f>IF('Cihazlar'!K290&lt;&gt;"",N(VALUE('Cihazlar'!K290)),IF('Cihazlar'!J290&lt;&gt;"",0,IF(L290="",0,N(INDEX('Ürünler'!$D:$D,L290)))))</f>
        <v>0</v>
      </c>
    </row>
    <row r="291" spans="1:14">
      <c r="A291" t="str">
        <f>IF(AND('Cihazlar'!A291="",'Cihazlar'!B291=""),"",IFERROR(INDEX('Müşteriler'!$A:$A,MATCH(IF('Cihazlar'!A291="","§",'Cihazlar'!A291),'Müşteriler'!$K:$K,0)),IFERROR(INDEX('Müşteriler'!$A:$A,MATCH(IF('Cihazlar'!B291="","§",'Cihazlar'!B291),'Müşteriler'!$C:$C,0)),'Cihazlar'!A291&amp;'Cihazlar'!B291)))</f>
        <v/>
      </c>
      <c r="B291" t="str">
        <f>IF('Cihazlar'!C291="","",IF(L291="",'Cihazlar'!C291,INDEX('Ürünler'!$B:$B,L291)))</f>
        <v/>
      </c>
      <c r="C291" t="str">
        <f>IF('Cihazlar'!D291="","",'Cihazlar'!D291)</f>
        <v/>
      </c>
      <c r="D291" s="16" t="str">
        <f>K291</f>
        <v/>
      </c>
      <c r="E291" t="str">
        <f>IF(N291&gt;0,N291&amp;" gün",IF(M291&gt;0,M291&amp;" ay",""))</f>
        <v/>
      </c>
      <c r="F291" s="16" t="str">
        <f>IF(OR('Cihazlar'!C291="",K291=""),"",IF(N291&gt;0,K291+N291,IF(M291&gt;0,EDATE(K291,M291),"")))</f>
        <v/>
      </c>
      <c r="G291" s="17" t="str">
        <f>IF(F291="","",F291-TODAY())</f>
        <v/>
      </c>
      <c r="H291" t="str">
        <f>IF(G291="","",IF(G291&lt;0,"Gecikmiş",IF(G291&lt;=30,"30 gün içinde","Planlı")))</f>
        <v/>
      </c>
      <c r="I291" s="16" t="str">
        <f>IF('Cihazlar'!Q291="","",IF('Cihazlar'!R291="Sarı etiket",(IF('Cihazlar'!Q291="","",IF(ISNUMBER('Cihazlar'!Q291),'Cihazlar'!Q291,IFERROR(DATE(VALUE(RIGHT('Cihazlar'!Q291,4)),VALUE(MID('Cihazlar'!Q291,4,2)),VALUE(LEFT('Cihazlar'!Q291,2))),""))))+120,IF('Cihazlar'!R291="Kırmızı etiket",(IF('Cihazlar'!Q291="","",IF(ISNUMBER('Cihazlar'!Q291),'Cihazlar'!Q291,IFERROR(DATE(VALUE(RIGHT('Cihazlar'!Q291,4)),VALUE(MID('Cihazlar'!Q291,4,2)),VALUE(LEFT('Cihazlar'!Q291,2))),""))))+60,EDATE((IF('Cihazlar'!Q291="","",IF(ISNUMBER('Cihazlar'!Q291),'Cihazlar'!Q291,IFERROR(DATE(VALUE(RIGHT('Cihazlar'!Q291,4)),VALUE(MID('Cihazlar'!Q291,4,2)),VALUE(LEFT('Cihazlar'!Q291,2))),"")))),12))))</f>
        <v/>
      </c>
      <c r="J291" s="17" t="str">
        <f>IF(I291="","",I291-TODAY())</f>
        <v/>
      </c>
      <c r="K291" s="16" t="str">
        <f>IF('Cihazlar'!F291&lt;&gt;"",IF('Cihazlar'!F291="","",IF(ISNUMBER('Cihazlar'!F291),'Cihazlar'!F291,IFERROR(DATE(VALUE(RIGHT('Cihazlar'!F291,4)),VALUE(MID('Cihazlar'!F291,4,2)),VALUE(LEFT('Cihazlar'!F291,2))),""))),IF('Cihazlar'!E291="","",IF(ISNUMBER('Cihazlar'!E291),'Cihazlar'!E291,IFERROR(DATE(VALUE(RIGHT('Cihazlar'!E291,4)),VALUE(MID('Cihazlar'!E291,4,2)),VALUE(LEFT('Cihazlar'!E291,2))),""))))</f>
        <v/>
      </c>
      <c r="L291" t="str">
        <f>IF('Cihazlar'!C291="","",IFERROR(MATCH('Cihazlar'!C291,'Ürünler'!$A:$A,0),IFERROR(MATCH('Cihazlar'!C291,'Ürünler'!$B:$B,0),"")))</f>
        <v/>
      </c>
      <c r="M291">
        <f>IF(N291&gt;0,0,IF('Cihazlar'!J291&lt;&gt;"",N(VALUE('Cihazlar'!J291)),IF(L291="",0,N(INDEX('Ürünler'!$C:$C,L291)))))</f>
        <v>0</v>
      </c>
      <c r="N291">
        <f>IF('Cihazlar'!K291&lt;&gt;"",N(VALUE('Cihazlar'!K291)),IF('Cihazlar'!J291&lt;&gt;"",0,IF(L291="",0,N(INDEX('Ürünler'!$D:$D,L291)))))</f>
        <v>0</v>
      </c>
    </row>
    <row r="292" spans="1:14">
      <c r="A292" t="str">
        <f>IF(AND('Cihazlar'!A292="",'Cihazlar'!B292=""),"",IFERROR(INDEX('Müşteriler'!$A:$A,MATCH(IF('Cihazlar'!A292="","§",'Cihazlar'!A292),'Müşteriler'!$K:$K,0)),IFERROR(INDEX('Müşteriler'!$A:$A,MATCH(IF('Cihazlar'!B292="","§",'Cihazlar'!B292),'Müşteriler'!$C:$C,0)),'Cihazlar'!A292&amp;'Cihazlar'!B292)))</f>
        <v/>
      </c>
      <c r="B292" t="str">
        <f>IF('Cihazlar'!C292="","",IF(L292="",'Cihazlar'!C292,INDEX('Ürünler'!$B:$B,L292)))</f>
        <v/>
      </c>
      <c r="C292" t="str">
        <f>IF('Cihazlar'!D292="","",'Cihazlar'!D292)</f>
        <v/>
      </c>
      <c r="D292" s="16" t="str">
        <f>K292</f>
        <v/>
      </c>
      <c r="E292" t="str">
        <f>IF(N292&gt;0,N292&amp;" gün",IF(M292&gt;0,M292&amp;" ay",""))</f>
        <v/>
      </c>
      <c r="F292" s="16" t="str">
        <f>IF(OR('Cihazlar'!C292="",K292=""),"",IF(N292&gt;0,K292+N292,IF(M292&gt;0,EDATE(K292,M292),"")))</f>
        <v/>
      </c>
      <c r="G292" s="17" t="str">
        <f>IF(F292="","",F292-TODAY())</f>
        <v/>
      </c>
      <c r="H292" t="str">
        <f>IF(G292="","",IF(G292&lt;0,"Gecikmiş",IF(G292&lt;=30,"30 gün içinde","Planlı")))</f>
        <v/>
      </c>
      <c r="I292" s="16" t="str">
        <f>IF('Cihazlar'!Q292="","",IF('Cihazlar'!R292="Sarı etiket",(IF('Cihazlar'!Q292="","",IF(ISNUMBER('Cihazlar'!Q292),'Cihazlar'!Q292,IFERROR(DATE(VALUE(RIGHT('Cihazlar'!Q292,4)),VALUE(MID('Cihazlar'!Q292,4,2)),VALUE(LEFT('Cihazlar'!Q292,2))),""))))+120,IF('Cihazlar'!R292="Kırmızı etiket",(IF('Cihazlar'!Q292="","",IF(ISNUMBER('Cihazlar'!Q292),'Cihazlar'!Q292,IFERROR(DATE(VALUE(RIGHT('Cihazlar'!Q292,4)),VALUE(MID('Cihazlar'!Q292,4,2)),VALUE(LEFT('Cihazlar'!Q292,2))),""))))+60,EDATE((IF('Cihazlar'!Q292="","",IF(ISNUMBER('Cihazlar'!Q292),'Cihazlar'!Q292,IFERROR(DATE(VALUE(RIGHT('Cihazlar'!Q292,4)),VALUE(MID('Cihazlar'!Q292,4,2)),VALUE(LEFT('Cihazlar'!Q292,2))),"")))),12))))</f>
        <v/>
      </c>
      <c r="J292" s="17" t="str">
        <f>IF(I292="","",I292-TODAY())</f>
        <v/>
      </c>
      <c r="K292" s="16" t="str">
        <f>IF('Cihazlar'!F292&lt;&gt;"",IF('Cihazlar'!F292="","",IF(ISNUMBER('Cihazlar'!F292),'Cihazlar'!F292,IFERROR(DATE(VALUE(RIGHT('Cihazlar'!F292,4)),VALUE(MID('Cihazlar'!F292,4,2)),VALUE(LEFT('Cihazlar'!F292,2))),""))),IF('Cihazlar'!E292="","",IF(ISNUMBER('Cihazlar'!E292),'Cihazlar'!E292,IFERROR(DATE(VALUE(RIGHT('Cihazlar'!E292,4)),VALUE(MID('Cihazlar'!E292,4,2)),VALUE(LEFT('Cihazlar'!E292,2))),""))))</f>
        <v/>
      </c>
      <c r="L292" t="str">
        <f>IF('Cihazlar'!C292="","",IFERROR(MATCH('Cihazlar'!C292,'Ürünler'!$A:$A,0),IFERROR(MATCH('Cihazlar'!C292,'Ürünler'!$B:$B,0),"")))</f>
        <v/>
      </c>
      <c r="M292">
        <f>IF(N292&gt;0,0,IF('Cihazlar'!J292&lt;&gt;"",N(VALUE('Cihazlar'!J292)),IF(L292="",0,N(INDEX('Ürünler'!$C:$C,L292)))))</f>
        <v>0</v>
      </c>
      <c r="N292">
        <f>IF('Cihazlar'!K292&lt;&gt;"",N(VALUE('Cihazlar'!K292)),IF('Cihazlar'!J292&lt;&gt;"",0,IF(L292="",0,N(INDEX('Ürünler'!$D:$D,L292)))))</f>
        <v>0</v>
      </c>
    </row>
    <row r="293" spans="1:14">
      <c r="A293" t="str">
        <f>IF(AND('Cihazlar'!A293="",'Cihazlar'!B293=""),"",IFERROR(INDEX('Müşteriler'!$A:$A,MATCH(IF('Cihazlar'!A293="","§",'Cihazlar'!A293),'Müşteriler'!$K:$K,0)),IFERROR(INDEX('Müşteriler'!$A:$A,MATCH(IF('Cihazlar'!B293="","§",'Cihazlar'!B293),'Müşteriler'!$C:$C,0)),'Cihazlar'!A293&amp;'Cihazlar'!B293)))</f>
        <v/>
      </c>
      <c r="B293" t="str">
        <f>IF('Cihazlar'!C293="","",IF(L293="",'Cihazlar'!C293,INDEX('Ürünler'!$B:$B,L293)))</f>
        <v/>
      </c>
      <c r="C293" t="str">
        <f>IF('Cihazlar'!D293="","",'Cihazlar'!D293)</f>
        <v/>
      </c>
      <c r="D293" s="16" t="str">
        <f>K293</f>
        <v/>
      </c>
      <c r="E293" t="str">
        <f>IF(N293&gt;0,N293&amp;" gün",IF(M293&gt;0,M293&amp;" ay",""))</f>
        <v/>
      </c>
      <c r="F293" s="16" t="str">
        <f>IF(OR('Cihazlar'!C293="",K293=""),"",IF(N293&gt;0,K293+N293,IF(M293&gt;0,EDATE(K293,M293),"")))</f>
        <v/>
      </c>
      <c r="G293" s="17" t="str">
        <f>IF(F293="","",F293-TODAY())</f>
        <v/>
      </c>
      <c r="H293" t="str">
        <f>IF(G293="","",IF(G293&lt;0,"Gecikmiş",IF(G293&lt;=30,"30 gün içinde","Planlı")))</f>
        <v/>
      </c>
      <c r="I293" s="16" t="str">
        <f>IF('Cihazlar'!Q293="","",IF('Cihazlar'!R293="Sarı etiket",(IF('Cihazlar'!Q293="","",IF(ISNUMBER('Cihazlar'!Q293),'Cihazlar'!Q293,IFERROR(DATE(VALUE(RIGHT('Cihazlar'!Q293,4)),VALUE(MID('Cihazlar'!Q293,4,2)),VALUE(LEFT('Cihazlar'!Q293,2))),""))))+120,IF('Cihazlar'!R293="Kırmızı etiket",(IF('Cihazlar'!Q293="","",IF(ISNUMBER('Cihazlar'!Q293),'Cihazlar'!Q293,IFERROR(DATE(VALUE(RIGHT('Cihazlar'!Q293,4)),VALUE(MID('Cihazlar'!Q293,4,2)),VALUE(LEFT('Cihazlar'!Q293,2))),""))))+60,EDATE((IF('Cihazlar'!Q293="","",IF(ISNUMBER('Cihazlar'!Q293),'Cihazlar'!Q293,IFERROR(DATE(VALUE(RIGHT('Cihazlar'!Q293,4)),VALUE(MID('Cihazlar'!Q293,4,2)),VALUE(LEFT('Cihazlar'!Q293,2))),"")))),12))))</f>
        <v/>
      </c>
      <c r="J293" s="17" t="str">
        <f>IF(I293="","",I293-TODAY())</f>
        <v/>
      </c>
      <c r="K293" s="16" t="str">
        <f>IF('Cihazlar'!F293&lt;&gt;"",IF('Cihazlar'!F293="","",IF(ISNUMBER('Cihazlar'!F293),'Cihazlar'!F293,IFERROR(DATE(VALUE(RIGHT('Cihazlar'!F293,4)),VALUE(MID('Cihazlar'!F293,4,2)),VALUE(LEFT('Cihazlar'!F293,2))),""))),IF('Cihazlar'!E293="","",IF(ISNUMBER('Cihazlar'!E293),'Cihazlar'!E293,IFERROR(DATE(VALUE(RIGHT('Cihazlar'!E293,4)),VALUE(MID('Cihazlar'!E293,4,2)),VALUE(LEFT('Cihazlar'!E293,2))),""))))</f>
        <v/>
      </c>
      <c r="L293" t="str">
        <f>IF('Cihazlar'!C293="","",IFERROR(MATCH('Cihazlar'!C293,'Ürünler'!$A:$A,0),IFERROR(MATCH('Cihazlar'!C293,'Ürünler'!$B:$B,0),"")))</f>
        <v/>
      </c>
      <c r="M293">
        <f>IF(N293&gt;0,0,IF('Cihazlar'!J293&lt;&gt;"",N(VALUE('Cihazlar'!J293)),IF(L293="",0,N(INDEX('Ürünler'!$C:$C,L293)))))</f>
        <v>0</v>
      </c>
      <c r="N293">
        <f>IF('Cihazlar'!K293&lt;&gt;"",N(VALUE('Cihazlar'!K293)),IF('Cihazlar'!J293&lt;&gt;"",0,IF(L293="",0,N(INDEX('Ürünler'!$D:$D,L293)))))</f>
        <v>0</v>
      </c>
    </row>
    <row r="294" spans="1:14">
      <c r="A294" t="str">
        <f>IF(AND('Cihazlar'!A294="",'Cihazlar'!B294=""),"",IFERROR(INDEX('Müşteriler'!$A:$A,MATCH(IF('Cihazlar'!A294="","§",'Cihazlar'!A294),'Müşteriler'!$K:$K,0)),IFERROR(INDEX('Müşteriler'!$A:$A,MATCH(IF('Cihazlar'!B294="","§",'Cihazlar'!B294),'Müşteriler'!$C:$C,0)),'Cihazlar'!A294&amp;'Cihazlar'!B294)))</f>
        <v/>
      </c>
      <c r="B294" t="str">
        <f>IF('Cihazlar'!C294="","",IF(L294="",'Cihazlar'!C294,INDEX('Ürünler'!$B:$B,L294)))</f>
        <v/>
      </c>
      <c r="C294" t="str">
        <f>IF('Cihazlar'!D294="","",'Cihazlar'!D294)</f>
        <v/>
      </c>
      <c r="D294" s="16" t="str">
        <f>K294</f>
        <v/>
      </c>
      <c r="E294" t="str">
        <f>IF(N294&gt;0,N294&amp;" gün",IF(M294&gt;0,M294&amp;" ay",""))</f>
        <v/>
      </c>
      <c r="F294" s="16" t="str">
        <f>IF(OR('Cihazlar'!C294="",K294=""),"",IF(N294&gt;0,K294+N294,IF(M294&gt;0,EDATE(K294,M294),"")))</f>
        <v/>
      </c>
      <c r="G294" s="17" t="str">
        <f>IF(F294="","",F294-TODAY())</f>
        <v/>
      </c>
      <c r="H294" t="str">
        <f>IF(G294="","",IF(G294&lt;0,"Gecikmiş",IF(G294&lt;=30,"30 gün içinde","Planlı")))</f>
        <v/>
      </c>
      <c r="I294" s="16" t="str">
        <f>IF('Cihazlar'!Q294="","",IF('Cihazlar'!R294="Sarı etiket",(IF('Cihazlar'!Q294="","",IF(ISNUMBER('Cihazlar'!Q294),'Cihazlar'!Q294,IFERROR(DATE(VALUE(RIGHT('Cihazlar'!Q294,4)),VALUE(MID('Cihazlar'!Q294,4,2)),VALUE(LEFT('Cihazlar'!Q294,2))),""))))+120,IF('Cihazlar'!R294="Kırmızı etiket",(IF('Cihazlar'!Q294="","",IF(ISNUMBER('Cihazlar'!Q294),'Cihazlar'!Q294,IFERROR(DATE(VALUE(RIGHT('Cihazlar'!Q294,4)),VALUE(MID('Cihazlar'!Q294,4,2)),VALUE(LEFT('Cihazlar'!Q294,2))),""))))+60,EDATE((IF('Cihazlar'!Q294="","",IF(ISNUMBER('Cihazlar'!Q294),'Cihazlar'!Q294,IFERROR(DATE(VALUE(RIGHT('Cihazlar'!Q294,4)),VALUE(MID('Cihazlar'!Q294,4,2)),VALUE(LEFT('Cihazlar'!Q294,2))),"")))),12))))</f>
        <v/>
      </c>
      <c r="J294" s="17" t="str">
        <f>IF(I294="","",I294-TODAY())</f>
        <v/>
      </c>
      <c r="K294" s="16" t="str">
        <f>IF('Cihazlar'!F294&lt;&gt;"",IF('Cihazlar'!F294="","",IF(ISNUMBER('Cihazlar'!F294),'Cihazlar'!F294,IFERROR(DATE(VALUE(RIGHT('Cihazlar'!F294,4)),VALUE(MID('Cihazlar'!F294,4,2)),VALUE(LEFT('Cihazlar'!F294,2))),""))),IF('Cihazlar'!E294="","",IF(ISNUMBER('Cihazlar'!E294),'Cihazlar'!E294,IFERROR(DATE(VALUE(RIGHT('Cihazlar'!E294,4)),VALUE(MID('Cihazlar'!E294,4,2)),VALUE(LEFT('Cihazlar'!E294,2))),""))))</f>
        <v/>
      </c>
      <c r="L294" t="str">
        <f>IF('Cihazlar'!C294="","",IFERROR(MATCH('Cihazlar'!C294,'Ürünler'!$A:$A,0),IFERROR(MATCH('Cihazlar'!C294,'Ürünler'!$B:$B,0),"")))</f>
        <v/>
      </c>
      <c r="M294">
        <f>IF(N294&gt;0,0,IF('Cihazlar'!J294&lt;&gt;"",N(VALUE('Cihazlar'!J294)),IF(L294="",0,N(INDEX('Ürünler'!$C:$C,L294)))))</f>
        <v>0</v>
      </c>
      <c r="N294">
        <f>IF('Cihazlar'!K294&lt;&gt;"",N(VALUE('Cihazlar'!K294)),IF('Cihazlar'!J294&lt;&gt;"",0,IF(L294="",0,N(INDEX('Ürünler'!$D:$D,L294)))))</f>
        <v>0</v>
      </c>
    </row>
    <row r="295" spans="1:14">
      <c r="A295" t="str">
        <f>IF(AND('Cihazlar'!A295="",'Cihazlar'!B295=""),"",IFERROR(INDEX('Müşteriler'!$A:$A,MATCH(IF('Cihazlar'!A295="","§",'Cihazlar'!A295),'Müşteriler'!$K:$K,0)),IFERROR(INDEX('Müşteriler'!$A:$A,MATCH(IF('Cihazlar'!B295="","§",'Cihazlar'!B295),'Müşteriler'!$C:$C,0)),'Cihazlar'!A295&amp;'Cihazlar'!B295)))</f>
        <v/>
      </c>
      <c r="B295" t="str">
        <f>IF('Cihazlar'!C295="","",IF(L295="",'Cihazlar'!C295,INDEX('Ürünler'!$B:$B,L295)))</f>
        <v/>
      </c>
      <c r="C295" t="str">
        <f>IF('Cihazlar'!D295="","",'Cihazlar'!D295)</f>
        <v/>
      </c>
      <c r="D295" s="16" t="str">
        <f>K295</f>
        <v/>
      </c>
      <c r="E295" t="str">
        <f>IF(N295&gt;0,N295&amp;" gün",IF(M295&gt;0,M295&amp;" ay",""))</f>
        <v/>
      </c>
      <c r="F295" s="16" t="str">
        <f>IF(OR('Cihazlar'!C295="",K295=""),"",IF(N295&gt;0,K295+N295,IF(M295&gt;0,EDATE(K295,M295),"")))</f>
        <v/>
      </c>
      <c r="G295" s="17" t="str">
        <f>IF(F295="","",F295-TODAY())</f>
        <v/>
      </c>
      <c r="H295" t="str">
        <f>IF(G295="","",IF(G295&lt;0,"Gecikmiş",IF(G295&lt;=30,"30 gün içinde","Planlı")))</f>
        <v/>
      </c>
      <c r="I295" s="16" t="str">
        <f>IF('Cihazlar'!Q295="","",IF('Cihazlar'!R295="Sarı etiket",(IF('Cihazlar'!Q295="","",IF(ISNUMBER('Cihazlar'!Q295),'Cihazlar'!Q295,IFERROR(DATE(VALUE(RIGHT('Cihazlar'!Q295,4)),VALUE(MID('Cihazlar'!Q295,4,2)),VALUE(LEFT('Cihazlar'!Q295,2))),""))))+120,IF('Cihazlar'!R295="Kırmızı etiket",(IF('Cihazlar'!Q295="","",IF(ISNUMBER('Cihazlar'!Q295),'Cihazlar'!Q295,IFERROR(DATE(VALUE(RIGHT('Cihazlar'!Q295,4)),VALUE(MID('Cihazlar'!Q295,4,2)),VALUE(LEFT('Cihazlar'!Q295,2))),""))))+60,EDATE((IF('Cihazlar'!Q295="","",IF(ISNUMBER('Cihazlar'!Q295),'Cihazlar'!Q295,IFERROR(DATE(VALUE(RIGHT('Cihazlar'!Q295,4)),VALUE(MID('Cihazlar'!Q295,4,2)),VALUE(LEFT('Cihazlar'!Q295,2))),"")))),12))))</f>
        <v/>
      </c>
      <c r="J295" s="17" t="str">
        <f>IF(I295="","",I295-TODAY())</f>
        <v/>
      </c>
      <c r="K295" s="16" t="str">
        <f>IF('Cihazlar'!F295&lt;&gt;"",IF('Cihazlar'!F295="","",IF(ISNUMBER('Cihazlar'!F295),'Cihazlar'!F295,IFERROR(DATE(VALUE(RIGHT('Cihazlar'!F295,4)),VALUE(MID('Cihazlar'!F295,4,2)),VALUE(LEFT('Cihazlar'!F295,2))),""))),IF('Cihazlar'!E295="","",IF(ISNUMBER('Cihazlar'!E295),'Cihazlar'!E295,IFERROR(DATE(VALUE(RIGHT('Cihazlar'!E295,4)),VALUE(MID('Cihazlar'!E295,4,2)),VALUE(LEFT('Cihazlar'!E295,2))),""))))</f>
        <v/>
      </c>
      <c r="L295" t="str">
        <f>IF('Cihazlar'!C295="","",IFERROR(MATCH('Cihazlar'!C295,'Ürünler'!$A:$A,0),IFERROR(MATCH('Cihazlar'!C295,'Ürünler'!$B:$B,0),"")))</f>
        <v/>
      </c>
      <c r="M295">
        <f>IF(N295&gt;0,0,IF('Cihazlar'!J295&lt;&gt;"",N(VALUE('Cihazlar'!J295)),IF(L295="",0,N(INDEX('Ürünler'!$C:$C,L295)))))</f>
        <v>0</v>
      </c>
      <c r="N295">
        <f>IF('Cihazlar'!K295&lt;&gt;"",N(VALUE('Cihazlar'!K295)),IF('Cihazlar'!J295&lt;&gt;"",0,IF(L295="",0,N(INDEX('Ürünler'!$D:$D,L295)))))</f>
        <v>0</v>
      </c>
    </row>
    <row r="296" spans="1:14">
      <c r="A296" t="str">
        <f>IF(AND('Cihazlar'!A296="",'Cihazlar'!B296=""),"",IFERROR(INDEX('Müşteriler'!$A:$A,MATCH(IF('Cihazlar'!A296="","§",'Cihazlar'!A296),'Müşteriler'!$K:$K,0)),IFERROR(INDEX('Müşteriler'!$A:$A,MATCH(IF('Cihazlar'!B296="","§",'Cihazlar'!B296),'Müşteriler'!$C:$C,0)),'Cihazlar'!A296&amp;'Cihazlar'!B296)))</f>
        <v/>
      </c>
      <c r="B296" t="str">
        <f>IF('Cihazlar'!C296="","",IF(L296="",'Cihazlar'!C296,INDEX('Ürünler'!$B:$B,L296)))</f>
        <v/>
      </c>
      <c r="C296" t="str">
        <f>IF('Cihazlar'!D296="","",'Cihazlar'!D296)</f>
        <v/>
      </c>
      <c r="D296" s="16" t="str">
        <f>K296</f>
        <v/>
      </c>
      <c r="E296" t="str">
        <f>IF(N296&gt;0,N296&amp;" gün",IF(M296&gt;0,M296&amp;" ay",""))</f>
        <v/>
      </c>
      <c r="F296" s="16" t="str">
        <f>IF(OR('Cihazlar'!C296="",K296=""),"",IF(N296&gt;0,K296+N296,IF(M296&gt;0,EDATE(K296,M296),"")))</f>
        <v/>
      </c>
      <c r="G296" s="17" t="str">
        <f>IF(F296="","",F296-TODAY())</f>
        <v/>
      </c>
      <c r="H296" t="str">
        <f>IF(G296="","",IF(G296&lt;0,"Gecikmiş",IF(G296&lt;=30,"30 gün içinde","Planlı")))</f>
        <v/>
      </c>
      <c r="I296" s="16" t="str">
        <f>IF('Cihazlar'!Q296="","",IF('Cihazlar'!R296="Sarı etiket",(IF('Cihazlar'!Q296="","",IF(ISNUMBER('Cihazlar'!Q296),'Cihazlar'!Q296,IFERROR(DATE(VALUE(RIGHT('Cihazlar'!Q296,4)),VALUE(MID('Cihazlar'!Q296,4,2)),VALUE(LEFT('Cihazlar'!Q296,2))),""))))+120,IF('Cihazlar'!R296="Kırmızı etiket",(IF('Cihazlar'!Q296="","",IF(ISNUMBER('Cihazlar'!Q296),'Cihazlar'!Q296,IFERROR(DATE(VALUE(RIGHT('Cihazlar'!Q296,4)),VALUE(MID('Cihazlar'!Q296,4,2)),VALUE(LEFT('Cihazlar'!Q296,2))),""))))+60,EDATE((IF('Cihazlar'!Q296="","",IF(ISNUMBER('Cihazlar'!Q296),'Cihazlar'!Q296,IFERROR(DATE(VALUE(RIGHT('Cihazlar'!Q296,4)),VALUE(MID('Cihazlar'!Q296,4,2)),VALUE(LEFT('Cihazlar'!Q296,2))),"")))),12))))</f>
        <v/>
      </c>
      <c r="J296" s="17" t="str">
        <f>IF(I296="","",I296-TODAY())</f>
        <v/>
      </c>
      <c r="K296" s="16" t="str">
        <f>IF('Cihazlar'!F296&lt;&gt;"",IF('Cihazlar'!F296="","",IF(ISNUMBER('Cihazlar'!F296),'Cihazlar'!F296,IFERROR(DATE(VALUE(RIGHT('Cihazlar'!F296,4)),VALUE(MID('Cihazlar'!F296,4,2)),VALUE(LEFT('Cihazlar'!F296,2))),""))),IF('Cihazlar'!E296="","",IF(ISNUMBER('Cihazlar'!E296),'Cihazlar'!E296,IFERROR(DATE(VALUE(RIGHT('Cihazlar'!E296,4)),VALUE(MID('Cihazlar'!E296,4,2)),VALUE(LEFT('Cihazlar'!E296,2))),""))))</f>
        <v/>
      </c>
      <c r="L296" t="str">
        <f>IF('Cihazlar'!C296="","",IFERROR(MATCH('Cihazlar'!C296,'Ürünler'!$A:$A,0),IFERROR(MATCH('Cihazlar'!C296,'Ürünler'!$B:$B,0),"")))</f>
        <v/>
      </c>
      <c r="M296">
        <f>IF(N296&gt;0,0,IF('Cihazlar'!J296&lt;&gt;"",N(VALUE('Cihazlar'!J296)),IF(L296="",0,N(INDEX('Ürünler'!$C:$C,L296)))))</f>
        <v>0</v>
      </c>
      <c r="N296">
        <f>IF('Cihazlar'!K296&lt;&gt;"",N(VALUE('Cihazlar'!K296)),IF('Cihazlar'!J296&lt;&gt;"",0,IF(L296="",0,N(INDEX('Ürünler'!$D:$D,L296)))))</f>
        <v>0</v>
      </c>
    </row>
    <row r="297" spans="1:14">
      <c r="A297" t="str">
        <f>IF(AND('Cihazlar'!A297="",'Cihazlar'!B297=""),"",IFERROR(INDEX('Müşteriler'!$A:$A,MATCH(IF('Cihazlar'!A297="","§",'Cihazlar'!A297),'Müşteriler'!$K:$K,0)),IFERROR(INDEX('Müşteriler'!$A:$A,MATCH(IF('Cihazlar'!B297="","§",'Cihazlar'!B297),'Müşteriler'!$C:$C,0)),'Cihazlar'!A297&amp;'Cihazlar'!B297)))</f>
        <v/>
      </c>
      <c r="B297" t="str">
        <f>IF('Cihazlar'!C297="","",IF(L297="",'Cihazlar'!C297,INDEX('Ürünler'!$B:$B,L297)))</f>
        <v/>
      </c>
      <c r="C297" t="str">
        <f>IF('Cihazlar'!D297="","",'Cihazlar'!D297)</f>
        <v/>
      </c>
      <c r="D297" s="16" t="str">
        <f>K297</f>
        <v/>
      </c>
      <c r="E297" t="str">
        <f>IF(N297&gt;0,N297&amp;" gün",IF(M297&gt;0,M297&amp;" ay",""))</f>
        <v/>
      </c>
      <c r="F297" s="16" t="str">
        <f>IF(OR('Cihazlar'!C297="",K297=""),"",IF(N297&gt;0,K297+N297,IF(M297&gt;0,EDATE(K297,M297),"")))</f>
        <v/>
      </c>
      <c r="G297" s="17" t="str">
        <f>IF(F297="","",F297-TODAY())</f>
        <v/>
      </c>
      <c r="H297" t="str">
        <f>IF(G297="","",IF(G297&lt;0,"Gecikmiş",IF(G297&lt;=30,"30 gün içinde","Planlı")))</f>
        <v/>
      </c>
      <c r="I297" s="16" t="str">
        <f>IF('Cihazlar'!Q297="","",IF('Cihazlar'!R297="Sarı etiket",(IF('Cihazlar'!Q297="","",IF(ISNUMBER('Cihazlar'!Q297),'Cihazlar'!Q297,IFERROR(DATE(VALUE(RIGHT('Cihazlar'!Q297,4)),VALUE(MID('Cihazlar'!Q297,4,2)),VALUE(LEFT('Cihazlar'!Q297,2))),""))))+120,IF('Cihazlar'!R297="Kırmızı etiket",(IF('Cihazlar'!Q297="","",IF(ISNUMBER('Cihazlar'!Q297),'Cihazlar'!Q297,IFERROR(DATE(VALUE(RIGHT('Cihazlar'!Q297,4)),VALUE(MID('Cihazlar'!Q297,4,2)),VALUE(LEFT('Cihazlar'!Q297,2))),""))))+60,EDATE((IF('Cihazlar'!Q297="","",IF(ISNUMBER('Cihazlar'!Q297),'Cihazlar'!Q297,IFERROR(DATE(VALUE(RIGHT('Cihazlar'!Q297,4)),VALUE(MID('Cihazlar'!Q297,4,2)),VALUE(LEFT('Cihazlar'!Q297,2))),"")))),12))))</f>
        <v/>
      </c>
      <c r="J297" s="17" t="str">
        <f>IF(I297="","",I297-TODAY())</f>
        <v/>
      </c>
      <c r="K297" s="16" t="str">
        <f>IF('Cihazlar'!F297&lt;&gt;"",IF('Cihazlar'!F297="","",IF(ISNUMBER('Cihazlar'!F297),'Cihazlar'!F297,IFERROR(DATE(VALUE(RIGHT('Cihazlar'!F297,4)),VALUE(MID('Cihazlar'!F297,4,2)),VALUE(LEFT('Cihazlar'!F297,2))),""))),IF('Cihazlar'!E297="","",IF(ISNUMBER('Cihazlar'!E297),'Cihazlar'!E297,IFERROR(DATE(VALUE(RIGHT('Cihazlar'!E297,4)),VALUE(MID('Cihazlar'!E297,4,2)),VALUE(LEFT('Cihazlar'!E297,2))),""))))</f>
        <v/>
      </c>
      <c r="L297" t="str">
        <f>IF('Cihazlar'!C297="","",IFERROR(MATCH('Cihazlar'!C297,'Ürünler'!$A:$A,0),IFERROR(MATCH('Cihazlar'!C297,'Ürünler'!$B:$B,0),"")))</f>
        <v/>
      </c>
      <c r="M297">
        <f>IF(N297&gt;0,0,IF('Cihazlar'!J297&lt;&gt;"",N(VALUE('Cihazlar'!J297)),IF(L297="",0,N(INDEX('Ürünler'!$C:$C,L297)))))</f>
        <v>0</v>
      </c>
      <c r="N297">
        <f>IF('Cihazlar'!K297&lt;&gt;"",N(VALUE('Cihazlar'!K297)),IF('Cihazlar'!J297&lt;&gt;"",0,IF(L297="",0,N(INDEX('Ürünler'!$D:$D,L297)))))</f>
        <v>0</v>
      </c>
    </row>
    <row r="298" spans="1:14">
      <c r="A298" t="str">
        <f>IF(AND('Cihazlar'!A298="",'Cihazlar'!B298=""),"",IFERROR(INDEX('Müşteriler'!$A:$A,MATCH(IF('Cihazlar'!A298="","§",'Cihazlar'!A298),'Müşteriler'!$K:$K,0)),IFERROR(INDEX('Müşteriler'!$A:$A,MATCH(IF('Cihazlar'!B298="","§",'Cihazlar'!B298),'Müşteriler'!$C:$C,0)),'Cihazlar'!A298&amp;'Cihazlar'!B298)))</f>
        <v/>
      </c>
      <c r="B298" t="str">
        <f>IF('Cihazlar'!C298="","",IF(L298="",'Cihazlar'!C298,INDEX('Ürünler'!$B:$B,L298)))</f>
        <v/>
      </c>
      <c r="C298" t="str">
        <f>IF('Cihazlar'!D298="","",'Cihazlar'!D298)</f>
        <v/>
      </c>
      <c r="D298" s="16" t="str">
        <f>K298</f>
        <v/>
      </c>
      <c r="E298" t="str">
        <f>IF(N298&gt;0,N298&amp;" gün",IF(M298&gt;0,M298&amp;" ay",""))</f>
        <v/>
      </c>
      <c r="F298" s="16" t="str">
        <f>IF(OR('Cihazlar'!C298="",K298=""),"",IF(N298&gt;0,K298+N298,IF(M298&gt;0,EDATE(K298,M298),"")))</f>
        <v/>
      </c>
      <c r="G298" s="17" t="str">
        <f>IF(F298="","",F298-TODAY())</f>
        <v/>
      </c>
      <c r="H298" t="str">
        <f>IF(G298="","",IF(G298&lt;0,"Gecikmiş",IF(G298&lt;=30,"30 gün içinde","Planlı")))</f>
        <v/>
      </c>
      <c r="I298" s="16" t="str">
        <f>IF('Cihazlar'!Q298="","",IF('Cihazlar'!R298="Sarı etiket",(IF('Cihazlar'!Q298="","",IF(ISNUMBER('Cihazlar'!Q298),'Cihazlar'!Q298,IFERROR(DATE(VALUE(RIGHT('Cihazlar'!Q298,4)),VALUE(MID('Cihazlar'!Q298,4,2)),VALUE(LEFT('Cihazlar'!Q298,2))),""))))+120,IF('Cihazlar'!R298="Kırmızı etiket",(IF('Cihazlar'!Q298="","",IF(ISNUMBER('Cihazlar'!Q298),'Cihazlar'!Q298,IFERROR(DATE(VALUE(RIGHT('Cihazlar'!Q298,4)),VALUE(MID('Cihazlar'!Q298,4,2)),VALUE(LEFT('Cihazlar'!Q298,2))),""))))+60,EDATE((IF('Cihazlar'!Q298="","",IF(ISNUMBER('Cihazlar'!Q298),'Cihazlar'!Q298,IFERROR(DATE(VALUE(RIGHT('Cihazlar'!Q298,4)),VALUE(MID('Cihazlar'!Q298,4,2)),VALUE(LEFT('Cihazlar'!Q298,2))),"")))),12))))</f>
        <v/>
      </c>
      <c r="J298" s="17" t="str">
        <f>IF(I298="","",I298-TODAY())</f>
        <v/>
      </c>
      <c r="K298" s="16" t="str">
        <f>IF('Cihazlar'!F298&lt;&gt;"",IF('Cihazlar'!F298="","",IF(ISNUMBER('Cihazlar'!F298),'Cihazlar'!F298,IFERROR(DATE(VALUE(RIGHT('Cihazlar'!F298,4)),VALUE(MID('Cihazlar'!F298,4,2)),VALUE(LEFT('Cihazlar'!F298,2))),""))),IF('Cihazlar'!E298="","",IF(ISNUMBER('Cihazlar'!E298),'Cihazlar'!E298,IFERROR(DATE(VALUE(RIGHT('Cihazlar'!E298,4)),VALUE(MID('Cihazlar'!E298,4,2)),VALUE(LEFT('Cihazlar'!E298,2))),""))))</f>
        <v/>
      </c>
      <c r="L298" t="str">
        <f>IF('Cihazlar'!C298="","",IFERROR(MATCH('Cihazlar'!C298,'Ürünler'!$A:$A,0),IFERROR(MATCH('Cihazlar'!C298,'Ürünler'!$B:$B,0),"")))</f>
        <v/>
      </c>
      <c r="M298">
        <f>IF(N298&gt;0,0,IF('Cihazlar'!J298&lt;&gt;"",N(VALUE('Cihazlar'!J298)),IF(L298="",0,N(INDEX('Ürünler'!$C:$C,L298)))))</f>
        <v>0</v>
      </c>
      <c r="N298">
        <f>IF('Cihazlar'!K298&lt;&gt;"",N(VALUE('Cihazlar'!K298)),IF('Cihazlar'!J298&lt;&gt;"",0,IF(L298="",0,N(INDEX('Ürünler'!$D:$D,L298)))))</f>
        <v>0</v>
      </c>
    </row>
    <row r="299" spans="1:14">
      <c r="A299" t="str">
        <f>IF(AND('Cihazlar'!A299="",'Cihazlar'!B299=""),"",IFERROR(INDEX('Müşteriler'!$A:$A,MATCH(IF('Cihazlar'!A299="","§",'Cihazlar'!A299),'Müşteriler'!$K:$K,0)),IFERROR(INDEX('Müşteriler'!$A:$A,MATCH(IF('Cihazlar'!B299="","§",'Cihazlar'!B299),'Müşteriler'!$C:$C,0)),'Cihazlar'!A299&amp;'Cihazlar'!B299)))</f>
        <v/>
      </c>
      <c r="B299" t="str">
        <f>IF('Cihazlar'!C299="","",IF(L299="",'Cihazlar'!C299,INDEX('Ürünler'!$B:$B,L299)))</f>
        <v/>
      </c>
      <c r="C299" t="str">
        <f>IF('Cihazlar'!D299="","",'Cihazlar'!D299)</f>
        <v/>
      </c>
      <c r="D299" s="16" t="str">
        <f>K299</f>
        <v/>
      </c>
      <c r="E299" t="str">
        <f>IF(N299&gt;0,N299&amp;" gün",IF(M299&gt;0,M299&amp;" ay",""))</f>
        <v/>
      </c>
      <c r="F299" s="16" t="str">
        <f>IF(OR('Cihazlar'!C299="",K299=""),"",IF(N299&gt;0,K299+N299,IF(M299&gt;0,EDATE(K299,M299),"")))</f>
        <v/>
      </c>
      <c r="G299" s="17" t="str">
        <f>IF(F299="","",F299-TODAY())</f>
        <v/>
      </c>
      <c r="H299" t="str">
        <f>IF(G299="","",IF(G299&lt;0,"Gecikmiş",IF(G299&lt;=30,"30 gün içinde","Planlı")))</f>
        <v/>
      </c>
      <c r="I299" s="16" t="str">
        <f>IF('Cihazlar'!Q299="","",IF('Cihazlar'!R299="Sarı etiket",(IF('Cihazlar'!Q299="","",IF(ISNUMBER('Cihazlar'!Q299),'Cihazlar'!Q299,IFERROR(DATE(VALUE(RIGHT('Cihazlar'!Q299,4)),VALUE(MID('Cihazlar'!Q299,4,2)),VALUE(LEFT('Cihazlar'!Q299,2))),""))))+120,IF('Cihazlar'!R299="Kırmızı etiket",(IF('Cihazlar'!Q299="","",IF(ISNUMBER('Cihazlar'!Q299),'Cihazlar'!Q299,IFERROR(DATE(VALUE(RIGHT('Cihazlar'!Q299,4)),VALUE(MID('Cihazlar'!Q299,4,2)),VALUE(LEFT('Cihazlar'!Q299,2))),""))))+60,EDATE((IF('Cihazlar'!Q299="","",IF(ISNUMBER('Cihazlar'!Q299),'Cihazlar'!Q299,IFERROR(DATE(VALUE(RIGHT('Cihazlar'!Q299,4)),VALUE(MID('Cihazlar'!Q299,4,2)),VALUE(LEFT('Cihazlar'!Q299,2))),"")))),12))))</f>
        <v/>
      </c>
      <c r="J299" s="17" t="str">
        <f>IF(I299="","",I299-TODAY())</f>
        <v/>
      </c>
      <c r="K299" s="16" t="str">
        <f>IF('Cihazlar'!F299&lt;&gt;"",IF('Cihazlar'!F299="","",IF(ISNUMBER('Cihazlar'!F299),'Cihazlar'!F299,IFERROR(DATE(VALUE(RIGHT('Cihazlar'!F299,4)),VALUE(MID('Cihazlar'!F299,4,2)),VALUE(LEFT('Cihazlar'!F299,2))),""))),IF('Cihazlar'!E299="","",IF(ISNUMBER('Cihazlar'!E299),'Cihazlar'!E299,IFERROR(DATE(VALUE(RIGHT('Cihazlar'!E299,4)),VALUE(MID('Cihazlar'!E299,4,2)),VALUE(LEFT('Cihazlar'!E299,2))),""))))</f>
        <v/>
      </c>
      <c r="L299" t="str">
        <f>IF('Cihazlar'!C299="","",IFERROR(MATCH('Cihazlar'!C299,'Ürünler'!$A:$A,0),IFERROR(MATCH('Cihazlar'!C299,'Ürünler'!$B:$B,0),"")))</f>
        <v/>
      </c>
      <c r="M299">
        <f>IF(N299&gt;0,0,IF('Cihazlar'!J299&lt;&gt;"",N(VALUE('Cihazlar'!J299)),IF(L299="",0,N(INDEX('Ürünler'!$C:$C,L299)))))</f>
        <v>0</v>
      </c>
      <c r="N299">
        <f>IF('Cihazlar'!K299&lt;&gt;"",N(VALUE('Cihazlar'!K299)),IF('Cihazlar'!J299&lt;&gt;"",0,IF(L299="",0,N(INDEX('Ürünler'!$D:$D,L299)))))</f>
        <v>0</v>
      </c>
    </row>
    <row r="300" spans="1:14">
      <c r="A300" t="str">
        <f>IF(AND('Cihazlar'!A300="",'Cihazlar'!B300=""),"",IFERROR(INDEX('Müşteriler'!$A:$A,MATCH(IF('Cihazlar'!A300="","§",'Cihazlar'!A300),'Müşteriler'!$K:$K,0)),IFERROR(INDEX('Müşteriler'!$A:$A,MATCH(IF('Cihazlar'!B300="","§",'Cihazlar'!B300),'Müşteriler'!$C:$C,0)),'Cihazlar'!A300&amp;'Cihazlar'!B300)))</f>
        <v/>
      </c>
      <c r="B300" t="str">
        <f>IF('Cihazlar'!C300="","",IF(L300="",'Cihazlar'!C300,INDEX('Ürünler'!$B:$B,L300)))</f>
        <v/>
      </c>
      <c r="C300" t="str">
        <f>IF('Cihazlar'!D300="","",'Cihazlar'!D300)</f>
        <v/>
      </c>
      <c r="D300" s="16" t="str">
        <f>K300</f>
        <v/>
      </c>
      <c r="E300" t="str">
        <f>IF(N300&gt;0,N300&amp;" gün",IF(M300&gt;0,M300&amp;" ay",""))</f>
        <v/>
      </c>
      <c r="F300" s="16" t="str">
        <f>IF(OR('Cihazlar'!C300="",K300=""),"",IF(N300&gt;0,K300+N300,IF(M300&gt;0,EDATE(K300,M300),"")))</f>
        <v/>
      </c>
      <c r="G300" s="17" t="str">
        <f>IF(F300="","",F300-TODAY())</f>
        <v/>
      </c>
      <c r="H300" t="str">
        <f>IF(G300="","",IF(G300&lt;0,"Gecikmiş",IF(G300&lt;=30,"30 gün içinde","Planlı")))</f>
        <v/>
      </c>
      <c r="I300" s="16" t="str">
        <f>IF('Cihazlar'!Q300="","",IF('Cihazlar'!R300="Sarı etiket",(IF('Cihazlar'!Q300="","",IF(ISNUMBER('Cihazlar'!Q300),'Cihazlar'!Q300,IFERROR(DATE(VALUE(RIGHT('Cihazlar'!Q300,4)),VALUE(MID('Cihazlar'!Q300,4,2)),VALUE(LEFT('Cihazlar'!Q300,2))),""))))+120,IF('Cihazlar'!R300="Kırmızı etiket",(IF('Cihazlar'!Q300="","",IF(ISNUMBER('Cihazlar'!Q300),'Cihazlar'!Q300,IFERROR(DATE(VALUE(RIGHT('Cihazlar'!Q300,4)),VALUE(MID('Cihazlar'!Q300,4,2)),VALUE(LEFT('Cihazlar'!Q300,2))),""))))+60,EDATE((IF('Cihazlar'!Q300="","",IF(ISNUMBER('Cihazlar'!Q300),'Cihazlar'!Q300,IFERROR(DATE(VALUE(RIGHT('Cihazlar'!Q300,4)),VALUE(MID('Cihazlar'!Q300,4,2)),VALUE(LEFT('Cihazlar'!Q300,2))),"")))),12))))</f>
        <v/>
      </c>
      <c r="J300" s="17" t="str">
        <f>IF(I300="","",I300-TODAY())</f>
        <v/>
      </c>
      <c r="K300" s="16" t="str">
        <f>IF('Cihazlar'!F300&lt;&gt;"",IF('Cihazlar'!F300="","",IF(ISNUMBER('Cihazlar'!F300),'Cihazlar'!F300,IFERROR(DATE(VALUE(RIGHT('Cihazlar'!F300,4)),VALUE(MID('Cihazlar'!F300,4,2)),VALUE(LEFT('Cihazlar'!F300,2))),""))),IF('Cihazlar'!E300="","",IF(ISNUMBER('Cihazlar'!E300),'Cihazlar'!E300,IFERROR(DATE(VALUE(RIGHT('Cihazlar'!E300,4)),VALUE(MID('Cihazlar'!E300,4,2)),VALUE(LEFT('Cihazlar'!E300,2))),""))))</f>
        <v/>
      </c>
      <c r="L300" t="str">
        <f>IF('Cihazlar'!C300="","",IFERROR(MATCH('Cihazlar'!C300,'Ürünler'!$A:$A,0),IFERROR(MATCH('Cihazlar'!C300,'Ürünler'!$B:$B,0),"")))</f>
        <v/>
      </c>
      <c r="M300">
        <f>IF(N300&gt;0,0,IF('Cihazlar'!J300&lt;&gt;"",N(VALUE('Cihazlar'!J300)),IF(L300="",0,N(INDEX('Ürünler'!$C:$C,L300)))))</f>
        <v>0</v>
      </c>
      <c r="N300">
        <f>IF('Cihazlar'!K300&lt;&gt;"",N(VALUE('Cihazlar'!K300)),IF('Cihazlar'!J300&lt;&gt;"",0,IF(L300="",0,N(INDEX('Ürünler'!$D:$D,L300)))))</f>
        <v>0</v>
      </c>
    </row>
    <row r="301" spans="1:14">
      <c r="A301" t="str">
        <f>IF(AND('Cihazlar'!A301="",'Cihazlar'!B301=""),"",IFERROR(INDEX('Müşteriler'!$A:$A,MATCH(IF('Cihazlar'!A301="","§",'Cihazlar'!A301),'Müşteriler'!$K:$K,0)),IFERROR(INDEX('Müşteriler'!$A:$A,MATCH(IF('Cihazlar'!B301="","§",'Cihazlar'!B301),'Müşteriler'!$C:$C,0)),'Cihazlar'!A301&amp;'Cihazlar'!B301)))</f>
        <v/>
      </c>
      <c r="B301" t="str">
        <f>IF('Cihazlar'!C301="","",IF(L301="",'Cihazlar'!C301,INDEX('Ürünler'!$B:$B,L301)))</f>
        <v/>
      </c>
      <c r="C301" t="str">
        <f>IF('Cihazlar'!D301="","",'Cihazlar'!D301)</f>
        <v/>
      </c>
      <c r="D301" s="16" t="str">
        <f>K301</f>
        <v/>
      </c>
      <c r="E301" t="str">
        <f>IF(N301&gt;0,N301&amp;" gün",IF(M301&gt;0,M301&amp;" ay",""))</f>
        <v/>
      </c>
      <c r="F301" s="16" t="str">
        <f>IF(OR('Cihazlar'!C301="",K301=""),"",IF(N301&gt;0,K301+N301,IF(M301&gt;0,EDATE(K301,M301),"")))</f>
        <v/>
      </c>
      <c r="G301" s="17" t="str">
        <f>IF(F301="","",F301-TODAY())</f>
        <v/>
      </c>
      <c r="H301" t="str">
        <f>IF(G301="","",IF(G301&lt;0,"Gecikmiş",IF(G301&lt;=30,"30 gün içinde","Planlı")))</f>
        <v/>
      </c>
      <c r="I301" s="16" t="str">
        <f>IF('Cihazlar'!Q301="","",IF('Cihazlar'!R301="Sarı etiket",(IF('Cihazlar'!Q301="","",IF(ISNUMBER('Cihazlar'!Q301),'Cihazlar'!Q301,IFERROR(DATE(VALUE(RIGHT('Cihazlar'!Q301,4)),VALUE(MID('Cihazlar'!Q301,4,2)),VALUE(LEFT('Cihazlar'!Q301,2))),""))))+120,IF('Cihazlar'!R301="Kırmızı etiket",(IF('Cihazlar'!Q301="","",IF(ISNUMBER('Cihazlar'!Q301),'Cihazlar'!Q301,IFERROR(DATE(VALUE(RIGHT('Cihazlar'!Q301,4)),VALUE(MID('Cihazlar'!Q301,4,2)),VALUE(LEFT('Cihazlar'!Q301,2))),""))))+60,EDATE((IF('Cihazlar'!Q301="","",IF(ISNUMBER('Cihazlar'!Q301),'Cihazlar'!Q301,IFERROR(DATE(VALUE(RIGHT('Cihazlar'!Q301,4)),VALUE(MID('Cihazlar'!Q301,4,2)),VALUE(LEFT('Cihazlar'!Q301,2))),"")))),12))))</f>
        <v/>
      </c>
      <c r="J301" s="17" t="str">
        <f>IF(I301="","",I301-TODAY())</f>
        <v/>
      </c>
      <c r="K301" s="16" t="str">
        <f>IF('Cihazlar'!F301&lt;&gt;"",IF('Cihazlar'!F301="","",IF(ISNUMBER('Cihazlar'!F301),'Cihazlar'!F301,IFERROR(DATE(VALUE(RIGHT('Cihazlar'!F301,4)),VALUE(MID('Cihazlar'!F301,4,2)),VALUE(LEFT('Cihazlar'!F301,2))),""))),IF('Cihazlar'!E301="","",IF(ISNUMBER('Cihazlar'!E301),'Cihazlar'!E301,IFERROR(DATE(VALUE(RIGHT('Cihazlar'!E301,4)),VALUE(MID('Cihazlar'!E301,4,2)),VALUE(LEFT('Cihazlar'!E301,2))),""))))</f>
        <v/>
      </c>
      <c r="L301" t="str">
        <f>IF('Cihazlar'!C301="","",IFERROR(MATCH('Cihazlar'!C301,'Ürünler'!$A:$A,0),IFERROR(MATCH('Cihazlar'!C301,'Ürünler'!$B:$B,0),"")))</f>
        <v/>
      </c>
      <c r="M301">
        <f>IF(N301&gt;0,0,IF('Cihazlar'!J301&lt;&gt;"",N(VALUE('Cihazlar'!J301)),IF(L301="",0,N(INDEX('Ürünler'!$C:$C,L301)))))</f>
        <v>0</v>
      </c>
      <c r="N301">
        <f>IF('Cihazlar'!K301&lt;&gt;"",N(VALUE('Cihazlar'!K301)),IF('Cihazlar'!J301&lt;&gt;"",0,IF(L301="",0,N(INDEX('Ürünler'!$D:$D,L301)))))</f>
        <v>0</v>
      </c>
    </row>
    <row r="302" spans="1:14">
      <c r="A302" t="str">
        <f>IF(AND('Cihazlar'!A302="",'Cihazlar'!B302=""),"",IFERROR(INDEX('Müşteriler'!$A:$A,MATCH(IF('Cihazlar'!A302="","§",'Cihazlar'!A302),'Müşteriler'!$K:$K,0)),IFERROR(INDEX('Müşteriler'!$A:$A,MATCH(IF('Cihazlar'!B302="","§",'Cihazlar'!B302),'Müşteriler'!$C:$C,0)),'Cihazlar'!A302&amp;'Cihazlar'!B302)))</f>
        <v/>
      </c>
      <c r="B302" t="str">
        <f>IF('Cihazlar'!C302="","",IF(L302="",'Cihazlar'!C302,INDEX('Ürünler'!$B:$B,L302)))</f>
        <v/>
      </c>
      <c r="C302" t="str">
        <f>IF('Cihazlar'!D302="","",'Cihazlar'!D302)</f>
        <v/>
      </c>
      <c r="D302" s="16" t="str">
        <f>K302</f>
        <v/>
      </c>
      <c r="E302" t="str">
        <f>IF(N302&gt;0,N302&amp;" gün",IF(M302&gt;0,M302&amp;" ay",""))</f>
        <v/>
      </c>
      <c r="F302" s="16" t="str">
        <f>IF(OR('Cihazlar'!C302="",K302=""),"",IF(N302&gt;0,K302+N302,IF(M302&gt;0,EDATE(K302,M302),"")))</f>
        <v/>
      </c>
      <c r="G302" s="17" t="str">
        <f>IF(F302="","",F302-TODAY())</f>
        <v/>
      </c>
      <c r="H302" t="str">
        <f>IF(G302="","",IF(G302&lt;0,"Gecikmiş",IF(G302&lt;=30,"30 gün içinde","Planlı")))</f>
        <v/>
      </c>
      <c r="I302" s="16" t="str">
        <f>IF('Cihazlar'!Q302="","",IF('Cihazlar'!R302="Sarı etiket",(IF('Cihazlar'!Q302="","",IF(ISNUMBER('Cihazlar'!Q302),'Cihazlar'!Q302,IFERROR(DATE(VALUE(RIGHT('Cihazlar'!Q302,4)),VALUE(MID('Cihazlar'!Q302,4,2)),VALUE(LEFT('Cihazlar'!Q302,2))),""))))+120,IF('Cihazlar'!R302="Kırmızı etiket",(IF('Cihazlar'!Q302="","",IF(ISNUMBER('Cihazlar'!Q302),'Cihazlar'!Q302,IFERROR(DATE(VALUE(RIGHT('Cihazlar'!Q302,4)),VALUE(MID('Cihazlar'!Q302,4,2)),VALUE(LEFT('Cihazlar'!Q302,2))),""))))+60,EDATE((IF('Cihazlar'!Q302="","",IF(ISNUMBER('Cihazlar'!Q302),'Cihazlar'!Q302,IFERROR(DATE(VALUE(RIGHT('Cihazlar'!Q302,4)),VALUE(MID('Cihazlar'!Q302,4,2)),VALUE(LEFT('Cihazlar'!Q302,2))),"")))),12))))</f>
        <v/>
      </c>
      <c r="J302" s="17" t="str">
        <f>IF(I302="","",I302-TODAY())</f>
        <v/>
      </c>
      <c r="K302" s="16" t="str">
        <f>IF('Cihazlar'!F302&lt;&gt;"",IF('Cihazlar'!F302="","",IF(ISNUMBER('Cihazlar'!F302),'Cihazlar'!F302,IFERROR(DATE(VALUE(RIGHT('Cihazlar'!F302,4)),VALUE(MID('Cihazlar'!F302,4,2)),VALUE(LEFT('Cihazlar'!F302,2))),""))),IF('Cihazlar'!E302="","",IF(ISNUMBER('Cihazlar'!E302),'Cihazlar'!E302,IFERROR(DATE(VALUE(RIGHT('Cihazlar'!E302,4)),VALUE(MID('Cihazlar'!E302,4,2)),VALUE(LEFT('Cihazlar'!E302,2))),""))))</f>
        <v/>
      </c>
      <c r="L302" t="str">
        <f>IF('Cihazlar'!C302="","",IFERROR(MATCH('Cihazlar'!C302,'Ürünler'!$A:$A,0),IFERROR(MATCH('Cihazlar'!C302,'Ürünler'!$B:$B,0),"")))</f>
        <v/>
      </c>
      <c r="M302">
        <f>IF(N302&gt;0,0,IF('Cihazlar'!J302&lt;&gt;"",N(VALUE('Cihazlar'!J302)),IF(L302="",0,N(INDEX('Ürünler'!$C:$C,L302)))))</f>
        <v>0</v>
      </c>
      <c r="N302">
        <f>IF('Cihazlar'!K302&lt;&gt;"",N(VALUE('Cihazlar'!K302)),IF('Cihazlar'!J302&lt;&gt;"",0,IF(L302="",0,N(INDEX('Ürünler'!$D:$D,L302)))))</f>
        <v>0</v>
      </c>
    </row>
    <row r="303" spans="1:14">
      <c r="A303" t="str">
        <f>IF(AND('Cihazlar'!A303="",'Cihazlar'!B303=""),"",IFERROR(INDEX('Müşteriler'!$A:$A,MATCH(IF('Cihazlar'!A303="","§",'Cihazlar'!A303),'Müşteriler'!$K:$K,0)),IFERROR(INDEX('Müşteriler'!$A:$A,MATCH(IF('Cihazlar'!B303="","§",'Cihazlar'!B303),'Müşteriler'!$C:$C,0)),'Cihazlar'!A303&amp;'Cihazlar'!B303)))</f>
        <v/>
      </c>
      <c r="B303" t="str">
        <f>IF('Cihazlar'!C303="","",IF(L303="",'Cihazlar'!C303,INDEX('Ürünler'!$B:$B,L303)))</f>
        <v/>
      </c>
      <c r="C303" t="str">
        <f>IF('Cihazlar'!D303="","",'Cihazlar'!D303)</f>
        <v/>
      </c>
      <c r="D303" s="16" t="str">
        <f>K303</f>
        <v/>
      </c>
      <c r="E303" t="str">
        <f>IF(N303&gt;0,N303&amp;" gün",IF(M303&gt;0,M303&amp;" ay",""))</f>
        <v/>
      </c>
      <c r="F303" s="16" t="str">
        <f>IF(OR('Cihazlar'!C303="",K303=""),"",IF(N303&gt;0,K303+N303,IF(M303&gt;0,EDATE(K303,M303),"")))</f>
        <v/>
      </c>
      <c r="G303" s="17" t="str">
        <f>IF(F303="","",F303-TODAY())</f>
        <v/>
      </c>
      <c r="H303" t="str">
        <f>IF(G303="","",IF(G303&lt;0,"Gecikmiş",IF(G303&lt;=30,"30 gün içinde","Planlı")))</f>
        <v/>
      </c>
      <c r="I303" s="16" t="str">
        <f>IF('Cihazlar'!Q303="","",IF('Cihazlar'!R303="Sarı etiket",(IF('Cihazlar'!Q303="","",IF(ISNUMBER('Cihazlar'!Q303),'Cihazlar'!Q303,IFERROR(DATE(VALUE(RIGHT('Cihazlar'!Q303,4)),VALUE(MID('Cihazlar'!Q303,4,2)),VALUE(LEFT('Cihazlar'!Q303,2))),""))))+120,IF('Cihazlar'!R303="Kırmızı etiket",(IF('Cihazlar'!Q303="","",IF(ISNUMBER('Cihazlar'!Q303),'Cihazlar'!Q303,IFERROR(DATE(VALUE(RIGHT('Cihazlar'!Q303,4)),VALUE(MID('Cihazlar'!Q303,4,2)),VALUE(LEFT('Cihazlar'!Q303,2))),""))))+60,EDATE((IF('Cihazlar'!Q303="","",IF(ISNUMBER('Cihazlar'!Q303),'Cihazlar'!Q303,IFERROR(DATE(VALUE(RIGHT('Cihazlar'!Q303,4)),VALUE(MID('Cihazlar'!Q303,4,2)),VALUE(LEFT('Cihazlar'!Q303,2))),"")))),12))))</f>
        <v/>
      </c>
      <c r="J303" s="17" t="str">
        <f>IF(I303="","",I303-TODAY())</f>
        <v/>
      </c>
      <c r="K303" s="16" t="str">
        <f>IF('Cihazlar'!F303&lt;&gt;"",IF('Cihazlar'!F303="","",IF(ISNUMBER('Cihazlar'!F303),'Cihazlar'!F303,IFERROR(DATE(VALUE(RIGHT('Cihazlar'!F303,4)),VALUE(MID('Cihazlar'!F303,4,2)),VALUE(LEFT('Cihazlar'!F303,2))),""))),IF('Cihazlar'!E303="","",IF(ISNUMBER('Cihazlar'!E303),'Cihazlar'!E303,IFERROR(DATE(VALUE(RIGHT('Cihazlar'!E303,4)),VALUE(MID('Cihazlar'!E303,4,2)),VALUE(LEFT('Cihazlar'!E303,2))),""))))</f>
        <v/>
      </c>
      <c r="L303" t="str">
        <f>IF('Cihazlar'!C303="","",IFERROR(MATCH('Cihazlar'!C303,'Ürünler'!$A:$A,0),IFERROR(MATCH('Cihazlar'!C303,'Ürünler'!$B:$B,0),"")))</f>
        <v/>
      </c>
      <c r="M303">
        <f>IF(N303&gt;0,0,IF('Cihazlar'!J303&lt;&gt;"",N(VALUE('Cihazlar'!J303)),IF(L303="",0,N(INDEX('Ürünler'!$C:$C,L303)))))</f>
        <v>0</v>
      </c>
      <c r="N303">
        <f>IF('Cihazlar'!K303&lt;&gt;"",N(VALUE('Cihazlar'!K303)),IF('Cihazlar'!J303&lt;&gt;"",0,IF(L303="",0,N(INDEX('Ürünler'!$D:$D,L303)))))</f>
        <v>0</v>
      </c>
    </row>
    <row r="304" spans="1:14">
      <c r="A304" t="str">
        <f>IF(AND('Cihazlar'!A304="",'Cihazlar'!B304=""),"",IFERROR(INDEX('Müşteriler'!$A:$A,MATCH(IF('Cihazlar'!A304="","§",'Cihazlar'!A304),'Müşteriler'!$K:$K,0)),IFERROR(INDEX('Müşteriler'!$A:$A,MATCH(IF('Cihazlar'!B304="","§",'Cihazlar'!B304),'Müşteriler'!$C:$C,0)),'Cihazlar'!A304&amp;'Cihazlar'!B304)))</f>
        <v/>
      </c>
      <c r="B304" t="str">
        <f>IF('Cihazlar'!C304="","",IF(L304="",'Cihazlar'!C304,INDEX('Ürünler'!$B:$B,L304)))</f>
        <v/>
      </c>
      <c r="C304" t="str">
        <f>IF('Cihazlar'!D304="","",'Cihazlar'!D304)</f>
        <v/>
      </c>
      <c r="D304" s="16" t="str">
        <f>K304</f>
        <v/>
      </c>
      <c r="E304" t="str">
        <f>IF(N304&gt;0,N304&amp;" gün",IF(M304&gt;0,M304&amp;" ay",""))</f>
        <v/>
      </c>
      <c r="F304" s="16" t="str">
        <f>IF(OR('Cihazlar'!C304="",K304=""),"",IF(N304&gt;0,K304+N304,IF(M304&gt;0,EDATE(K304,M304),"")))</f>
        <v/>
      </c>
      <c r="G304" s="17" t="str">
        <f>IF(F304="","",F304-TODAY())</f>
        <v/>
      </c>
      <c r="H304" t="str">
        <f>IF(G304="","",IF(G304&lt;0,"Gecikmiş",IF(G304&lt;=30,"30 gün içinde","Planlı")))</f>
        <v/>
      </c>
      <c r="I304" s="16" t="str">
        <f>IF('Cihazlar'!Q304="","",IF('Cihazlar'!R304="Sarı etiket",(IF('Cihazlar'!Q304="","",IF(ISNUMBER('Cihazlar'!Q304),'Cihazlar'!Q304,IFERROR(DATE(VALUE(RIGHT('Cihazlar'!Q304,4)),VALUE(MID('Cihazlar'!Q304,4,2)),VALUE(LEFT('Cihazlar'!Q304,2))),""))))+120,IF('Cihazlar'!R304="Kırmızı etiket",(IF('Cihazlar'!Q304="","",IF(ISNUMBER('Cihazlar'!Q304),'Cihazlar'!Q304,IFERROR(DATE(VALUE(RIGHT('Cihazlar'!Q304,4)),VALUE(MID('Cihazlar'!Q304,4,2)),VALUE(LEFT('Cihazlar'!Q304,2))),""))))+60,EDATE((IF('Cihazlar'!Q304="","",IF(ISNUMBER('Cihazlar'!Q304),'Cihazlar'!Q304,IFERROR(DATE(VALUE(RIGHT('Cihazlar'!Q304,4)),VALUE(MID('Cihazlar'!Q304,4,2)),VALUE(LEFT('Cihazlar'!Q304,2))),"")))),12))))</f>
        <v/>
      </c>
      <c r="J304" s="17" t="str">
        <f>IF(I304="","",I304-TODAY())</f>
        <v/>
      </c>
      <c r="K304" s="16" t="str">
        <f>IF('Cihazlar'!F304&lt;&gt;"",IF('Cihazlar'!F304="","",IF(ISNUMBER('Cihazlar'!F304),'Cihazlar'!F304,IFERROR(DATE(VALUE(RIGHT('Cihazlar'!F304,4)),VALUE(MID('Cihazlar'!F304,4,2)),VALUE(LEFT('Cihazlar'!F304,2))),""))),IF('Cihazlar'!E304="","",IF(ISNUMBER('Cihazlar'!E304),'Cihazlar'!E304,IFERROR(DATE(VALUE(RIGHT('Cihazlar'!E304,4)),VALUE(MID('Cihazlar'!E304,4,2)),VALUE(LEFT('Cihazlar'!E304,2))),""))))</f>
        <v/>
      </c>
      <c r="L304" t="str">
        <f>IF('Cihazlar'!C304="","",IFERROR(MATCH('Cihazlar'!C304,'Ürünler'!$A:$A,0),IFERROR(MATCH('Cihazlar'!C304,'Ürünler'!$B:$B,0),"")))</f>
        <v/>
      </c>
      <c r="M304">
        <f>IF(N304&gt;0,0,IF('Cihazlar'!J304&lt;&gt;"",N(VALUE('Cihazlar'!J304)),IF(L304="",0,N(INDEX('Ürünler'!$C:$C,L304)))))</f>
        <v>0</v>
      </c>
      <c r="N304">
        <f>IF('Cihazlar'!K304&lt;&gt;"",N(VALUE('Cihazlar'!K304)),IF('Cihazlar'!J304&lt;&gt;"",0,IF(L304="",0,N(INDEX('Ürünler'!$D:$D,L304)))))</f>
        <v>0</v>
      </c>
    </row>
    <row r="305" spans="1:14">
      <c r="A305" t="str">
        <f>IF(AND('Cihazlar'!A305="",'Cihazlar'!B305=""),"",IFERROR(INDEX('Müşteriler'!$A:$A,MATCH(IF('Cihazlar'!A305="","§",'Cihazlar'!A305),'Müşteriler'!$K:$K,0)),IFERROR(INDEX('Müşteriler'!$A:$A,MATCH(IF('Cihazlar'!B305="","§",'Cihazlar'!B305),'Müşteriler'!$C:$C,0)),'Cihazlar'!A305&amp;'Cihazlar'!B305)))</f>
        <v/>
      </c>
      <c r="B305" t="str">
        <f>IF('Cihazlar'!C305="","",IF(L305="",'Cihazlar'!C305,INDEX('Ürünler'!$B:$B,L305)))</f>
        <v/>
      </c>
      <c r="C305" t="str">
        <f>IF('Cihazlar'!D305="","",'Cihazlar'!D305)</f>
        <v/>
      </c>
      <c r="D305" s="16" t="str">
        <f>K305</f>
        <v/>
      </c>
      <c r="E305" t="str">
        <f>IF(N305&gt;0,N305&amp;" gün",IF(M305&gt;0,M305&amp;" ay",""))</f>
        <v/>
      </c>
      <c r="F305" s="16" t="str">
        <f>IF(OR('Cihazlar'!C305="",K305=""),"",IF(N305&gt;0,K305+N305,IF(M305&gt;0,EDATE(K305,M305),"")))</f>
        <v/>
      </c>
      <c r="G305" s="17" t="str">
        <f>IF(F305="","",F305-TODAY())</f>
        <v/>
      </c>
      <c r="H305" t="str">
        <f>IF(G305="","",IF(G305&lt;0,"Gecikmiş",IF(G305&lt;=30,"30 gün içinde","Planlı")))</f>
        <v/>
      </c>
      <c r="I305" s="16" t="str">
        <f>IF('Cihazlar'!Q305="","",IF('Cihazlar'!R305="Sarı etiket",(IF('Cihazlar'!Q305="","",IF(ISNUMBER('Cihazlar'!Q305),'Cihazlar'!Q305,IFERROR(DATE(VALUE(RIGHT('Cihazlar'!Q305,4)),VALUE(MID('Cihazlar'!Q305,4,2)),VALUE(LEFT('Cihazlar'!Q305,2))),""))))+120,IF('Cihazlar'!R305="Kırmızı etiket",(IF('Cihazlar'!Q305="","",IF(ISNUMBER('Cihazlar'!Q305),'Cihazlar'!Q305,IFERROR(DATE(VALUE(RIGHT('Cihazlar'!Q305,4)),VALUE(MID('Cihazlar'!Q305,4,2)),VALUE(LEFT('Cihazlar'!Q305,2))),""))))+60,EDATE((IF('Cihazlar'!Q305="","",IF(ISNUMBER('Cihazlar'!Q305),'Cihazlar'!Q305,IFERROR(DATE(VALUE(RIGHT('Cihazlar'!Q305,4)),VALUE(MID('Cihazlar'!Q305,4,2)),VALUE(LEFT('Cihazlar'!Q305,2))),"")))),12))))</f>
        <v/>
      </c>
      <c r="J305" s="17" t="str">
        <f>IF(I305="","",I305-TODAY())</f>
        <v/>
      </c>
      <c r="K305" s="16" t="str">
        <f>IF('Cihazlar'!F305&lt;&gt;"",IF('Cihazlar'!F305="","",IF(ISNUMBER('Cihazlar'!F305),'Cihazlar'!F305,IFERROR(DATE(VALUE(RIGHT('Cihazlar'!F305,4)),VALUE(MID('Cihazlar'!F305,4,2)),VALUE(LEFT('Cihazlar'!F305,2))),""))),IF('Cihazlar'!E305="","",IF(ISNUMBER('Cihazlar'!E305),'Cihazlar'!E305,IFERROR(DATE(VALUE(RIGHT('Cihazlar'!E305,4)),VALUE(MID('Cihazlar'!E305,4,2)),VALUE(LEFT('Cihazlar'!E305,2))),""))))</f>
        <v/>
      </c>
      <c r="L305" t="str">
        <f>IF('Cihazlar'!C305="","",IFERROR(MATCH('Cihazlar'!C305,'Ürünler'!$A:$A,0),IFERROR(MATCH('Cihazlar'!C305,'Ürünler'!$B:$B,0),"")))</f>
        <v/>
      </c>
      <c r="M305">
        <f>IF(N305&gt;0,0,IF('Cihazlar'!J305&lt;&gt;"",N(VALUE('Cihazlar'!J305)),IF(L305="",0,N(INDEX('Ürünler'!$C:$C,L305)))))</f>
        <v>0</v>
      </c>
      <c r="N305">
        <f>IF('Cihazlar'!K305&lt;&gt;"",N(VALUE('Cihazlar'!K305)),IF('Cihazlar'!J305&lt;&gt;"",0,IF(L305="",0,N(INDEX('Ürünler'!$D:$D,L305)))))</f>
        <v>0</v>
      </c>
    </row>
    <row r="306" spans="1:14">
      <c r="A306" t="str">
        <f>IF(AND('Cihazlar'!A306="",'Cihazlar'!B306=""),"",IFERROR(INDEX('Müşteriler'!$A:$A,MATCH(IF('Cihazlar'!A306="","§",'Cihazlar'!A306),'Müşteriler'!$K:$K,0)),IFERROR(INDEX('Müşteriler'!$A:$A,MATCH(IF('Cihazlar'!B306="","§",'Cihazlar'!B306),'Müşteriler'!$C:$C,0)),'Cihazlar'!A306&amp;'Cihazlar'!B306)))</f>
        <v/>
      </c>
      <c r="B306" t="str">
        <f>IF('Cihazlar'!C306="","",IF(L306="",'Cihazlar'!C306,INDEX('Ürünler'!$B:$B,L306)))</f>
        <v/>
      </c>
      <c r="C306" t="str">
        <f>IF('Cihazlar'!D306="","",'Cihazlar'!D306)</f>
        <v/>
      </c>
      <c r="D306" s="16" t="str">
        <f>K306</f>
        <v/>
      </c>
      <c r="E306" t="str">
        <f>IF(N306&gt;0,N306&amp;" gün",IF(M306&gt;0,M306&amp;" ay",""))</f>
        <v/>
      </c>
      <c r="F306" s="16" t="str">
        <f>IF(OR('Cihazlar'!C306="",K306=""),"",IF(N306&gt;0,K306+N306,IF(M306&gt;0,EDATE(K306,M306),"")))</f>
        <v/>
      </c>
      <c r="G306" s="17" t="str">
        <f>IF(F306="","",F306-TODAY())</f>
        <v/>
      </c>
      <c r="H306" t="str">
        <f>IF(G306="","",IF(G306&lt;0,"Gecikmiş",IF(G306&lt;=30,"30 gün içinde","Planlı")))</f>
        <v/>
      </c>
      <c r="I306" s="16" t="str">
        <f>IF('Cihazlar'!Q306="","",IF('Cihazlar'!R306="Sarı etiket",(IF('Cihazlar'!Q306="","",IF(ISNUMBER('Cihazlar'!Q306),'Cihazlar'!Q306,IFERROR(DATE(VALUE(RIGHT('Cihazlar'!Q306,4)),VALUE(MID('Cihazlar'!Q306,4,2)),VALUE(LEFT('Cihazlar'!Q306,2))),""))))+120,IF('Cihazlar'!R306="Kırmızı etiket",(IF('Cihazlar'!Q306="","",IF(ISNUMBER('Cihazlar'!Q306),'Cihazlar'!Q306,IFERROR(DATE(VALUE(RIGHT('Cihazlar'!Q306,4)),VALUE(MID('Cihazlar'!Q306,4,2)),VALUE(LEFT('Cihazlar'!Q306,2))),""))))+60,EDATE((IF('Cihazlar'!Q306="","",IF(ISNUMBER('Cihazlar'!Q306),'Cihazlar'!Q306,IFERROR(DATE(VALUE(RIGHT('Cihazlar'!Q306,4)),VALUE(MID('Cihazlar'!Q306,4,2)),VALUE(LEFT('Cihazlar'!Q306,2))),"")))),12))))</f>
        <v/>
      </c>
      <c r="J306" s="17" t="str">
        <f>IF(I306="","",I306-TODAY())</f>
        <v/>
      </c>
      <c r="K306" s="16" t="str">
        <f>IF('Cihazlar'!F306&lt;&gt;"",IF('Cihazlar'!F306="","",IF(ISNUMBER('Cihazlar'!F306),'Cihazlar'!F306,IFERROR(DATE(VALUE(RIGHT('Cihazlar'!F306,4)),VALUE(MID('Cihazlar'!F306,4,2)),VALUE(LEFT('Cihazlar'!F306,2))),""))),IF('Cihazlar'!E306="","",IF(ISNUMBER('Cihazlar'!E306),'Cihazlar'!E306,IFERROR(DATE(VALUE(RIGHT('Cihazlar'!E306,4)),VALUE(MID('Cihazlar'!E306,4,2)),VALUE(LEFT('Cihazlar'!E306,2))),""))))</f>
        <v/>
      </c>
      <c r="L306" t="str">
        <f>IF('Cihazlar'!C306="","",IFERROR(MATCH('Cihazlar'!C306,'Ürünler'!$A:$A,0),IFERROR(MATCH('Cihazlar'!C306,'Ürünler'!$B:$B,0),"")))</f>
        <v/>
      </c>
      <c r="M306">
        <f>IF(N306&gt;0,0,IF('Cihazlar'!J306&lt;&gt;"",N(VALUE('Cihazlar'!J306)),IF(L306="",0,N(INDEX('Ürünler'!$C:$C,L306)))))</f>
        <v>0</v>
      </c>
      <c r="N306">
        <f>IF('Cihazlar'!K306&lt;&gt;"",N(VALUE('Cihazlar'!K306)),IF('Cihazlar'!J306&lt;&gt;"",0,IF(L306="",0,N(INDEX('Ürünler'!$D:$D,L306)))))</f>
        <v>0</v>
      </c>
    </row>
    <row r="307" spans="1:14">
      <c r="A307" t="str">
        <f>IF(AND('Cihazlar'!A307="",'Cihazlar'!B307=""),"",IFERROR(INDEX('Müşteriler'!$A:$A,MATCH(IF('Cihazlar'!A307="","§",'Cihazlar'!A307),'Müşteriler'!$K:$K,0)),IFERROR(INDEX('Müşteriler'!$A:$A,MATCH(IF('Cihazlar'!B307="","§",'Cihazlar'!B307),'Müşteriler'!$C:$C,0)),'Cihazlar'!A307&amp;'Cihazlar'!B307)))</f>
        <v/>
      </c>
      <c r="B307" t="str">
        <f>IF('Cihazlar'!C307="","",IF(L307="",'Cihazlar'!C307,INDEX('Ürünler'!$B:$B,L307)))</f>
        <v/>
      </c>
      <c r="C307" t="str">
        <f>IF('Cihazlar'!D307="","",'Cihazlar'!D307)</f>
        <v/>
      </c>
      <c r="D307" s="16" t="str">
        <f>K307</f>
        <v/>
      </c>
      <c r="E307" t="str">
        <f>IF(N307&gt;0,N307&amp;" gün",IF(M307&gt;0,M307&amp;" ay",""))</f>
        <v/>
      </c>
      <c r="F307" s="16" t="str">
        <f>IF(OR('Cihazlar'!C307="",K307=""),"",IF(N307&gt;0,K307+N307,IF(M307&gt;0,EDATE(K307,M307),"")))</f>
        <v/>
      </c>
      <c r="G307" s="17" t="str">
        <f>IF(F307="","",F307-TODAY())</f>
        <v/>
      </c>
      <c r="H307" t="str">
        <f>IF(G307="","",IF(G307&lt;0,"Gecikmiş",IF(G307&lt;=30,"30 gün içinde","Planlı")))</f>
        <v/>
      </c>
      <c r="I307" s="16" t="str">
        <f>IF('Cihazlar'!Q307="","",IF('Cihazlar'!R307="Sarı etiket",(IF('Cihazlar'!Q307="","",IF(ISNUMBER('Cihazlar'!Q307),'Cihazlar'!Q307,IFERROR(DATE(VALUE(RIGHT('Cihazlar'!Q307,4)),VALUE(MID('Cihazlar'!Q307,4,2)),VALUE(LEFT('Cihazlar'!Q307,2))),""))))+120,IF('Cihazlar'!R307="Kırmızı etiket",(IF('Cihazlar'!Q307="","",IF(ISNUMBER('Cihazlar'!Q307),'Cihazlar'!Q307,IFERROR(DATE(VALUE(RIGHT('Cihazlar'!Q307,4)),VALUE(MID('Cihazlar'!Q307,4,2)),VALUE(LEFT('Cihazlar'!Q307,2))),""))))+60,EDATE((IF('Cihazlar'!Q307="","",IF(ISNUMBER('Cihazlar'!Q307),'Cihazlar'!Q307,IFERROR(DATE(VALUE(RIGHT('Cihazlar'!Q307,4)),VALUE(MID('Cihazlar'!Q307,4,2)),VALUE(LEFT('Cihazlar'!Q307,2))),"")))),12))))</f>
        <v/>
      </c>
      <c r="J307" s="17" t="str">
        <f>IF(I307="","",I307-TODAY())</f>
        <v/>
      </c>
      <c r="K307" s="16" t="str">
        <f>IF('Cihazlar'!F307&lt;&gt;"",IF('Cihazlar'!F307="","",IF(ISNUMBER('Cihazlar'!F307),'Cihazlar'!F307,IFERROR(DATE(VALUE(RIGHT('Cihazlar'!F307,4)),VALUE(MID('Cihazlar'!F307,4,2)),VALUE(LEFT('Cihazlar'!F307,2))),""))),IF('Cihazlar'!E307="","",IF(ISNUMBER('Cihazlar'!E307),'Cihazlar'!E307,IFERROR(DATE(VALUE(RIGHT('Cihazlar'!E307,4)),VALUE(MID('Cihazlar'!E307,4,2)),VALUE(LEFT('Cihazlar'!E307,2))),""))))</f>
        <v/>
      </c>
      <c r="L307" t="str">
        <f>IF('Cihazlar'!C307="","",IFERROR(MATCH('Cihazlar'!C307,'Ürünler'!$A:$A,0),IFERROR(MATCH('Cihazlar'!C307,'Ürünler'!$B:$B,0),"")))</f>
        <v/>
      </c>
      <c r="M307">
        <f>IF(N307&gt;0,0,IF('Cihazlar'!J307&lt;&gt;"",N(VALUE('Cihazlar'!J307)),IF(L307="",0,N(INDEX('Ürünler'!$C:$C,L307)))))</f>
        <v>0</v>
      </c>
      <c r="N307">
        <f>IF('Cihazlar'!K307&lt;&gt;"",N(VALUE('Cihazlar'!K307)),IF('Cihazlar'!J307&lt;&gt;"",0,IF(L307="",0,N(INDEX('Ürünler'!$D:$D,L307)))))</f>
        <v>0</v>
      </c>
    </row>
    <row r="308" spans="1:14">
      <c r="A308" t="str">
        <f>IF(AND('Cihazlar'!A308="",'Cihazlar'!B308=""),"",IFERROR(INDEX('Müşteriler'!$A:$A,MATCH(IF('Cihazlar'!A308="","§",'Cihazlar'!A308),'Müşteriler'!$K:$K,0)),IFERROR(INDEX('Müşteriler'!$A:$A,MATCH(IF('Cihazlar'!B308="","§",'Cihazlar'!B308),'Müşteriler'!$C:$C,0)),'Cihazlar'!A308&amp;'Cihazlar'!B308)))</f>
        <v/>
      </c>
      <c r="B308" t="str">
        <f>IF('Cihazlar'!C308="","",IF(L308="",'Cihazlar'!C308,INDEX('Ürünler'!$B:$B,L308)))</f>
        <v/>
      </c>
      <c r="C308" t="str">
        <f>IF('Cihazlar'!D308="","",'Cihazlar'!D308)</f>
        <v/>
      </c>
      <c r="D308" s="16" t="str">
        <f>K308</f>
        <v/>
      </c>
      <c r="E308" t="str">
        <f>IF(N308&gt;0,N308&amp;" gün",IF(M308&gt;0,M308&amp;" ay",""))</f>
        <v/>
      </c>
      <c r="F308" s="16" t="str">
        <f>IF(OR('Cihazlar'!C308="",K308=""),"",IF(N308&gt;0,K308+N308,IF(M308&gt;0,EDATE(K308,M308),"")))</f>
        <v/>
      </c>
      <c r="G308" s="17" t="str">
        <f>IF(F308="","",F308-TODAY())</f>
        <v/>
      </c>
      <c r="H308" t="str">
        <f>IF(G308="","",IF(G308&lt;0,"Gecikmiş",IF(G308&lt;=30,"30 gün içinde","Planlı")))</f>
        <v/>
      </c>
      <c r="I308" s="16" t="str">
        <f>IF('Cihazlar'!Q308="","",IF('Cihazlar'!R308="Sarı etiket",(IF('Cihazlar'!Q308="","",IF(ISNUMBER('Cihazlar'!Q308),'Cihazlar'!Q308,IFERROR(DATE(VALUE(RIGHT('Cihazlar'!Q308,4)),VALUE(MID('Cihazlar'!Q308,4,2)),VALUE(LEFT('Cihazlar'!Q308,2))),""))))+120,IF('Cihazlar'!R308="Kırmızı etiket",(IF('Cihazlar'!Q308="","",IF(ISNUMBER('Cihazlar'!Q308),'Cihazlar'!Q308,IFERROR(DATE(VALUE(RIGHT('Cihazlar'!Q308,4)),VALUE(MID('Cihazlar'!Q308,4,2)),VALUE(LEFT('Cihazlar'!Q308,2))),""))))+60,EDATE((IF('Cihazlar'!Q308="","",IF(ISNUMBER('Cihazlar'!Q308),'Cihazlar'!Q308,IFERROR(DATE(VALUE(RIGHT('Cihazlar'!Q308,4)),VALUE(MID('Cihazlar'!Q308,4,2)),VALUE(LEFT('Cihazlar'!Q308,2))),"")))),12))))</f>
        <v/>
      </c>
      <c r="J308" s="17" t="str">
        <f>IF(I308="","",I308-TODAY())</f>
        <v/>
      </c>
      <c r="K308" s="16" t="str">
        <f>IF('Cihazlar'!F308&lt;&gt;"",IF('Cihazlar'!F308="","",IF(ISNUMBER('Cihazlar'!F308),'Cihazlar'!F308,IFERROR(DATE(VALUE(RIGHT('Cihazlar'!F308,4)),VALUE(MID('Cihazlar'!F308,4,2)),VALUE(LEFT('Cihazlar'!F308,2))),""))),IF('Cihazlar'!E308="","",IF(ISNUMBER('Cihazlar'!E308),'Cihazlar'!E308,IFERROR(DATE(VALUE(RIGHT('Cihazlar'!E308,4)),VALUE(MID('Cihazlar'!E308,4,2)),VALUE(LEFT('Cihazlar'!E308,2))),""))))</f>
        <v/>
      </c>
      <c r="L308" t="str">
        <f>IF('Cihazlar'!C308="","",IFERROR(MATCH('Cihazlar'!C308,'Ürünler'!$A:$A,0),IFERROR(MATCH('Cihazlar'!C308,'Ürünler'!$B:$B,0),"")))</f>
        <v/>
      </c>
      <c r="M308">
        <f>IF(N308&gt;0,0,IF('Cihazlar'!J308&lt;&gt;"",N(VALUE('Cihazlar'!J308)),IF(L308="",0,N(INDEX('Ürünler'!$C:$C,L308)))))</f>
        <v>0</v>
      </c>
      <c r="N308">
        <f>IF('Cihazlar'!K308&lt;&gt;"",N(VALUE('Cihazlar'!K308)),IF('Cihazlar'!J308&lt;&gt;"",0,IF(L308="",0,N(INDEX('Ürünler'!$D:$D,L308)))))</f>
        <v>0</v>
      </c>
    </row>
    <row r="309" spans="1:14">
      <c r="A309" t="str">
        <f>IF(AND('Cihazlar'!A309="",'Cihazlar'!B309=""),"",IFERROR(INDEX('Müşteriler'!$A:$A,MATCH(IF('Cihazlar'!A309="","§",'Cihazlar'!A309),'Müşteriler'!$K:$K,0)),IFERROR(INDEX('Müşteriler'!$A:$A,MATCH(IF('Cihazlar'!B309="","§",'Cihazlar'!B309),'Müşteriler'!$C:$C,0)),'Cihazlar'!A309&amp;'Cihazlar'!B309)))</f>
        <v/>
      </c>
      <c r="B309" t="str">
        <f>IF('Cihazlar'!C309="","",IF(L309="",'Cihazlar'!C309,INDEX('Ürünler'!$B:$B,L309)))</f>
        <v/>
      </c>
      <c r="C309" t="str">
        <f>IF('Cihazlar'!D309="","",'Cihazlar'!D309)</f>
        <v/>
      </c>
      <c r="D309" s="16" t="str">
        <f>K309</f>
        <v/>
      </c>
      <c r="E309" t="str">
        <f>IF(N309&gt;0,N309&amp;" gün",IF(M309&gt;0,M309&amp;" ay",""))</f>
        <v/>
      </c>
      <c r="F309" s="16" t="str">
        <f>IF(OR('Cihazlar'!C309="",K309=""),"",IF(N309&gt;0,K309+N309,IF(M309&gt;0,EDATE(K309,M309),"")))</f>
        <v/>
      </c>
      <c r="G309" s="17" t="str">
        <f>IF(F309="","",F309-TODAY())</f>
        <v/>
      </c>
      <c r="H309" t="str">
        <f>IF(G309="","",IF(G309&lt;0,"Gecikmiş",IF(G309&lt;=30,"30 gün içinde","Planlı")))</f>
        <v/>
      </c>
      <c r="I309" s="16" t="str">
        <f>IF('Cihazlar'!Q309="","",IF('Cihazlar'!R309="Sarı etiket",(IF('Cihazlar'!Q309="","",IF(ISNUMBER('Cihazlar'!Q309),'Cihazlar'!Q309,IFERROR(DATE(VALUE(RIGHT('Cihazlar'!Q309,4)),VALUE(MID('Cihazlar'!Q309,4,2)),VALUE(LEFT('Cihazlar'!Q309,2))),""))))+120,IF('Cihazlar'!R309="Kırmızı etiket",(IF('Cihazlar'!Q309="","",IF(ISNUMBER('Cihazlar'!Q309),'Cihazlar'!Q309,IFERROR(DATE(VALUE(RIGHT('Cihazlar'!Q309,4)),VALUE(MID('Cihazlar'!Q309,4,2)),VALUE(LEFT('Cihazlar'!Q309,2))),""))))+60,EDATE((IF('Cihazlar'!Q309="","",IF(ISNUMBER('Cihazlar'!Q309),'Cihazlar'!Q309,IFERROR(DATE(VALUE(RIGHT('Cihazlar'!Q309,4)),VALUE(MID('Cihazlar'!Q309,4,2)),VALUE(LEFT('Cihazlar'!Q309,2))),"")))),12))))</f>
        <v/>
      </c>
      <c r="J309" s="17" t="str">
        <f>IF(I309="","",I309-TODAY())</f>
        <v/>
      </c>
      <c r="K309" s="16" t="str">
        <f>IF('Cihazlar'!F309&lt;&gt;"",IF('Cihazlar'!F309="","",IF(ISNUMBER('Cihazlar'!F309),'Cihazlar'!F309,IFERROR(DATE(VALUE(RIGHT('Cihazlar'!F309,4)),VALUE(MID('Cihazlar'!F309,4,2)),VALUE(LEFT('Cihazlar'!F309,2))),""))),IF('Cihazlar'!E309="","",IF(ISNUMBER('Cihazlar'!E309),'Cihazlar'!E309,IFERROR(DATE(VALUE(RIGHT('Cihazlar'!E309,4)),VALUE(MID('Cihazlar'!E309,4,2)),VALUE(LEFT('Cihazlar'!E309,2))),""))))</f>
        <v/>
      </c>
      <c r="L309" t="str">
        <f>IF('Cihazlar'!C309="","",IFERROR(MATCH('Cihazlar'!C309,'Ürünler'!$A:$A,0),IFERROR(MATCH('Cihazlar'!C309,'Ürünler'!$B:$B,0),"")))</f>
        <v/>
      </c>
      <c r="M309">
        <f>IF(N309&gt;0,0,IF('Cihazlar'!J309&lt;&gt;"",N(VALUE('Cihazlar'!J309)),IF(L309="",0,N(INDEX('Ürünler'!$C:$C,L309)))))</f>
        <v>0</v>
      </c>
      <c r="N309">
        <f>IF('Cihazlar'!K309&lt;&gt;"",N(VALUE('Cihazlar'!K309)),IF('Cihazlar'!J309&lt;&gt;"",0,IF(L309="",0,N(INDEX('Ürünler'!$D:$D,L309)))))</f>
        <v>0</v>
      </c>
    </row>
    <row r="310" spans="1:14">
      <c r="A310" t="str">
        <f>IF(AND('Cihazlar'!A310="",'Cihazlar'!B310=""),"",IFERROR(INDEX('Müşteriler'!$A:$A,MATCH(IF('Cihazlar'!A310="","§",'Cihazlar'!A310),'Müşteriler'!$K:$K,0)),IFERROR(INDEX('Müşteriler'!$A:$A,MATCH(IF('Cihazlar'!B310="","§",'Cihazlar'!B310),'Müşteriler'!$C:$C,0)),'Cihazlar'!A310&amp;'Cihazlar'!B310)))</f>
        <v/>
      </c>
      <c r="B310" t="str">
        <f>IF('Cihazlar'!C310="","",IF(L310="",'Cihazlar'!C310,INDEX('Ürünler'!$B:$B,L310)))</f>
        <v/>
      </c>
      <c r="C310" t="str">
        <f>IF('Cihazlar'!D310="","",'Cihazlar'!D310)</f>
        <v/>
      </c>
      <c r="D310" s="16" t="str">
        <f>K310</f>
        <v/>
      </c>
      <c r="E310" t="str">
        <f>IF(N310&gt;0,N310&amp;" gün",IF(M310&gt;0,M310&amp;" ay",""))</f>
        <v/>
      </c>
      <c r="F310" s="16" t="str">
        <f>IF(OR('Cihazlar'!C310="",K310=""),"",IF(N310&gt;0,K310+N310,IF(M310&gt;0,EDATE(K310,M310),"")))</f>
        <v/>
      </c>
      <c r="G310" s="17" t="str">
        <f>IF(F310="","",F310-TODAY())</f>
        <v/>
      </c>
      <c r="H310" t="str">
        <f>IF(G310="","",IF(G310&lt;0,"Gecikmiş",IF(G310&lt;=30,"30 gün içinde","Planlı")))</f>
        <v/>
      </c>
      <c r="I310" s="16" t="str">
        <f>IF('Cihazlar'!Q310="","",IF('Cihazlar'!R310="Sarı etiket",(IF('Cihazlar'!Q310="","",IF(ISNUMBER('Cihazlar'!Q310),'Cihazlar'!Q310,IFERROR(DATE(VALUE(RIGHT('Cihazlar'!Q310,4)),VALUE(MID('Cihazlar'!Q310,4,2)),VALUE(LEFT('Cihazlar'!Q310,2))),""))))+120,IF('Cihazlar'!R310="Kırmızı etiket",(IF('Cihazlar'!Q310="","",IF(ISNUMBER('Cihazlar'!Q310),'Cihazlar'!Q310,IFERROR(DATE(VALUE(RIGHT('Cihazlar'!Q310,4)),VALUE(MID('Cihazlar'!Q310,4,2)),VALUE(LEFT('Cihazlar'!Q310,2))),""))))+60,EDATE((IF('Cihazlar'!Q310="","",IF(ISNUMBER('Cihazlar'!Q310),'Cihazlar'!Q310,IFERROR(DATE(VALUE(RIGHT('Cihazlar'!Q310,4)),VALUE(MID('Cihazlar'!Q310,4,2)),VALUE(LEFT('Cihazlar'!Q310,2))),"")))),12))))</f>
        <v/>
      </c>
      <c r="J310" s="17" t="str">
        <f>IF(I310="","",I310-TODAY())</f>
        <v/>
      </c>
      <c r="K310" s="16" t="str">
        <f>IF('Cihazlar'!F310&lt;&gt;"",IF('Cihazlar'!F310="","",IF(ISNUMBER('Cihazlar'!F310),'Cihazlar'!F310,IFERROR(DATE(VALUE(RIGHT('Cihazlar'!F310,4)),VALUE(MID('Cihazlar'!F310,4,2)),VALUE(LEFT('Cihazlar'!F310,2))),""))),IF('Cihazlar'!E310="","",IF(ISNUMBER('Cihazlar'!E310),'Cihazlar'!E310,IFERROR(DATE(VALUE(RIGHT('Cihazlar'!E310,4)),VALUE(MID('Cihazlar'!E310,4,2)),VALUE(LEFT('Cihazlar'!E310,2))),""))))</f>
        <v/>
      </c>
      <c r="L310" t="str">
        <f>IF('Cihazlar'!C310="","",IFERROR(MATCH('Cihazlar'!C310,'Ürünler'!$A:$A,0),IFERROR(MATCH('Cihazlar'!C310,'Ürünler'!$B:$B,0),"")))</f>
        <v/>
      </c>
      <c r="M310">
        <f>IF(N310&gt;0,0,IF('Cihazlar'!J310&lt;&gt;"",N(VALUE('Cihazlar'!J310)),IF(L310="",0,N(INDEX('Ürünler'!$C:$C,L310)))))</f>
        <v>0</v>
      </c>
      <c r="N310">
        <f>IF('Cihazlar'!K310&lt;&gt;"",N(VALUE('Cihazlar'!K310)),IF('Cihazlar'!J310&lt;&gt;"",0,IF(L310="",0,N(INDEX('Ürünler'!$D:$D,L310)))))</f>
        <v>0</v>
      </c>
    </row>
    <row r="311" spans="1:14">
      <c r="A311" t="str">
        <f>IF(AND('Cihazlar'!A311="",'Cihazlar'!B311=""),"",IFERROR(INDEX('Müşteriler'!$A:$A,MATCH(IF('Cihazlar'!A311="","§",'Cihazlar'!A311),'Müşteriler'!$K:$K,0)),IFERROR(INDEX('Müşteriler'!$A:$A,MATCH(IF('Cihazlar'!B311="","§",'Cihazlar'!B311),'Müşteriler'!$C:$C,0)),'Cihazlar'!A311&amp;'Cihazlar'!B311)))</f>
        <v/>
      </c>
      <c r="B311" t="str">
        <f>IF('Cihazlar'!C311="","",IF(L311="",'Cihazlar'!C311,INDEX('Ürünler'!$B:$B,L311)))</f>
        <v/>
      </c>
      <c r="C311" t="str">
        <f>IF('Cihazlar'!D311="","",'Cihazlar'!D311)</f>
        <v/>
      </c>
      <c r="D311" s="16" t="str">
        <f>K311</f>
        <v/>
      </c>
      <c r="E311" t="str">
        <f>IF(N311&gt;0,N311&amp;" gün",IF(M311&gt;0,M311&amp;" ay",""))</f>
        <v/>
      </c>
      <c r="F311" s="16" t="str">
        <f>IF(OR('Cihazlar'!C311="",K311=""),"",IF(N311&gt;0,K311+N311,IF(M311&gt;0,EDATE(K311,M311),"")))</f>
        <v/>
      </c>
      <c r="G311" s="17" t="str">
        <f>IF(F311="","",F311-TODAY())</f>
        <v/>
      </c>
      <c r="H311" t="str">
        <f>IF(G311="","",IF(G311&lt;0,"Gecikmiş",IF(G311&lt;=30,"30 gün içinde","Planlı")))</f>
        <v/>
      </c>
      <c r="I311" s="16" t="str">
        <f>IF('Cihazlar'!Q311="","",IF('Cihazlar'!R311="Sarı etiket",(IF('Cihazlar'!Q311="","",IF(ISNUMBER('Cihazlar'!Q311),'Cihazlar'!Q311,IFERROR(DATE(VALUE(RIGHT('Cihazlar'!Q311,4)),VALUE(MID('Cihazlar'!Q311,4,2)),VALUE(LEFT('Cihazlar'!Q311,2))),""))))+120,IF('Cihazlar'!R311="Kırmızı etiket",(IF('Cihazlar'!Q311="","",IF(ISNUMBER('Cihazlar'!Q311),'Cihazlar'!Q311,IFERROR(DATE(VALUE(RIGHT('Cihazlar'!Q311,4)),VALUE(MID('Cihazlar'!Q311,4,2)),VALUE(LEFT('Cihazlar'!Q311,2))),""))))+60,EDATE((IF('Cihazlar'!Q311="","",IF(ISNUMBER('Cihazlar'!Q311),'Cihazlar'!Q311,IFERROR(DATE(VALUE(RIGHT('Cihazlar'!Q311,4)),VALUE(MID('Cihazlar'!Q311,4,2)),VALUE(LEFT('Cihazlar'!Q311,2))),"")))),12))))</f>
        <v/>
      </c>
      <c r="J311" s="17" t="str">
        <f>IF(I311="","",I311-TODAY())</f>
        <v/>
      </c>
      <c r="K311" s="16" t="str">
        <f>IF('Cihazlar'!F311&lt;&gt;"",IF('Cihazlar'!F311="","",IF(ISNUMBER('Cihazlar'!F311),'Cihazlar'!F311,IFERROR(DATE(VALUE(RIGHT('Cihazlar'!F311,4)),VALUE(MID('Cihazlar'!F311,4,2)),VALUE(LEFT('Cihazlar'!F311,2))),""))),IF('Cihazlar'!E311="","",IF(ISNUMBER('Cihazlar'!E311),'Cihazlar'!E311,IFERROR(DATE(VALUE(RIGHT('Cihazlar'!E311,4)),VALUE(MID('Cihazlar'!E311,4,2)),VALUE(LEFT('Cihazlar'!E311,2))),""))))</f>
        <v/>
      </c>
      <c r="L311" t="str">
        <f>IF('Cihazlar'!C311="","",IFERROR(MATCH('Cihazlar'!C311,'Ürünler'!$A:$A,0),IFERROR(MATCH('Cihazlar'!C311,'Ürünler'!$B:$B,0),"")))</f>
        <v/>
      </c>
      <c r="M311">
        <f>IF(N311&gt;0,0,IF('Cihazlar'!J311&lt;&gt;"",N(VALUE('Cihazlar'!J311)),IF(L311="",0,N(INDEX('Ürünler'!$C:$C,L311)))))</f>
        <v>0</v>
      </c>
      <c r="N311">
        <f>IF('Cihazlar'!K311&lt;&gt;"",N(VALUE('Cihazlar'!K311)),IF('Cihazlar'!J311&lt;&gt;"",0,IF(L311="",0,N(INDEX('Ürünler'!$D:$D,L311)))))</f>
        <v>0</v>
      </c>
    </row>
    <row r="312" spans="1:14">
      <c r="A312" t="str">
        <f>IF(AND('Cihazlar'!A312="",'Cihazlar'!B312=""),"",IFERROR(INDEX('Müşteriler'!$A:$A,MATCH(IF('Cihazlar'!A312="","§",'Cihazlar'!A312),'Müşteriler'!$K:$K,0)),IFERROR(INDEX('Müşteriler'!$A:$A,MATCH(IF('Cihazlar'!B312="","§",'Cihazlar'!B312),'Müşteriler'!$C:$C,0)),'Cihazlar'!A312&amp;'Cihazlar'!B312)))</f>
        <v/>
      </c>
      <c r="B312" t="str">
        <f>IF('Cihazlar'!C312="","",IF(L312="",'Cihazlar'!C312,INDEX('Ürünler'!$B:$B,L312)))</f>
        <v/>
      </c>
      <c r="C312" t="str">
        <f>IF('Cihazlar'!D312="","",'Cihazlar'!D312)</f>
        <v/>
      </c>
      <c r="D312" s="16" t="str">
        <f>K312</f>
        <v/>
      </c>
      <c r="E312" t="str">
        <f>IF(N312&gt;0,N312&amp;" gün",IF(M312&gt;0,M312&amp;" ay",""))</f>
        <v/>
      </c>
      <c r="F312" s="16" t="str">
        <f>IF(OR('Cihazlar'!C312="",K312=""),"",IF(N312&gt;0,K312+N312,IF(M312&gt;0,EDATE(K312,M312),"")))</f>
        <v/>
      </c>
      <c r="G312" s="17" t="str">
        <f>IF(F312="","",F312-TODAY())</f>
        <v/>
      </c>
      <c r="H312" t="str">
        <f>IF(G312="","",IF(G312&lt;0,"Gecikmiş",IF(G312&lt;=30,"30 gün içinde","Planlı")))</f>
        <v/>
      </c>
      <c r="I312" s="16" t="str">
        <f>IF('Cihazlar'!Q312="","",IF('Cihazlar'!R312="Sarı etiket",(IF('Cihazlar'!Q312="","",IF(ISNUMBER('Cihazlar'!Q312),'Cihazlar'!Q312,IFERROR(DATE(VALUE(RIGHT('Cihazlar'!Q312,4)),VALUE(MID('Cihazlar'!Q312,4,2)),VALUE(LEFT('Cihazlar'!Q312,2))),""))))+120,IF('Cihazlar'!R312="Kırmızı etiket",(IF('Cihazlar'!Q312="","",IF(ISNUMBER('Cihazlar'!Q312),'Cihazlar'!Q312,IFERROR(DATE(VALUE(RIGHT('Cihazlar'!Q312,4)),VALUE(MID('Cihazlar'!Q312,4,2)),VALUE(LEFT('Cihazlar'!Q312,2))),""))))+60,EDATE((IF('Cihazlar'!Q312="","",IF(ISNUMBER('Cihazlar'!Q312),'Cihazlar'!Q312,IFERROR(DATE(VALUE(RIGHT('Cihazlar'!Q312,4)),VALUE(MID('Cihazlar'!Q312,4,2)),VALUE(LEFT('Cihazlar'!Q312,2))),"")))),12))))</f>
        <v/>
      </c>
      <c r="J312" s="17" t="str">
        <f>IF(I312="","",I312-TODAY())</f>
        <v/>
      </c>
      <c r="K312" s="16" t="str">
        <f>IF('Cihazlar'!F312&lt;&gt;"",IF('Cihazlar'!F312="","",IF(ISNUMBER('Cihazlar'!F312),'Cihazlar'!F312,IFERROR(DATE(VALUE(RIGHT('Cihazlar'!F312,4)),VALUE(MID('Cihazlar'!F312,4,2)),VALUE(LEFT('Cihazlar'!F312,2))),""))),IF('Cihazlar'!E312="","",IF(ISNUMBER('Cihazlar'!E312),'Cihazlar'!E312,IFERROR(DATE(VALUE(RIGHT('Cihazlar'!E312,4)),VALUE(MID('Cihazlar'!E312,4,2)),VALUE(LEFT('Cihazlar'!E312,2))),""))))</f>
        <v/>
      </c>
      <c r="L312" t="str">
        <f>IF('Cihazlar'!C312="","",IFERROR(MATCH('Cihazlar'!C312,'Ürünler'!$A:$A,0),IFERROR(MATCH('Cihazlar'!C312,'Ürünler'!$B:$B,0),"")))</f>
        <v/>
      </c>
      <c r="M312">
        <f>IF(N312&gt;0,0,IF('Cihazlar'!J312&lt;&gt;"",N(VALUE('Cihazlar'!J312)),IF(L312="",0,N(INDEX('Ürünler'!$C:$C,L312)))))</f>
        <v>0</v>
      </c>
      <c r="N312">
        <f>IF('Cihazlar'!K312&lt;&gt;"",N(VALUE('Cihazlar'!K312)),IF('Cihazlar'!J312&lt;&gt;"",0,IF(L312="",0,N(INDEX('Ürünler'!$D:$D,L312)))))</f>
        <v>0</v>
      </c>
    </row>
    <row r="313" spans="1:14">
      <c r="A313" t="str">
        <f>IF(AND('Cihazlar'!A313="",'Cihazlar'!B313=""),"",IFERROR(INDEX('Müşteriler'!$A:$A,MATCH(IF('Cihazlar'!A313="","§",'Cihazlar'!A313),'Müşteriler'!$K:$K,0)),IFERROR(INDEX('Müşteriler'!$A:$A,MATCH(IF('Cihazlar'!B313="","§",'Cihazlar'!B313),'Müşteriler'!$C:$C,0)),'Cihazlar'!A313&amp;'Cihazlar'!B313)))</f>
        <v/>
      </c>
      <c r="B313" t="str">
        <f>IF('Cihazlar'!C313="","",IF(L313="",'Cihazlar'!C313,INDEX('Ürünler'!$B:$B,L313)))</f>
        <v/>
      </c>
      <c r="C313" t="str">
        <f>IF('Cihazlar'!D313="","",'Cihazlar'!D313)</f>
        <v/>
      </c>
      <c r="D313" s="16" t="str">
        <f>K313</f>
        <v/>
      </c>
      <c r="E313" t="str">
        <f>IF(N313&gt;0,N313&amp;" gün",IF(M313&gt;0,M313&amp;" ay",""))</f>
        <v/>
      </c>
      <c r="F313" s="16" t="str">
        <f>IF(OR('Cihazlar'!C313="",K313=""),"",IF(N313&gt;0,K313+N313,IF(M313&gt;0,EDATE(K313,M313),"")))</f>
        <v/>
      </c>
      <c r="G313" s="17" t="str">
        <f>IF(F313="","",F313-TODAY())</f>
        <v/>
      </c>
      <c r="H313" t="str">
        <f>IF(G313="","",IF(G313&lt;0,"Gecikmiş",IF(G313&lt;=30,"30 gün içinde","Planlı")))</f>
        <v/>
      </c>
      <c r="I313" s="16" t="str">
        <f>IF('Cihazlar'!Q313="","",IF('Cihazlar'!R313="Sarı etiket",(IF('Cihazlar'!Q313="","",IF(ISNUMBER('Cihazlar'!Q313),'Cihazlar'!Q313,IFERROR(DATE(VALUE(RIGHT('Cihazlar'!Q313,4)),VALUE(MID('Cihazlar'!Q313,4,2)),VALUE(LEFT('Cihazlar'!Q313,2))),""))))+120,IF('Cihazlar'!R313="Kırmızı etiket",(IF('Cihazlar'!Q313="","",IF(ISNUMBER('Cihazlar'!Q313),'Cihazlar'!Q313,IFERROR(DATE(VALUE(RIGHT('Cihazlar'!Q313,4)),VALUE(MID('Cihazlar'!Q313,4,2)),VALUE(LEFT('Cihazlar'!Q313,2))),""))))+60,EDATE((IF('Cihazlar'!Q313="","",IF(ISNUMBER('Cihazlar'!Q313),'Cihazlar'!Q313,IFERROR(DATE(VALUE(RIGHT('Cihazlar'!Q313,4)),VALUE(MID('Cihazlar'!Q313,4,2)),VALUE(LEFT('Cihazlar'!Q313,2))),"")))),12))))</f>
        <v/>
      </c>
      <c r="J313" s="17" t="str">
        <f>IF(I313="","",I313-TODAY())</f>
        <v/>
      </c>
      <c r="K313" s="16" t="str">
        <f>IF('Cihazlar'!F313&lt;&gt;"",IF('Cihazlar'!F313="","",IF(ISNUMBER('Cihazlar'!F313),'Cihazlar'!F313,IFERROR(DATE(VALUE(RIGHT('Cihazlar'!F313,4)),VALUE(MID('Cihazlar'!F313,4,2)),VALUE(LEFT('Cihazlar'!F313,2))),""))),IF('Cihazlar'!E313="","",IF(ISNUMBER('Cihazlar'!E313),'Cihazlar'!E313,IFERROR(DATE(VALUE(RIGHT('Cihazlar'!E313,4)),VALUE(MID('Cihazlar'!E313,4,2)),VALUE(LEFT('Cihazlar'!E313,2))),""))))</f>
        <v/>
      </c>
      <c r="L313" t="str">
        <f>IF('Cihazlar'!C313="","",IFERROR(MATCH('Cihazlar'!C313,'Ürünler'!$A:$A,0),IFERROR(MATCH('Cihazlar'!C313,'Ürünler'!$B:$B,0),"")))</f>
        <v/>
      </c>
      <c r="M313">
        <f>IF(N313&gt;0,0,IF('Cihazlar'!J313&lt;&gt;"",N(VALUE('Cihazlar'!J313)),IF(L313="",0,N(INDEX('Ürünler'!$C:$C,L313)))))</f>
        <v>0</v>
      </c>
      <c r="N313">
        <f>IF('Cihazlar'!K313&lt;&gt;"",N(VALUE('Cihazlar'!K313)),IF('Cihazlar'!J313&lt;&gt;"",0,IF(L313="",0,N(INDEX('Ürünler'!$D:$D,L313)))))</f>
        <v>0</v>
      </c>
    </row>
    <row r="314" spans="1:14">
      <c r="A314" t="str">
        <f>IF(AND('Cihazlar'!A314="",'Cihazlar'!B314=""),"",IFERROR(INDEX('Müşteriler'!$A:$A,MATCH(IF('Cihazlar'!A314="","§",'Cihazlar'!A314),'Müşteriler'!$K:$K,0)),IFERROR(INDEX('Müşteriler'!$A:$A,MATCH(IF('Cihazlar'!B314="","§",'Cihazlar'!B314),'Müşteriler'!$C:$C,0)),'Cihazlar'!A314&amp;'Cihazlar'!B314)))</f>
        <v/>
      </c>
      <c r="B314" t="str">
        <f>IF('Cihazlar'!C314="","",IF(L314="",'Cihazlar'!C314,INDEX('Ürünler'!$B:$B,L314)))</f>
        <v/>
      </c>
      <c r="C314" t="str">
        <f>IF('Cihazlar'!D314="","",'Cihazlar'!D314)</f>
        <v/>
      </c>
      <c r="D314" s="16" t="str">
        <f>K314</f>
        <v/>
      </c>
      <c r="E314" t="str">
        <f>IF(N314&gt;0,N314&amp;" gün",IF(M314&gt;0,M314&amp;" ay",""))</f>
        <v/>
      </c>
      <c r="F314" s="16" t="str">
        <f>IF(OR('Cihazlar'!C314="",K314=""),"",IF(N314&gt;0,K314+N314,IF(M314&gt;0,EDATE(K314,M314),"")))</f>
        <v/>
      </c>
      <c r="G314" s="17" t="str">
        <f>IF(F314="","",F314-TODAY())</f>
        <v/>
      </c>
      <c r="H314" t="str">
        <f>IF(G314="","",IF(G314&lt;0,"Gecikmiş",IF(G314&lt;=30,"30 gün içinde","Planlı")))</f>
        <v/>
      </c>
      <c r="I314" s="16" t="str">
        <f>IF('Cihazlar'!Q314="","",IF('Cihazlar'!R314="Sarı etiket",(IF('Cihazlar'!Q314="","",IF(ISNUMBER('Cihazlar'!Q314),'Cihazlar'!Q314,IFERROR(DATE(VALUE(RIGHT('Cihazlar'!Q314,4)),VALUE(MID('Cihazlar'!Q314,4,2)),VALUE(LEFT('Cihazlar'!Q314,2))),""))))+120,IF('Cihazlar'!R314="Kırmızı etiket",(IF('Cihazlar'!Q314="","",IF(ISNUMBER('Cihazlar'!Q314),'Cihazlar'!Q314,IFERROR(DATE(VALUE(RIGHT('Cihazlar'!Q314,4)),VALUE(MID('Cihazlar'!Q314,4,2)),VALUE(LEFT('Cihazlar'!Q314,2))),""))))+60,EDATE((IF('Cihazlar'!Q314="","",IF(ISNUMBER('Cihazlar'!Q314),'Cihazlar'!Q314,IFERROR(DATE(VALUE(RIGHT('Cihazlar'!Q314,4)),VALUE(MID('Cihazlar'!Q314,4,2)),VALUE(LEFT('Cihazlar'!Q314,2))),"")))),12))))</f>
        <v/>
      </c>
      <c r="J314" s="17" t="str">
        <f>IF(I314="","",I314-TODAY())</f>
        <v/>
      </c>
      <c r="K314" s="16" t="str">
        <f>IF('Cihazlar'!F314&lt;&gt;"",IF('Cihazlar'!F314="","",IF(ISNUMBER('Cihazlar'!F314),'Cihazlar'!F314,IFERROR(DATE(VALUE(RIGHT('Cihazlar'!F314,4)),VALUE(MID('Cihazlar'!F314,4,2)),VALUE(LEFT('Cihazlar'!F314,2))),""))),IF('Cihazlar'!E314="","",IF(ISNUMBER('Cihazlar'!E314),'Cihazlar'!E314,IFERROR(DATE(VALUE(RIGHT('Cihazlar'!E314,4)),VALUE(MID('Cihazlar'!E314,4,2)),VALUE(LEFT('Cihazlar'!E314,2))),""))))</f>
        <v/>
      </c>
      <c r="L314" t="str">
        <f>IF('Cihazlar'!C314="","",IFERROR(MATCH('Cihazlar'!C314,'Ürünler'!$A:$A,0),IFERROR(MATCH('Cihazlar'!C314,'Ürünler'!$B:$B,0),"")))</f>
        <v/>
      </c>
      <c r="M314">
        <f>IF(N314&gt;0,0,IF('Cihazlar'!J314&lt;&gt;"",N(VALUE('Cihazlar'!J314)),IF(L314="",0,N(INDEX('Ürünler'!$C:$C,L314)))))</f>
        <v>0</v>
      </c>
      <c r="N314">
        <f>IF('Cihazlar'!K314&lt;&gt;"",N(VALUE('Cihazlar'!K314)),IF('Cihazlar'!J314&lt;&gt;"",0,IF(L314="",0,N(INDEX('Ürünler'!$D:$D,L314)))))</f>
        <v>0</v>
      </c>
    </row>
    <row r="315" spans="1:14">
      <c r="A315" t="str">
        <f>IF(AND('Cihazlar'!A315="",'Cihazlar'!B315=""),"",IFERROR(INDEX('Müşteriler'!$A:$A,MATCH(IF('Cihazlar'!A315="","§",'Cihazlar'!A315),'Müşteriler'!$K:$K,0)),IFERROR(INDEX('Müşteriler'!$A:$A,MATCH(IF('Cihazlar'!B315="","§",'Cihazlar'!B315),'Müşteriler'!$C:$C,0)),'Cihazlar'!A315&amp;'Cihazlar'!B315)))</f>
        <v/>
      </c>
      <c r="B315" t="str">
        <f>IF('Cihazlar'!C315="","",IF(L315="",'Cihazlar'!C315,INDEX('Ürünler'!$B:$B,L315)))</f>
        <v/>
      </c>
      <c r="C315" t="str">
        <f>IF('Cihazlar'!D315="","",'Cihazlar'!D315)</f>
        <v/>
      </c>
      <c r="D315" s="16" t="str">
        <f>K315</f>
        <v/>
      </c>
      <c r="E315" t="str">
        <f>IF(N315&gt;0,N315&amp;" gün",IF(M315&gt;0,M315&amp;" ay",""))</f>
        <v/>
      </c>
      <c r="F315" s="16" t="str">
        <f>IF(OR('Cihazlar'!C315="",K315=""),"",IF(N315&gt;0,K315+N315,IF(M315&gt;0,EDATE(K315,M315),"")))</f>
        <v/>
      </c>
      <c r="G315" s="17" t="str">
        <f>IF(F315="","",F315-TODAY())</f>
        <v/>
      </c>
      <c r="H315" t="str">
        <f>IF(G315="","",IF(G315&lt;0,"Gecikmiş",IF(G315&lt;=30,"30 gün içinde","Planlı")))</f>
        <v/>
      </c>
      <c r="I315" s="16" t="str">
        <f>IF('Cihazlar'!Q315="","",IF('Cihazlar'!R315="Sarı etiket",(IF('Cihazlar'!Q315="","",IF(ISNUMBER('Cihazlar'!Q315),'Cihazlar'!Q315,IFERROR(DATE(VALUE(RIGHT('Cihazlar'!Q315,4)),VALUE(MID('Cihazlar'!Q315,4,2)),VALUE(LEFT('Cihazlar'!Q315,2))),""))))+120,IF('Cihazlar'!R315="Kırmızı etiket",(IF('Cihazlar'!Q315="","",IF(ISNUMBER('Cihazlar'!Q315),'Cihazlar'!Q315,IFERROR(DATE(VALUE(RIGHT('Cihazlar'!Q315,4)),VALUE(MID('Cihazlar'!Q315,4,2)),VALUE(LEFT('Cihazlar'!Q315,2))),""))))+60,EDATE((IF('Cihazlar'!Q315="","",IF(ISNUMBER('Cihazlar'!Q315),'Cihazlar'!Q315,IFERROR(DATE(VALUE(RIGHT('Cihazlar'!Q315,4)),VALUE(MID('Cihazlar'!Q315,4,2)),VALUE(LEFT('Cihazlar'!Q315,2))),"")))),12))))</f>
        <v/>
      </c>
      <c r="J315" s="17" t="str">
        <f>IF(I315="","",I315-TODAY())</f>
        <v/>
      </c>
      <c r="K315" s="16" t="str">
        <f>IF('Cihazlar'!F315&lt;&gt;"",IF('Cihazlar'!F315="","",IF(ISNUMBER('Cihazlar'!F315),'Cihazlar'!F315,IFERROR(DATE(VALUE(RIGHT('Cihazlar'!F315,4)),VALUE(MID('Cihazlar'!F315,4,2)),VALUE(LEFT('Cihazlar'!F315,2))),""))),IF('Cihazlar'!E315="","",IF(ISNUMBER('Cihazlar'!E315),'Cihazlar'!E315,IFERROR(DATE(VALUE(RIGHT('Cihazlar'!E315,4)),VALUE(MID('Cihazlar'!E315,4,2)),VALUE(LEFT('Cihazlar'!E315,2))),""))))</f>
        <v/>
      </c>
      <c r="L315" t="str">
        <f>IF('Cihazlar'!C315="","",IFERROR(MATCH('Cihazlar'!C315,'Ürünler'!$A:$A,0),IFERROR(MATCH('Cihazlar'!C315,'Ürünler'!$B:$B,0),"")))</f>
        <v/>
      </c>
      <c r="M315">
        <f>IF(N315&gt;0,0,IF('Cihazlar'!J315&lt;&gt;"",N(VALUE('Cihazlar'!J315)),IF(L315="",0,N(INDEX('Ürünler'!$C:$C,L315)))))</f>
        <v>0</v>
      </c>
      <c r="N315">
        <f>IF('Cihazlar'!K315&lt;&gt;"",N(VALUE('Cihazlar'!K315)),IF('Cihazlar'!J315&lt;&gt;"",0,IF(L315="",0,N(INDEX('Ürünler'!$D:$D,L315)))))</f>
        <v>0</v>
      </c>
    </row>
    <row r="316" spans="1:14">
      <c r="A316" t="str">
        <f>IF(AND('Cihazlar'!A316="",'Cihazlar'!B316=""),"",IFERROR(INDEX('Müşteriler'!$A:$A,MATCH(IF('Cihazlar'!A316="","§",'Cihazlar'!A316),'Müşteriler'!$K:$K,0)),IFERROR(INDEX('Müşteriler'!$A:$A,MATCH(IF('Cihazlar'!B316="","§",'Cihazlar'!B316),'Müşteriler'!$C:$C,0)),'Cihazlar'!A316&amp;'Cihazlar'!B316)))</f>
        <v/>
      </c>
      <c r="B316" t="str">
        <f>IF('Cihazlar'!C316="","",IF(L316="",'Cihazlar'!C316,INDEX('Ürünler'!$B:$B,L316)))</f>
        <v/>
      </c>
      <c r="C316" t="str">
        <f>IF('Cihazlar'!D316="","",'Cihazlar'!D316)</f>
        <v/>
      </c>
      <c r="D316" s="16" t="str">
        <f>K316</f>
        <v/>
      </c>
      <c r="E316" t="str">
        <f>IF(N316&gt;0,N316&amp;" gün",IF(M316&gt;0,M316&amp;" ay",""))</f>
        <v/>
      </c>
      <c r="F316" s="16" t="str">
        <f>IF(OR('Cihazlar'!C316="",K316=""),"",IF(N316&gt;0,K316+N316,IF(M316&gt;0,EDATE(K316,M316),"")))</f>
        <v/>
      </c>
      <c r="G316" s="17" t="str">
        <f>IF(F316="","",F316-TODAY())</f>
        <v/>
      </c>
      <c r="H316" t="str">
        <f>IF(G316="","",IF(G316&lt;0,"Gecikmiş",IF(G316&lt;=30,"30 gün içinde","Planlı")))</f>
        <v/>
      </c>
      <c r="I316" s="16" t="str">
        <f>IF('Cihazlar'!Q316="","",IF('Cihazlar'!R316="Sarı etiket",(IF('Cihazlar'!Q316="","",IF(ISNUMBER('Cihazlar'!Q316),'Cihazlar'!Q316,IFERROR(DATE(VALUE(RIGHT('Cihazlar'!Q316,4)),VALUE(MID('Cihazlar'!Q316,4,2)),VALUE(LEFT('Cihazlar'!Q316,2))),""))))+120,IF('Cihazlar'!R316="Kırmızı etiket",(IF('Cihazlar'!Q316="","",IF(ISNUMBER('Cihazlar'!Q316),'Cihazlar'!Q316,IFERROR(DATE(VALUE(RIGHT('Cihazlar'!Q316,4)),VALUE(MID('Cihazlar'!Q316,4,2)),VALUE(LEFT('Cihazlar'!Q316,2))),""))))+60,EDATE((IF('Cihazlar'!Q316="","",IF(ISNUMBER('Cihazlar'!Q316),'Cihazlar'!Q316,IFERROR(DATE(VALUE(RIGHT('Cihazlar'!Q316,4)),VALUE(MID('Cihazlar'!Q316,4,2)),VALUE(LEFT('Cihazlar'!Q316,2))),"")))),12))))</f>
        <v/>
      </c>
      <c r="J316" s="17" t="str">
        <f>IF(I316="","",I316-TODAY())</f>
        <v/>
      </c>
      <c r="K316" s="16" t="str">
        <f>IF('Cihazlar'!F316&lt;&gt;"",IF('Cihazlar'!F316="","",IF(ISNUMBER('Cihazlar'!F316),'Cihazlar'!F316,IFERROR(DATE(VALUE(RIGHT('Cihazlar'!F316,4)),VALUE(MID('Cihazlar'!F316,4,2)),VALUE(LEFT('Cihazlar'!F316,2))),""))),IF('Cihazlar'!E316="","",IF(ISNUMBER('Cihazlar'!E316),'Cihazlar'!E316,IFERROR(DATE(VALUE(RIGHT('Cihazlar'!E316,4)),VALUE(MID('Cihazlar'!E316,4,2)),VALUE(LEFT('Cihazlar'!E316,2))),""))))</f>
        <v/>
      </c>
      <c r="L316" t="str">
        <f>IF('Cihazlar'!C316="","",IFERROR(MATCH('Cihazlar'!C316,'Ürünler'!$A:$A,0),IFERROR(MATCH('Cihazlar'!C316,'Ürünler'!$B:$B,0),"")))</f>
        <v/>
      </c>
      <c r="M316">
        <f>IF(N316&gt;0,0,IF('Cihazlar'!J316&lt;&gt;"",N(VALUE('Cihazlar'!J316)),IF(L316="",0,N(INDEX('Ürünler'!$C:$C,L316)))))</f>
        <v>0</v>
      </c>
      <c r="N316">
        <f>IF('Cihazlar'!K316&lt;&gt;"",N(VALUE('Cihazlar'!K316)),IF('Cihazlar'!J316&lt;&gt;"",0,IF(L316="",0,N(INDEX('Ürünler'!$D:$D,L316)))))</f>
        <v>0</v>
      </c>
    </row>
    <row r="317" spans="1:14">
      <c r="A317" t="str">
        <f>IF(AND('Cihazlar'!A317="",'Cihazlar'!B317=""),"",IFERROR(INDEX('Müşteriler'!$A:$A,MATCH(IF('Cihazlar'!A317="","§",'Cihazlar'!A317),'Müşteriler'!$K:$K,0)),IFERROR(INDEX('Müşteriler'!$A:$A,MATCH(IF('Cihazlar'!B317="","§",'Cihazlar'!B317),'Müşteriler'!$C:$C,0)),'Cihazlar'!A317&amp;'Cihazlar'!B317)))</f>
        <v/>
      </c>
      <c r="B317" t="str">
        <f>IF('Cihazlar'!C317="","",IF(L317="",'Cihazlar'!C317,INDEX('Ürünler'!$B:$B,L317)))</f>
        <v/>
      </c>
      <c r="C317" t="str">
        <f>IF('Cihazlar'!D317="","",'Cihazlar'!D317)</f>
        <v/>
      </c>
      <c r="D317" s="16" t="str">
        <f>K317</f>
        <v/>
      </c>
      <c r="E317" t="str">
        <f>IF(N317&gt;0,N317&amp;" gün",IF(M317&gt;0,M317&amp;" ay",""))</f>
        <v/>
      </c>
      <c r="F317" s="16" t="str">
        <f>IF(OR('Cihazlar'!C317="",K317=""),"",IF(N317&gt;0,K317+N317,IF(M317&gt;0,EDATE(K317,M317),"")))</f>
        <v/>
      </c>
      <c r="G317" s="17" t="str">
        <f>IF(F317="","",F317-TODAY())</f>
        <v/>
      </c>
      <c r="H317" t="str">
        <f>IF(G317="","",IF(G317&lt;0,"Gecikmiş",IF(G317&lt;=30,"30 gün içinde","Planlı")))</f>
        <v/>
      </c>
      <c r="I317" s="16" t="str">
        <f>IF('Cihazlar'!Q317="","",IF('Cihazlar'!R317="Sarı etiket",(IF('Cihazlar'!Q317="","",IF(ISNUMBER('Cihazlar'!Q317),'Cihazlar'!Q317,IFERROR(DATE(VALUE(RIGHT('Cihazlar'!Q317,4)),VALUE(MID('Cihazlar'!Q317,4,2)),VALUE(LEFT('Cihazlar'!Q317,2))),""))))+120,IF('Cihazlar'!R317="Kırmızı etiket",(IF('Cihazlar'!Q317="","",IF(ISNUMBER('Cihazlar'!Q317),'Cihazlar'!Q317,IFERROR(DATE(VALUE(RIGHT('Cihazlar'!Q317,4)),VALUE(MID('Cihazlar'!Q317,4,2)),VALUE(LEFT('Cihazlar'!Q317,2))),""))))+60,EDATE((IF('Cihazlar'!Q317="","",IF(ISNUMBER('Cihazlar'!Q317),'Cihazlar'!Q317,IFERROR(DATE(VALUE(RIGHT('Cihazlar'!Q317,4)),VALUE(MID('Cihazlar'!Q317,4,2)),VALUE(LEFT('Cihazlar'!Q317,2))),"")))),12))))</f>
        <v/>
      </c>
      <c r="J317" s="17" t="str">
        <f>IF(I317="","",I317-TODAY())</f>
        <v/>
      </c>
      <c r="K317" s="16" t="str">
        <f>IF('Cihazlar'!F317&lt;&gt;"",IF('Cihazlar'!F317="","",IF(ISNUMBER('Cihazlar'!F317),'Cihazlar'!F317,IFERROR(DATE(VALUE(RIGHT('Cihazlar'!F317,4)),VALUE(MID('Cihazlar'!F317,4,2)),VALUE(LEFT('Cihazlar'!F317,2))),""))),IF('Cihazlar'!E317="","",IF(ISNUMBER('Cihazlar'!E317),'Cihazlar'!E317,IFERROR(DATE(VALUE(RIGHT('Cihazlar'!E317,4)),VALUE(MID('Cihazlar'!E317,4,2)),VALUE(LEFT('Cihazlar'!E317,2))),""))))</f>
        <v/>
      </c>
      <c r="L317" t="str">
        <f>IF('Cihazlar'!C317="","",IFERROR(MATCH('Cihazlar'!C317,'Ürünler'!$A:$A,0),IFERROR(MATCH('Cihazlar'!C317,'Ürünler'!$B:$B,0),"")))</f>
        <v/>
      </c>
      <c r="M317">
        <f>IF(N317&gt;0,0,IF('Cihazlar'!J317&lt;&gt;"",N(VALUE('Cihazlar'!J317)),IF(L317="",0,N(INDEX('Ürünler'!$C:$C,L317)))))</f>
        <v>0</v>
      </c>
      <c r="N317">
        <f>IF('Cihazlar'!K317&lt;&gt;"",N(VALUE('Cihazlar'!K317)),IF('Cihazlar'!J317&lt;&gt;"",0,IF(L317="",0,N(INDEX('Ürünler'!$D:$D,L317)))))</f>
        <v>0</v>
      </c>
    </row>
    <row r="318" spans="1:14">
      <c r="A318" t="str">
        <f>IF(AND('Cihazlar'!A318="",'Cihazlar'!B318=""),"",IFERROR(INDEX('Müşteriler'!$A:$A,MATCH(IF('Cihazlar'!A318="","§",'Cihazlar'!A318),'Müşteriler'!$K:$K,0)),IFERROR(INDEX('Müşteriler'!$A:$A,MATCH(IF('Cihazlar'!B318="","§",'Cihazlar'!B318),'Müşteriler'!$C:$C,0)),'Cihazlar'!A318&amp;'Cihazlar'!B318)))</f>
        <v/>
      </c>
      <c r="B318" t="str">
        <f>IF('Cihazlar'!C318="","",IF(L318="",'Cihazlar'!C318,INDEX('Ürünler'!$B:$B,L318)))</f>
        <v/>
      </c>
      <c r="C318" t="str">
        <f>IF('Cihazlar'!D318="","",'Cihazlar'!D318)</f>
        <v/>
      </c>
      <c r="D318" s="16" t="str">
        <f>K318</f>
        <v/>
      </c>
      <c r="E318" t="str">
        <f>IF(N318&gt;0,N318&amp;" gün",IF(M318&gt;0,M318&amp;" ay",""))</f>
        <v/>
      </c>
      <c r="F318" s="16" t="str">
        <f>IF(OR('Cihazlar'!C318="",K318=""),"",IF(N318&gt;0,K318+N318,IF(M318&gt;0,EDATE(K318,M318),"")))</f>
        <v/>
      </c>
      <c r="G318" s="17" t="str">
        <f>IF(F318="","",F318-TODAY())</f>
        <v/>
      </c>
      <c r="H318" t="str">
        <f>IF(G318="","",IF(G318&lt;0,"Gecikmiş",IF(G318&lt;=30,"30 gün içinde","Planlı")))</f>
        <v/>
      </c>
      <c r="I318" s="16" t="str">
        <f>IF('Cihazlar'!Q318="","",IF('Cihazlar'!R318="Sarı etiket",(IF('Cihazlar'!Q318="","",IF(ISNUMBER('Cihazlar'!Q318),'Cihazlar'!Q318,IFERROR(DATE(VALUE(RIGHT('Cihazlar'!Q318,4)),VALUE(MID('Cihazlar'!Q318,4,2)),VALUE(LEFT('Cihazlar'!Q318,2))),""))))+120,IF('Cihazlar'!R318="Kırmızı etiket",(IF('Cihazlar'!Q318="","",IF(ISNUMBER('Cihazlar'!Q318),'Cihazlar'!Q318,IFERROR(DATE(VALUE(RIGHT('Cihazlar'!Q318,4)),VALUE(MID('Cihazlar'!Q318,4,2)),VALUE(LEFT('Cihazlar'!Q318,2))),""))))+60,EDATE((IF('Cihazlar'!Q318="","",IF(ISNUMBER('Cihazlar'!Q318),'Cihazlar'!Q318,IFERROR(DATE(VALUE(RIGHT('Cihazlar'!Q318,4)),VALUE(MID('Cihazlar'!Q318,4,2)),VALUE(LEFT('Cihazlar'!Q318,2))),"")))),12))))</f>
        <v/>
      </c>
      <c r="J318" s="17" t="str">
        <f>IF(I318="","",I318-TODAY())</f>
        <v/>
      </c>
      <c r="K318" s="16" t="str">
        <f>IF('Cihazlar'!F318&lt;&gt;"",IF('Cihazlar'!F318="","",IF(ISNUMBER('Cihazlar'!F318),'Cihazlar'!F318,IFERROR(DATE(VALUE(RIGHT('Cihazlar'!F318,4)),VALUE(MID('Cihazlar'!F318,4,2)),VALUE(LEFT('Cihazlar'!F318,2))),""))),IF('Cihazlar'!E318="","",IF(ISNUMBER('Cihazlar'!E318),'Cihazlar'!E318,IFERROR(DATE(VALUE(RIGHT('Cihazlar'!E318,4)),VALUE(MID('Cihazlar'!E318,4,2)),VALUE(LEFT('Cihazlar'!E318,2))),""))))</f>
        <v/>
      </c>
      <c r="L318" t="str">
        <f>IF('Cihazlar'!C318="","",IFERROR(MATCH('Cihazlar'!C318,'Ürünler'!$A:$A,0),IFERROR(MATCH('Cihazlar'!C318,'Ürünler'!$B:$B,0),"")))</f>
        <v/>
      </c>
      <c r="M318">
        <f>IF(N318&gt;0,0,IF('Cihazlar'!J318&lt;&gt;"",N(VALUE('Cihazlar'!J318)),IF(L318="",0,N(INDEX('Ürünler'!$C:$C,L318)))))</f>
        <v>0</v>
      </c>
      <c r="N318">
        <f>IF('Cihazlar'!K318&lt;&gt;"",N(VALUE('Cihazlar'!K318)),IF('Cihazlar'!J318&lt;&gt;"",0,IF(L318="",0,N(INDEX('Ürünler'!$D:$D,L318)))))</f>
        <v>0</v>
      </c>
    </row>
    <row r="319" spans="1:14">
      <c r="A319" t="str">
        <f>IF(AND('Cihazlar'!A319="",'Cihazlar'!B319=""),"",IFERROR(INDEX('Müşteriler'!$A:$A,MATCH(IF('Cihazlar'!A319="","§",'Cihazlar'!A319),'Müşteriler'!$K:$K,0)),IFERROR(INDEX('Müşteriler'!$A:$A,MATCH(IF('Cihazlar'!B319="","§",'Cihazlar'!B319),'Müşteriler'!$C:$C,0)),'Cihazlar'!A319&amp;'Cihazlar'!B319)))</f>
        <v/>
      </c>
      <c r="B319" t="str">
        <f>IF('Cihazlar'!C319="","",IF(L319="",'Cihazlar'!C319,INDEX('Ürünler'!$B:$B,L319)))</f>
        <v/>
      </c>
      <c r="C319" t="str">
        <f>IF('Cihazlar'!D319="","",'Cihazlar'!D319)</f>
        <v/>
      </c>
      <c r="D319" s="16" t="str">
        <f>K319</f>
        <v/>
      </c>
      <c r="E319" t="str">
        <f>IF(N319&gt;0,N319&amp;" gün",IF(M319&gt;0,M319&amp;" ay",""))</f>
        <v/>
      </c>
      <c r="F319" s="16" t="str">
        <f>IF(OR('Cihazlar'!C319="",K319=""),"",IF(N319&gt;0,K319+N319,IF(M319&gt;0,EDATE(K319,M319),"")))</f>
        <v/>
      </c>
      <c r="G319" s="17" t="str">
        <f>IF(F319="","",F319-TODAY())</f>
        <v/>
      </c>
      <c r="H319" t="str">
        <f>IF(G319="","",IF(G319&lt;0,"Gecikmiş",IF(G319&lt;=30,"30 gün içinde","Planlı")))</f>
        <v/>
      </c>
      <c r="I319" s="16" t="str">
        <f>IF('Cihazlar'!Q319="","",IF('Cihazlar'!R319="Sarı etiket",(IF('Cihazlar'!Q319="","",IF(ISNUMBER('Cihazlar'!Q319),'Cihazlar'!Q319,IFERROR(DATE(VALUE(RIGHT('Cihazlar'!Q319,4)),VALUE(MID('Cihazlar'!Q319,4,2)),VALUE(LEFT('Cihazlar'!Q319,2))),""))))+120,IF('Cihazlar'!R319="Kırmızı etiket",(IF('Cihazlar'!Q319="","",IF(ISNUMBER('Cihazlar'!Q319),'Cihazlar'!Q319,IFERROR(DATE(VALUE(RIGHT('Cihazlar'!Q319,4)),VALUE(MID('Cihazlar'!Q319,4,2)),VALUE(LEFT('Cihazlar'!Q319,2))),""))))+60,EDATE((IF('Cihazlar'!Q319="","",IF(ISNUMBER('Cihazlar'!Q319),'Cihazlar'!Q319,IFERROR(DATE(VALUE(RIGHT('Cihazlar'!Q319,4)),VALUE(MID('Cihazlar'!Q319,4,2)),VALUE(LEFT('Cihazlar'!Q319,2))),"")))),12))))</f>
        <v/>
      </c>
      <c r="J319" s="17" t="str">
        <f>IF(I319="","",I319-TODAY())</f>
        <v/>
      </c>
      <c r="K319" s="16" t="str">
        <f>IF('Cihazlar'!F319&lt;&gt;"",IF('Cihazlar'!F319="","",IF(ISNUMBER('Cihazlar'!F319),'Cihazlar'!F319,IFERROR(DATE(VALUE(RIGHT('Cihazlar'!F319,4)),VALUE(MID('Cihazlar'!F319,4,2)),VALUE(LEFT('Cihazlar'!F319,2))),""))),IF('Cihazlar'!E319="","",IF(ISNUMBER('Cihazlar'!E319),'Cihazlar'!E319,IFERROR(DATE(VALUE(RIGHT('Cihazlar'!E319,4)),VALUE(MID('Cihazlar'!E319,4,2)),VALUE(LEFT('Cihazlar'!E319,2))),""))))</f>
        <v/>
      </c>
      <c r="L319" t="str">
        <f>IF('Cihazlar'!C319="","",IFERROR(MATCH('Cihazlar'!C319,'Ürünler'!$A:$A,0),IFERROR(MATCH('Cihazlar'!C319,'Ürünler'!$B:$B,0),"")))</f>
        <v/>
      </c>
      <c r="M319">
        <f>IF(N319&gt;0,0,IF('Cihazlar'!J319&lt;&gt;"",N(VALUE('Cihazlar'!J319)),IF(L319="",0,N(INDEX('Ürünler'!$C:$C,L319)))))</f>
        <v>0</v>
      </c>
      <c r="N319">
        <f>IF('Cihazlar'!K319&lt;&gt;"",N(VALUE('Cihazlar'!K319)),IF('Cihazlar'!J319&lt;&gt;"",0,IF(L319="",0,N(INDEX('Ürünler'!$D:$D,L319)))))</f>
        <v>0</v>
      </c>
    </row>
    <row r="320" spans="1:14">
      <c r="A320" t="str">
        <f>IF(AND('Cihazlar'!A320="",'Cihazlar'!B320=""),"",IFERROR(INDEX('Müşteriler'!$A:$A,MATCH(IF('Cihazlar'!A320="","§",'Cihazlar'!A320),'Müşteriler'!$K:$K,0)),IFERROR(INDEX('Müşteriler'!$A:$A,MATCH(IF('Cihazlar'!B320="","§",'Cihazlar'!B320),'Müşteriler'!$C:$C,0)),'Cihazlar'!A320&amp;'Cihazlar'!B320)))</f>
        <v/>
      </c>
      <c r="B320" t="str">
        <f>IF('Cihazlar'!C320="","",IF(L320="",'Cihazlar'!C320,INDEX('Ürünler'!$B:$B,L320)))</f>
        <v/>
      </c>
      <c r="C320" t="str">
        <f>IF('Cihazlar'!D320="","",'Cihazlar'!D320)</f>
        <v/>
      </c>
      <c r="D320" s="16" t="str">
        <f>K320</f>
        <v/>
      </c>
      <c r="E320" t="str">
        <f>IF(N320&gt;0,N320&amp;" gün",IF(M320&gt;0,M320&amp;" ay",""))</f>
        <v/>
      </c>
      <c r="F320" s="16" t="str">
        <f>IF(OR('Cihazlar'!C320="",K320=""),"",IF(N320&gt;0,K320+N320,IF(M320&gt;0,EDATE(K320,M320),"")))</f>
        <v/>
      </c>
      <c r="G320" s="17" t="str">
        <f>IF(F320="","",F320-TODAY())</f>
        <v/>
      </c>
      <c r="H320" t="str">
        <f>IF(G320="","",IF(G320&lt;0,"Gecikmiş",IF(G320&lt;=30,"30 gün içinde","Planlı")))</f>
        <v/>
      </c>
      <c r="I320" s="16" t="str">
        <f>IF('Cihazlar'!Q320="","",IF('Cihazlar'!R320="Sarı etiket",(IF('Cihazlar'!Q320="","",IF(ISNUMBER('Cihazlar'!Q320),'Cihazlar'!Q320,IFERROR(DATE(VALUE(RIGHT('Cihazlar'!Q320,4)),VALUE(MID('Cihazlar'!Q320,4,2)),VALUE(LEFT('Cihazlar'!Q320,2))),""))))+120,IF('Cihazlar'!R320="Kırmızı etiket",(IF('Cihazlar'!Q320="","",IF(ISNUMBER('Cihazlar'!Q320),'Cihazlar'!Q320,IFERROR(DATE(VALUE(RIGHT('Cihazlar'!Q320,4)),VALUE(MID('Cihazlar'!Q320,4,2)),VALUE(LEFT('Cihazlar'!Q320,2))),""))))+60,EDATE((IF('Cihazlar'!Q320="","",IF(ISNUMBER('Cihazlar'!Q320),'Cihazlar'!Q320,IFERROR(DATE(VALUE(RIGHT('Cihazlar'!Q320,4)),VALUE(MID('Cihazlar'!Q320,4,2)),VALUE(LEFT('Cihazlar'!Q320,2))),"")))),12))))</f>
        <v/>
      </c>
      <c r="J320" s="17" t="str">
        <f>IF(I320="","",I320-TODAY())</f>
        <v/>
      </c>
      <c r="K320" s="16" t="str">
        <f>IF('Cihazlar'!F320&lt;&gt;"",IF('Cihazlar'!F320="","",IF(ISNUMBER('Cihazlar'!F320),'Cihazlar'!F320,IFERROR(DATE(VALUE(RIGHT('Cihazlar'!F320,4)),VALUE(MID('Cihazlar'!F320,4,2)),VALUE(LEFT('Cihazlar'!F320,2))),""))),IF('Cihazlar'!E320="","",IF(ISNUMBER('Cihazlar'!E320),'Cihazlar'!E320,IFERROR(DATE(VALUE(RIGHT('Cihazlar'!E320,4)),VALUE(MID('Cihazlar'!E320,4,2)),VALUE(LEFT('Cihazlar'!E320,2))),""))))</f>
        <v/>
      </c>
      <c r="L320" t="str">
        <f>IF('Cihazlar'!C320="","",IFERROR(MATCH('Cihazlar'!C320,'Ürünler'!$A:$A,0),IFERROR(MATCH('Cihazlar'!C320,'Ürünler'!$B:$B,0),"")))</f>
        <v/>
      </c>
      <c r="M320">
        <f>IF(N320&gt;0,0,IF('Cihazlar'!J320&lt;&gt;"",N(VALUE('Cihazlar'!J320)),IF(L320="",0,N(INDEX('Ürünler'!$C:$C,L320)))))</f>
        <v>0</v>
      </c>
      <c r="N320">
        <f>IF('Cihazlar'!K320&lt;&gt;"",N(VALUE('Cihazlar'!K320)),IF('Cihazlar'!J320&lt;&gt;"",0,IF(L320="",0,N(INDEX('Ürünler'!$D:$D,L320)))))</f>
        <v>0</v>
      </c>
    </row>
    <row r="321" spans="1:14">
      <c r="A321" t="str">
        <f>IF(AND('Cihazlar'!A321="",'Cihazlar'!B321=""),"",IFERROR(INDEX('Müşteriler'!$A:$A,MATCH(IF('Cihazlar'!A321="","§",'Cihazlar'!A321),'Müşteriler'!$K:$K,0)),IFERROR(INDEX('Müşteriler'!$A:$A,MATCH(IF('Cihazlar'!B321="","§",'Cihazlar'!B321),'Müşteriler'!$C:$C,0)),'Cihazlar'!A321&amp;'Cihazlar'!B321)))</f>
        <v/>
      </c>
      <c r="B321" t="str">
        <f>IF('Cihazlar'!C321="","",IF(L321="",'Cihazlar'!C321,INDEX('Ürünler'!$B:$B,L321)))</f>
        <v/>
      </c>
      <c r="C321" t="str">
        <f>IF('Cihazlar'!D321="","",'Cihazlar'!D321)</f>
        <v/>
      </c>
      <c r="D321" s="16" t="str">
        <f>K321</f>
        <v/>
      </c>
      <c r="E321" t="str">
        <f>IF(N321&gt;0,N321&amp;" gün",IF(M321&gt;0,M321&amp;" ay",""))</f>
        <v/>
      </c>
      <c r="F321" s="16" t="str">
        <f>IF(OR('Cihazlar'!C321="",K321=""),"",IF(N321&gt;0,K321+N321,IF(M321&gt;0,EDATE(K321,M321),"")))</f>
        <v/>
      </c>
      <c r="G321" s="17" t="str">
        <f>IF(F321="","",F321-TODAY())</f>
        <v/>
      </c>
      <c r="H321" t="str">
        <f>IF(G321="","",IF(G321&lt;0,"Gecikmiş",IF(G321&lt;=30,"30 gün içinde","Planlı")))</f>
        <v/>
      </c>
      <c r="I321" s="16" t="str">
        <f>IF('Cihazlar'!Q321="","",IF('Cihazlar'!R321="Sarı etiket",(IF('Cihazlar'!Q321="","",IF(ISNUMBER('Cihazlar'!Q321),'Cihazlar'!Q321,IFERROR(DATE(VALUE(RIGHT('Cihazlar'!Q321,4)),VALUE(MID('Cihazlar'!Q321,4,2)),VALUE(LEFT('Cihazlar'!Q321,2))),""))))+120,IF('Cihazlar'!R321="Kırmızı etiket",(IF('Cihazlar'!Q321="","",IF(ISNUMBER('Cihazlar'!Q321),'Cihazlar'!Q321,IFERROR(DATE(VALUE(RIGHT('Cihazlar'!Q321,4)),VALUE(MID('Cihazlar'!Q321,4,2)),VALUE(LEFT('Cihazlar'!Q321,2))),""))))+60,EDATE((IF('Cihazlar'!Q321="","",IF(ISNUMBER('Cihazlar'!Q321),'Cihazlar'!Q321,IFERROR(DATE(VALUE(RIGHT('Cihazlar'!Q321,4)),VALUE(MID('Cihazlar'!Q321,4,2)),VALUE(LEFT('Cihazlar'!Q321,2))),"")))),12))))</f>
        <v/>
      </c>
      <c r="J321" s="17" t="str">
        <f>IF(I321="","",I321-TODAY())</f>
        <v/>
      </c>
      <c r="K321" s="16" t="str">
        <f>IF('Cihazlar'!F321&lt;&gt;"",IF('Cihazlar'!F321="","",IF(ISNUMBER('Cihazlar'!F321),'Cihazlar'!F321,IFERROR(DATE(VALUE(RIGHT('Cihazlar'!F321,4)),VALUE(MID('Cihazlar'!F321,4,2)),VALUE(LEFT('Cihazlar'!F321,2))),""))),IF('Cihazlar'!E321="","",IF(ISNUMBER('Cihazlar'!E321),'Cihazlar'!E321,IFERROR(DATE(VALUE(RIGHT('Cihazlar'!E321,4)),VALUE(MID('Cihazlar'!E321,4,2)),VALUE(LEFT('Cihazlar'!E321,2))),""))))</f>
        <v/>
      </c>
      <c r="L321" t="str">
        <f>IF('Cihazlar'!C321="","",IFERROR(MATCH('Cihazlar'!C321,'Ürünler'!$A:$A,0),IFERROR(MATCH('Cihazlar'!C321,'Ürünler'!$B:$B,0),"")))</f>
        <v/>
      </c>
      <c r="M321">
        <f>IF(N321&gt;0,0,IF('Cihazlar'!J321&lt;&gt;"",N(VALUE('Cihazlar'!J321)),IF(L321="",0,N(INDEX('Ürünler'!$C:$C,L321)))))</f>
        <v>0</v>
      </c>
      <c r="N321">
        <f>IF('Cihazlar'!K321&lt;&gt;"",N(VALUE('Cihazlar'!K321)),IF('Cihazlar'!J321&lt;&gt;"",0,IF(L321="",0,N(INDEX('Ürünler'!$D:$D,L321)))))</f>
        <v>0</v>
      </c>
    </row>
    <row r="322" spans="1:14">
      <c r="A322" t="str">
        <f>IF(AND('Cihazlar'!A322="",'Cihazlar'!B322=""),"",IFERROR(INDEX('Müşteriler'!$A:$A,MATCH(IF('Cihazlar'!A322="","§",'Cihazlar'!A322),'Müşteriler'!$K:$K,0)),IFERROR(INDEX('Müşteriler'!$A:$A,MATCH(IF('Cihazlar'!B322="","§",'Cihazlar'!B322),'Müşteriler'!$C:$C,0)),'Cihazlar'!A322&amp;'Cihazlar'!B322)))</f>
        <v/>
      </c>
      <c r="B322" t="str">
        <f>IF('Cihazlar'!C322="","",IF(L322="",'Cihazlar'!C322,INDEX('Ürünler'!$B:$B,L322)))</f>
        <v/>
      </c>
      <c r="C322" t="str">
        <f>IF('Cihazlar'!D322="","",'Cihazlar'!D322)</f>
        <v/>
      </c>
      <c r="D322" s="16" t="str">
        <f>K322</f>
        <v/>
      </c>
      <c r="E322" t="str">
        <f>IF(N322&gt;0,N322&amp;" gün",IF(M322&gt;0,M322&amp;" ay",""))</f>
        <v/>
      </c>
      <c r="F322" s="16" t="str">
        <f>IF(OR('Cihazlar'!C322="",K322=""),"",IF(N322&gt;0,K322+N322,IF(M322&gt;0,EDATE(K322,M322),"")))</f>
        <v/>
      </c>
      <c r="G322" s="17" t="str">
        <f>IF(F322="","",F322-TODAY())</f>
        <v/>
      </c>
      <c r="H322" t="str">
        <f>IF(G322="","",IF(G322&lt;0,"Gecikmiş",IF(G322&lt;=30,"30 gün içinde","Planlı")))</f>
        <v/>
      </c>
      <c r="I322" s="16" t="str">
        <f>IF('Cihazlar'!Q322="","",IF('Cihazlar'!R322="Sarı etiket",(IF('Cihazlar'!Q322="","",IF(ISNUMBER('Cihazlar'!Q322),'Cihazlar'!Q322,IFERROR(DATE(VALUE(RIGHT('Cihazlar'!Q322,4)),VALUE(MID('Cihazlar'!Q322,4,2)),VALUE(LEFT('Cihazlar'!Q322,2))),""))))+120,IF('Cihazlar'!R322="Kırmızı etiket",(IF('Cihazlar'!Q322="","",IF(ISNUMBER('Cihazlar'!Q322),'Cihazlar'!Q322,IFERROR(DATE(VALUE(RIGHT('Cihazlar'!Q322,4)),VALUE(MID('Cihazlar'!Q322,4,2)),VALUE(LEFT('Cihazlar'!Q322,2))),""))))+60,EDATE((IF('Cihazlar'!Q322="","",IF(ISNUMBER('Cihazlar'!Q322),'Cihazlar'!Q322,IFERROR(DATE(VALUE(RIGHT('Cihazlar'!Q322,4)),VALUE(MID('Cihazlar'!Q322,4,2)),VALUE(LEFT('Cihazlar'!Q322,2))),"")))),12))))</f>
        <v/>
      </c>
      <c r="J322" s="17" t="str">
        <f>IF(I322="","",I322-TODAY())</f>
        <v/>
      </c>
      <c r="K322" s="16" t="str">
        <f>IF('Cihazlar'!F322&lt;&gt;"",IF('Cihazlar'!F322="","",IF(ISNUMBER('Cihazlar'!F322),'Cihazlar'!F322,IFERROR(DATE(VALUE(RIGHT('Cihazlar'!F322,4)),VALUE(MID('Cihazlar'!F322,4,2)),VALUE(LEFT('Cihazlar'!F322,2))),""))),IF('Cihazlar'!E322="","",IF(ISNUMBER('Cihazlar'!E322),'Cihazlar'!E322,IFERROR(DATE(VALUE(RIGHT('Cihazlar'!E322,4)),VALUE(MID('Cihazlar'!E322,4,2)),VALUE(LEFT('Cihazlar'!E322,2))),""))))</f>
        <v/>
      </c>
      <c r="L322" t="str">
        <f>IF('Cihazlar'!C322="","",IFERROR(MATCH('Cihazlar'!C322,'Ürünler'!$A:$A,0),IFERROR(MATCH('Cihazlar'!C322,'Ürünler'!$B:$B,0),"")))</f>
        <v/>
      </c>
      <c r="M322">
        <f>IF(N322&gt;0,0,IF('Cihazlar'!J322&lt;&gt;"",N(VALUE('Cihazlar'!J322)),IF(L322="",0,N(INDEX('Ürünler'!$C:$C,L322)))))</f>
        <v>0</v>
      </c>
      <c r="N322">
        <f>IF('Cihazlar'!K322&lt;&gt;"",N(VALUE('Cihazlar'!K322)),IF('Cihazlar'!J322&lt;&gt;"",0,IF(L322="",0,N(INDEX('Ürünler'!$D:$D,L322)))))</f>
        <v>0</v>
      </c>
    </row>
    <row r="323" spans="1:14">
      <c r="A323" t="str">
        <f>IF(AND('Cihazlar'!A323="",'Cihazlar'!B323=""),"",IFERROR(INDEX('Müşteriler'!$A:$A,MATCH(IF('Cihazlar'!A323="","§",'Cihazlar'!A323),'Müşteriler'!$K:$K,0)),IFERROR(INDEX('Müşteriler'!$A:$A,MATCH(IF('Cihazlar'!B323="","§",'Cihazlar'!B323),'Müşteriler'!$C:$C,0)),'Cihazlar'!A323&amp;'Cihazlar'!B323)))</f>
        <v/>
      </c>
      <c r="B323" t="str">
        <f>IF('Cihazlar'!C323="","",IF(L323="",'Cihazlar'!C323,INDEX('Ürünler'!$B:$B,L323)))</f>
        <v/>
      </c>
      <c r="C323" t="str">
        <f>IF('Cihazlar'!D323="","",'Cihazlar'!D323)</f>
        <v/>
      </c>
      <c r="D323" s="16" t="str">
        <f>K323</f>
        <v/>
      </c>
      <c r="E323" t="str">
        <f>IF(N323&gt;0,N323&amp;" gün",IF(M323&gt;0,M323&amp;" ay",""))</f>
        <v/>
      </c>
      <c r="F323" s="16" t="str">
        <f>IF(OR('Cihazlar'!C323="",K323=""),"",IF(N323&gt;0,K323+N323,IF(M323&gt;0,EDATE(K323,M323),"")))</f>
        <v/>
      </c>
      <c r="G323" s="17" t="str">
        <f>IF(F323="","",F323-TODAY())</f>
        <v/>
      </c>
      <c r="H323" t="str">
        <f>IF(G323="","",IF(G323&lt;0,"Gecikmiş",IF(G323&lt;=30,"30 gün içinde","Planlı")))</f>
        <v/>
      </c>
      <c r="I323" s="16" t="str">
        <f>IF('Cihazlar'!Q323="","",IF('Cihazlar'!R323="Sarı etiket",(IF('Cihazlar'!Q323="","",IF(ISNUMBER('Cihazlar'!Q323),'Cihazlar'!Q323,IFERROR(DATE(VALUE(RIGHT('Cihazlar'!Q323,4)),VALUE(MID('Cihazlar'!Q323,4,2)),VALUE(LEFT('Cihazlar'!Q323,2))),""))))+120,IF('Cihazlar'!R323="Kırmızı etiket",(IF('Cihazlar'!Q323="","",IF(ISNUMBER('Cihazlar'!Q323),'Cihazlar'!Q323,IFERROR(DATE(VALUE(RIGHT('Cihazlar'!Q323,4)),VALUE(MID('Cihazlar'!Q323,4,2)),VALUE(LEFT('Cihazlar'!Q323,2))),""))))+60,EDATE((IF('Cihazlar'!Q323="","",IF(ISNUMBER('Cihazlar'!Q323),'Cihazlar'!Q323,IFERROR(DATE(VALUE(RIGHT('Cihazlar'!Q323,4)),VALUE(MID('Cihazlar'!Q323,4,2)),VALUE(LEFT('Cihazlar'!Q323,2))),"")))),12))))</f>
        <v/>
      </c>
      <c r="J323" s="17" t="str">
        <f>IF(I323="","",I323-TODAY())</f>
        <v/>
      </c>
      <c r="K323" s="16" t="str">
        <f>IF('Cihazlar'!F323&lt;&gt;"",IF('Cihazlar'!F323="","",IF(ISNUMBER('Cihazlar'!F323),'Cihazlar'!F323,IFERROR(DATE(VALUE(RIGHT('Cihazlar'!F323,4)),VALUE(MID('Cihazlar'!F323,4,2)),VALUE(LEFT('Cihazlar'!F323,2))),""))),IF('Cihazlar'!E323="","",IF(ISNUMBER('Cihazlar'!E323),'Cihazlar'!E323,IFERROR(DATE(VALUE(RIGHT('Cihazlar'!E323,4)),VALUE(MID('Cihazlar'!E323,4,2)),VALUE(LEFT('Cihazlar'!E323,2))),""))))</f>
        <v/>
      </c>
      <c r="L323" t="str">
        <f>IF('Cihazlar'!C323="","",IFERROR(MATCH('Cihazlar'!C323,'Ürünler'!$A:$A,0),IFERROR(MATCH('Cihazlar'!C323,'Ürünler'!$B:$B,0),"")))</f>
        <v/>
      </c>
      <c r="M323">
        <f>IF(N323&gt;0,0,IF('Cihazlar'!J323&lt;&gt;"",N(VALUE('Cihazlar'!J323)),IF(L323="",0,N(INDEX('Ürünler'!$C:$C,L323)))))</f>
        <v>0</v>
      </c>
      <c r="N323">
        <f>IF('Cihazlar'!K323&lt;&gt;"",N(VALUE('Cihazlar'!K323)),IF('Cihazlar'!J323&lt;&gt;"",0,IF(L323="",0,N(INDEX('Ürünler'!$D:$D,L323)))))</f>
        <v>0</v>
      </c>
    </row>
    <row r="324" spans="1:14">
      <c r="A324" t="str">
        <f>IF(AND('Cihazlar'!A324="",'Cihazlar'!B324=""),"",IFERROR(INDEX('Müşteriler'!$A:$A,MATCH(IF('Cihazlar'!A324="","§",'Cihazlar'!A324),'Müşteriler'!$K:$K,0)),IFERROR(INDEX('Müşteriler'!$A:$A,MATCH(IF('Cihazlar'!B324="","§",'Cihazlar'!B324),'Müşteriler'!$C:$C,0)),'Cihazlar'!A324&amp;'Cihazlar'!B324)))</f>
        <v/>
      </c>
      <c r="B324" t="str">
        <f>IF('Cihazlar'!C324="","",IF(L324="",'Cihazlar'!C324,INDEX('Ürünler'!$B:$B,L324)))</f>
        <v/>
      </c>
      <c r="C324" t="str">
        <f>IF('Cihazlar'!D324="","",'Cihazlar'!D324)</f>
        <v/>
      </c>
      <c r="D324" s="16" t="str">
        <f>K324</f>
        <v/>
      </c>
      <c r="E324" t="str">
        <f>IF(N324&gt;0,N324&amp;" gün",IF(M324&gt;0,M324&amp;" ay",""))</f>
        <v/>
      </c>
      <c r="F324" s="16" t="str">
        <f>IF(OR('Cihazlar'!C324="",K324=""),"",IF(N324&gt;0,K324+N324,IF(M324&gt;0,EDATE(K324,M324),"")))</f>
        <v/>
      </c>
      <c r="G324" s="17" t="str">
        <f>IF(F324="","",F324-TODAY())</f>
        <v/>
      </c>
      <c r="H324" t="str">
        <f>IF(G324="","",IF(G324&lt;0,"Gecikmiş",IF(G324&lt;=30,"30 gün içinde","Planlı")))</f>
        <v/>
      </c>
      <c r="I324" s="16" t="str">
        <f>IF('Cihazlar'!Q324="","",IF('Cihazlar'!R324="Sarı etiket",(IF('Cihazlar'!Q324="","",IF(ISNUMBER('Cihazlar'!Q324),'Cihazlar'!Q324,IFERROR(DATE(VALUE(RIGHT('Cihazlar'!Q324,4)),VALUE(MID('Cihazlar'!Q324,4,2)),VALUE(LEFT('Cihazlar'!Q324,2))),""))))+120,IF('Cihazlar'!R324="Kırmızı etiket",(IF('Cihazlar'!Q324="","",IF(ISNUMBER('Cihazlar'!Q324),'Cihazlar'!Q324,IFERROR(DATE(VALUE(RIGHT('Cihazlar'!Q324,4)),VALUE(MID('Cihazlar'!Q324,4,2)),VALUE(LEFT('Cihazlar'!Q324,2))),""))))+60,EDATE((IF('Cihazlar'!Q324="","",IF(ISNUMBER('Cihazlar'!Q324),'Cihazlar'!Q324,IFERROR(DATE(VALUE(RIGHT('Cihazlar'!Q324,4)),VALUE(MID('Cihazlar'!Q324,4,2)),VALUE(LEFT('Cihazlar'!Q324,2))),"")))),12))))</f>
        <v/>
      </c>
      <c r="J324" s="17" t="str">
        <f>IF(I324="","",I324-TODAY())</f>
        <v/>
      </c>
      <c r="K324" s="16" t="str">
        <f>IF('Cihazlar'!F324&lt;&gt;"",IF('Cihazlar'!F324="","",IF(ISNUMBER('Cihazlar'!F324),'Cihazlar'!F324,IFERROR(DATE(VALUE(RIGHT('Cihazlar'!F324,4)),VALUE(MID('Cihazlar'!F324,4,2)),VALUE(LEFT('Cihazlar'!F324,2))),""))),IF('Cihazlar'!E324="","",IF(ISNUMBER('Cihazlar'!E324),'Cihazlar'!E324,IFERROR(DATE(VALUE(RIGHT('Cihazlar'!E324,4)),VALUE(MID('Cihazlar'!E324,4,2)),VALUE(LEFT('Cihazlar'!E324,2))),""))))</f>
        <v/>
      </c>
      <c r="L324" t="str">
        <f>IF('Cihazlar'!C324="","",IFERROR(MATCH('Cihazlar'!C324,'Ürünler'!$A:$A,0),IFERROR(MATCH('Cihazlar'!C324,'Ürünler'!$B:$B,0),"")))</f>
        <v/>
      </c>
      <c r="M324">
        <f>IF(N324&gt;0,0,IF('Cihazlar'!J324&lt;&gt;"",N(VALUE('Cihazlar'!J324)),IF(L324="",0,N(INDEX('Ürünler'!$C:$C,L324)))))</f>
        <v>0</v>
      </c>
      <c r="N324">
        <f>IF('Cihazlar'!K324&lt;&gt;"",N(VALUE('Cihazlar'!K324)),IF('Cihazlar'!J324&lt;&gt;"",0,IF(L324="",0,N(INDEX('Ürünler'!$D:$D,L324)))))</f>
        <v>0</v>
      </c>
    </row>
    <row r="325" spans="1:14">
      <c r="A325" t="str">
        <f>IF(AND('Cihazlar'!A325="",'Cihazlar'!B325=""),"",IFERROR(INDEX('Müşteriler'!$A:$A,MATCH(IF('Cihazlar'!A325="","§",'Cihazlar'!A325),'Müşteriler'!$K:$K,0)),IFERROR(INDEX('Müşteriler'!$A:$A,MATCH(IF('Cihazlar'!B325="","§",'Cihazlar'!B325),'Müşteriler'!$C:$C,0)),'Cihazlar'!A325&amp;'Cihazlar'!B325)))</f>
        <v/>
      </c>
      <c r="B325" t="str">
        <f>IF('Cihazlar'!C325="","",IF(L325="",'Cihazlar'!C325,INDEX('Ürünler'!$B:$B,L325)))</f>
        <v/>
      </c>
      <c r="C325" t="str">
        <f>IF('Cihazlar'!D325="","",'Cihazlar'!D325)</f>
        <v/>
      </c>
      <c r="D325" s="16" t="str">
        <f>K325</f>
        <v/>
      </c>
      <c r="E325" t="str">
        <f>IF(N325&gt;0,N325&amp;" gün",IF(M325&gt;0,M325&amp;" ay",""))</f>
        <v/>
      </c>
      <c r="F325" s="16" t="str">
        <f>IF(OR('Cihazlar'!C325="",K325=""),"",IF(N325&gt;0,K325+N325,IF(M325&gt;0,EDATE(K325,M325),"")))</f>
        <v/>
      </c>
      <c r="G325" s="17" t="str">
        <f>IF(F325="","",F325-TODAY())</f>
        <v/>
      </c>
      <c r="H325" t="str">
        <f>IF(G325="","",IF(G325&lt;0,"Gecikmiş",IF(G325&lt;=30,"30 gün içinde","Planlı")))</f>
        <v/>
      </c>
      <c r="I325" s="16" t="str">
        <f>IF('Cihazlar'!Q325="","",IF('Cihazlar'!R325="Sarı etiket",(IF('Cihazlar'!Q325="","",IF(ISNUMBER('Cihazlar'!Q325),'Cihazlar'!Q325,IFERROR(DATE(VALUE(RIGHT('Cihazlar'!Q325,4)),VALUE(MID('Cihazlar'!Q325,4,2)),VALUE(LEFT('Cihazlar'!Q325,2))),""))))+120,IF('Cihazlar'!R325="Kırmızı etiket",(IF('Cihazlar'!Q325="","",IF(ISNUMBER('Cihazlar'!Q325),'Cihazlar'!Q325,IFERROR(DATE(VALUE(RIGHT('Cihazlar'!Q325,4)),VALUE(MID('Cihazlar'!Q325,4,2)),VALUE(LEFT('Cihazlar'!Q325,2))),""))))+60,EDATE((IF('Cihazlar'!Q325="","",IF(ISNUMBER('Cihazlar'!Q325),'Cihazlar'!Q325,IFERROR(DATE(VALUE(RIGHT('Cihazlar'!Q325,4)),VALUE(MID('Cihazlar'!Q325,4,2)),VALUE(LEFT('Cihazlar'!Q325,2))),"")))),12))))</f>
        <v/>
      </c>
      <c r="J325" s="17" t="str">
        <f>IF(I325="","",I325-TODAY())</f>
        <v/>
      </c>
      <c r="K325" s="16" t="str">
        <f>IF('Cihazlar'!F325&lt;&gt;"",IF('Cihazlar'!F325="","",IF(ISNUMBER('Cihazlar'!F325),'Cihazlar'!F325,IFERROR(DATE(VALUE(RIGHT('Cihazlar'!F325,4)),VALUE(MID('Cihazlar'!F325,4,2)),VALUE(LEFT('Cihazlar'!F325,2))),""))),IF('Cihazlar'!E325="","",IF(ISNUMBER('Cihazlar'!E325),'Cihazlar'!E325,IFERROR(DATE(VALUE(RIGHT('Cihazlar'!E325,4)),VALUE(MID('Cihazlar'!E325,4,2)),VALUE(LEFT('Cihazlar'!E325,2))),""))))</f>
        <v/>
      </c>
      <c r="L325" t="str">
        <f>IF('Cihazlar'!C325="","",IFERROR(MATCH('Cihazlar'!C325,'Ürünler'!$A:$A,0),IFERROR(MATCH('Cihazlar'!C325,'Ürünler'!$B:$B,0),"")))</f>
        <v/>
      </c>
      <c r="M325">
        <f>IF(N325&gt;0,0,IF('Cihazlar'!J325&lt;&gt;"",N(VALUE('Cihazlar'!J325)),IF(L325="",0,N(INDEX('Ürünler'!$C:$C,L325)))))</f>
        <v>0</v>
      </c>
      <c r="N325">
        <f>IF('Cihazlar'!K325&lt;&gt;"",N(VALUE('Cihazlar'!K325)),IF('Cihazlar'!J325&lt;&gt;"",0,IF(L325="",0,N(INDEX('Ürünler'!$D:$D,L325)))))</f>
        <v>0</v>
      </c>
    </row>
    <row r="326" spans="1:14">
      <c r="A326" t="str">
        <f>IF(AND('Cihazlar'!A326="",'Cihazlar'!B326=""),"",IFERROR(INDEX('Müşteriler'!$A:$A,MATCH(IF('Cihazlar'!A326="","§",'Cihazlar'!A326),'Müşteriler'!$K:$K,0)),IFERROR(INDEX('Müşteriler'!$A:$A,MATCH(IF('Cihazlar'!B326="","§",'Cihazlar'!B326),'Müşteriler'!$C:$C,0)),'Cihazlar'!A326&amp;'Cihazlar'!B326)))</f>
        <v/>
      </c>
      <c r="B326" t="str">
        <f>IF('Cihazlar'!C326="","",IF(L326="",'Cihazlar'!C326,INDEX('Ürünler'!$B:$B,L326)))</f>
        <v/>
      </c>
      <c r="C326" t="str">
        <f>IF('Cihazlar'!D326="","",'Cihazlar'!D326)</f>
        <v/>
      </c>
      <c r="D326" s="16" t="str">
        <f>K326</f>
        <v/>
      </c>
      <c r="E326" t="str">
        <f>IF(N326&gt;0,N326&amp;" gün",IF(M326&gt;0,M326&amp;" ay",""))</f>
        <v/>
      </c>
      <c r="F326" s="16" t="str">
        <f>IF(OR('Cihazlar'!C326="",K326=""),"",IF(N326&gt;0,K326+N326,IF(M326&gt;0,EDATE(K326,M326),"")))</f>
        <v/>
      </c>
      <c r="G326" s="17" t="str">
        <f>IF(F326="","",F326-TODAY())</f>
        <v/>
      </c>
      <c r="H326" t="str">
        <f>IF(G326="","",IF(G326&lt;0,"Gecikmiş",IF(G326&lt;=30,"30 gün içinde","Planlı")))</f>
        <v/>
      </c>
      <c r="I326" s="16" t="str">
        <f>IF('Cihazlar'!Q326="","",IF('Cihazlar'!R326="Sarı etiket",(IF('Cihazlar'!Q326="","",IF(ISNUMBER('Cihazlar'!Q326),'Cihazlar'!Q326,IFERROR(DATE(VALUE(RIGHT('Cihazlar'!Q326,4)),VALUE(MID('Cihazlar'!Q326,4,2)),VALUE(LEFT('Cihazlar'!Q326,2))),""))))+120,IF('Cihazlar'!R326="Kırmızı etiket",(IF('Cihazlar'!Q326="","",IF(ISNUMBER('Cihazlar'!Q326),'Cihazlar'!Q326,IFERROR(DATE(VALUE(RIGHT('Cihazlar'!Q326,4)),VALUE(MID('Cihazlar'!Q326,4,2)),VALUE(LEFT('Cihazlar'!Q326,2))),""))))+60,EDATE((IF('Cihazlar'!Q326="","",IF(ISNUMBER('Cihazlar'!Q326),'Cihazlar'!Q326,IFERROR(DATE(VALUE(RIGHT('Cihazlar'!Q326,4)),VALUE(MID('Cihazlar'!Q326,4,2)),VALUE(LEFT('Cihazlar'!Q326,2))),"")))),12))))</f>
        <v/>
      </c>
      <c r="J326" s="17" t="str">
        <f>IF(I326="","",I326-TODAY())</f>
        <v/>
      </c>
      <c r="K326" s="16" t="str">
        <f>IF('Cihazlar'!F326&lt;&gt;"",IF('Cihazlar'!F326="","",IF(ISNUMBER('Cihazlar'!F326),'Cihazlar'!F326,IFERROR(DATE(VALUE(RIGHT('Cihazlar'!F326,4)),VALUE(MID('Cihazlar'!F326,4,2)),VALUE(LEFT('Cihazlar'!F326,2))),""))),IF('Cihazlar'!E326="","",IF(ISNUMBER('Cihazlar'!E326),'Cihazlar'!E326,IFERROR(DATE(VALUE(RIGHT('Cihazlar'!E326,4)),VALUE(MID('Cihazlar'!E326,4,2)),VALUE(LEFT('Cihazlar'!E326,2))),""))))</f>
        <v/>
      </c>
      <c r="L326" t="str">
        <f>IF('Cihazlar'!C326="","",IFERROR(MATCH('Cihazlar'!C326,'Ürünler'!$A:$A,0),IFERROR(MATCH('Cihazlar'!C326,'Ürünler'!$B:$B,0),"")))</f>
        <v/>
      </c>
      <c r="M326">
        <f>IF(N326&gt;0,0,IF('Cihazlar'!J326&lt;&gt;"",N(VALUE('Cihazlar'!J326)),IF(L326="",0,N(INDEX('Ürünler'!$C:$C,L326)))))</f>
        <v>0</v>
      </c>
      <c r="N326">
        <f>IF('Cihazlar'!K326&lt;&gt;"",N(VALUE('Cihazlar'!K326)),IF('Cihazlar'!J326&lt;&gt;"",0,IF(L326="",0,N(INDEX('Ürünler'!$D:$D,L326)))))</f>
        <v>0</v>
      </c>
    </row>
    <row r="327" spans="1:14">
      <c r="A327" t="str">
        <f>IF(AND('Cihazlar'!A327="",'Cihazlar'!B327=""),"",IFERROR(INDEX('Müşteriler'!$A:$A,MATCH(IF('Cihazlar'!A327="","§",'Cihazlar'!A327),'Müşteriler'!$K:$K,0)),IFERROR(INDEX('Müşteriler'!$A:$A,MATCH(IF('Cihazlar'!B327="","§",'Cihazlar'!B327),'Müşteriler'!$C:$C,0)),'Cihazlar'!A327&amp;'Cihazlar'!B327)))</f>
        <v/>
      </c>
      <c r="B327" t="str">
        <f>IF('Cihazlar'!C327="","",IF(L327="",'Cihazlar'!C327,INDEX('Ürünler'!$B:$B,L327)))</f>
        <v/>
      </c>
      <c r="C327" t="str">
        <f>IF('Cihazlar'!D327="","",'Cihazlar'!D327)</f>
        <v/>
      </c>
      <c r="D327" s="16" t="str">
        <f>K327</f>
        <v/>
      </c>
      <c r="E327" t="str">
        <f>IF(N327&gt;0,N327&amp;" gün",IF(M327&gt;0,M327&amp;" ay",""))</f>
        <v/>
      </c>
      <c r="F327" s="16" t="str">
        <f>IF(OR('Cihazlar'!C327="",K327=""),"",IF(N327&gt;0,K327+N327,IF(M327&gt;0,EDATE(K327,M327),"")))</f>
        <v/>
      </c>
      <c r="G327" s="17" t="str">
        <f>IF(F327="","",F327-TODAY())</f>
        <v/>
      </c>
      <c r="H327" t="str">
        <f>IF(G327="","",IF(G327&lt;0,"Gecikmiş",IF(G327&lt;=30,"30 gün içinde","Planlı")))</f>
        <v/>
      </c>
      <c r="I327" s="16" t="str">
        <f>IF('Cihazlar'!Q327="","",IF('Cihazlar'!R327="Sarı etiket",(IF('Cihazlar'!Q327="","",IF(ISNUMBER('Cihazlar'!Q327),'Cihazlar'!Q327,IFERROR(DATE(VALUE(RIGHT('Cihazlar'!Q327,4)),VALUE(MID('Cihazlar'!Q327,4,2)),VALUE(LEFT('Cihazlar'!Q327,2))),""))))+120,IF('Cihazlar'!R327="Kırmızı etiket",(IF('Cihazlar'!Q327="","",IF(ISNUMBER('Cihazlar'!Q327),'Cihazlar'!Q327,IFERROR(DATE(VALUE(RIGHT('Cihazlar'!Q327,4)),VALUE(MID('Cihazlar'!Q327,4,2)),VALUE(LEFT('Cihazlar'!Q327,2))),""))))+60,EDATE((IF('Cihazlar'!Q327="","",IF(ISNUMBER('Cihazlar'!Q327),'Cihazlar'!Q327,IFERROR(DATE(VALUE(RIGHT('Cihazlar'!Q327,4)),VALUE(MID('Cihazlar'!Q327,4,2)),VALUE(LEFT('Cihazlar'!Q327,2))),"")))),12))))</f>
        <v/>
      </c>
      <c r="J327" s="17" t="str">
        <f>IF(I327="","",I327-TODAY())</f>
        <v/>
      </c>
      <c r="K327" s="16" t="str">
        <f>IF('Cihazlar'!F327&lt;&gt;"",IF('Cihazlar'!F327="","",IF(ISNUMBER('Cihazlar'!F327),'Cihazlar'!F327,IFERROR(DATE(VALUE(RIGHT('Cihazlar'!F327,4)),VALUE(MID('Cihazlar'!F327,4,2)),VALUE(LEFT('Cihazlar'!F327,2))),""))),IF('Cihazlar'!E327="","",IF(ISNUMBER('Cihazlar'!E327),'Cihazlar'!E327,IFERROR(DATE(VALUE(RIGHT('Cihazlar'!E327,4)),VALUE(MID('Cihazlar'!E327,4,2)),VALUE(LEFT('Cihazlar'!E327,2))),""))))</f>
        <v/>
      </c>
      <c r="L327" t="str">
        <f>IF('Cihazlar'!C327="","",IFERROR(MATCH('Cihazlar'!C327,'Ürünler'!$A:$A,0),IFERROR(MATCH('Cihazlar'!C327,'Ürünler'!$B:$B,0),"")))</f>
        <v/>
      </c>
      <c r="M327">
        <f>IF(N327&gt;0,0,IF('Cihazlar'!J327&lt;&gt;"",N(VALUE('Cihazlar'!J327)),IF(L327="",0,N(INDEX('Ürünler'!$C:$C,L327)))))</f>
        <v>0</v>
      </c>
      <c r="N327">
        <f>IF('Cihazlar'!K327&lt;&gt;"",N(VALUE('Cihazlar'!K327)),IF('Cihazlar'!J327&lt;&gt;"",0,IF(L327="",0,N(INDEX('Ürünler'!$D:$D,L327)))))</f>
        <v>0</v>
      </c>
    </row>
    <row r="328" spans="1:14">
      <c r="A328" t="str">
        <f>IF(AND('Cihazlar'!A328="",'Cihazlar'!B328=""),"",IFERROR(INDEX('Müşteriler'!$A:$A,MATCH(IF('Cihazlar'!A328="","§",'Cihazlar'!A328),'Müşteriler'!$K:$K,0)),IFERROR(INDEX('Müşteriler'!$A:$A,MATCH(IF('Cihazlar'!B328="","§",'Cihazlar'!B328),'Müşteriler'!$C:$C,0)),'Cihazlar'!A328&amp;'Cihazlar'!B328)))</f>
        <v/>
      </c>
      <c r="B328" t="str">
        <f>IF('Cihazlar'!C328="","",IF(L328="",'Cihazlar'!C328,INDEX('Ürünler'!$B:$B,L328)))</f>
        <v/>
      </c>
      <c r="C328" t="str">
        <f>IF('Cihazlar'!D328="","",'Cihazlar'!D328)</f>
        <v/>
      </c>
      <c r="D328" s="16" t="str">
        <f>K328</f>
        <v/>
      </c>
      <c r="E328" t="str">
        <f>IF(N328&gt;0,N328&amp;" gün",IF(M328&gt;0,M328&amp;" ay",""))</f>
        <v/>
      </c>
      <c r="F328" s="16" t="str">
        <f>IF(OR('Cihazlar'!C328="",K328=""),"",IF(N328&gt;0,K328+N328,IF(M328&gt;0,EDATE(K328,M328),"")))</f>
        <v/>
      </c>
      <c r="G328" s="17" t="str">
        <f>IF(F328="","",F328-TODAY())</f>
        <v/>
      </c>
      <c r="H328" t="str">
        <f>IF(G328="","",IF(G328&lt;0,"Gecikmiş",IF(G328&lt;=30,"30 gün içinde","Planlı")))</f>
        <v/>
      </c>
      <c r="I328" s="16" t="str">
        <f>IF('Cihazlar'!Q328="","",IF('Cihazlar'!R328="Sarı etiket",(IF('Cihazlar'!Q328="","",IF(ISNUMBER('Cihazlar'!Q328),'Cihazlar'!Q328,IFERROR(DATE(VALUE(RIGHT('Cihazlar'!Q328,4)),VALUE(MID('Cihazlar'!Q328,4,2)),VALUE(LEFT('Cihazlar'!Q328,2))),""))))+120,IF('Cihazlar'!R328="Kırmızı etiket",(IF('Cihazlar'!Q328="","",IF(ISNUMBER('Cihazlar'!Q328),'Cihazlar'!Q328,IFERROR(DATE(VALUE(RIGHT('Cihazlar'!Q328,4)),VALUE(MID('Cihazlar'!Q328,4,2)),VALUE(LEFT('Cihazlar'!Q328,2))),""))))+60,EDATE((IF('Cihazlar'!Q328="","",IF(ISNUMBER('Cihazlar'!Q328),'Cihazlar'!Q328,IFERROR(DATE(VALUE(RIGHT('Cihazlar'!Q328,4)),VALUE(MID('Cihazlar'!Q328,4,2)),VALUE(LEFT('Cihazlar'!Q328,2))),"")))),12))))</f>
        <v/>
      </c>
      <c r="J328" s="17" t="str">
        <f>IF(I328="","",I328-TODAY())</f>
        <v/>
      </c>
      <c r="K328" s="16" t="str">
        <f>IF('Cihazlar'!F328&lt;&gt;"",IF('Cihazlar'!F328="","",IF(ISNUMBER('Cihazlar'!F328),'Cihazlar'!F328,IFERROR(DATE(VALUE(RIGHT('Cihazlar'!F328,4)),VALUE(MID('Cihazlar'!F328,4,2)),VALUE(LEFT('Cihazlar'!F328,2))),""))),IF('Cihazlar'!E328="","",IF(ISNUMBER('Cihazlar'!E328),'Cihazlar'!E328,IFERROR(DATE(VALUE(RIGHT('Cihazlar'!E328,4)),VALUE(MID('Cihazlar'!E328,4,2)),VALUE(LEFT('Cihazlar'!E328,2))),""))))</f>
        <v/>
      </c>
      <c r="L328" t="str">
        <f>IF('Cihazlar'!C328="","",IFERROR(MATCH('Cihazlar'!C328,'Ürünler'!$A:$A,0),IFERROR(MATCH('Cihazlar'!C328,'Ürünler'!$B:$B,0),"")))</f>
        <v/>
      </c>
      <c r="M328">
        <f>IF(N328&gt;0,0,IF('Cihazlar'!J328&lt;&gt;"",N(VALUE('Cihazlar'!J328)),IF(L328="",0,N(INDEX('Ürünler'!$C:$C,L328)))))</f>
        <v>0</v>
      </c>
      <c r="N328">
        <f>IF('Cihazlar'!K328&lt;&gt;"",N(VALUE('Cihazlar'!K328)),IF('Cihazlar'!J328&lt;&gt;"",0,IF(L328="",0,N(INDEX('Ürünler'!$D:$D,L328)))))</f>
        <v>0</v>
      </c>
    </row>
    <row r="329" spans="1:14">
      <c r="A329" t="str">
        <f>IF(AND('Cihazlar'!A329="",'Cihazlar'!B329=""),"",IFERROR(INDEX('Müşteriler'!$A:$A,MATCH(IF('Cihazlar'!A329="","§",'Cihazlar'!A329),'Müşteriler'!$K:$K,0)),IFERROR(INDEX('Müşteriler'!$A:$A,MATCH(IF('Cihazlar'!B329="","§",'Cihazlar'!B329),'Müşteriler'!$C:$C,0)),'Cihazlar'!A329&amp;'Cihazlar'!B329)))</f>
        <v/>
      </c>
      <c r="B329" t="str">
        <f>IF('Cihazlar'!C329="","",IF(L329="",'Cihazlar'!C329,INDEX('Ürünler'!$B:$B,L329)))</f>
        <v/>
      </c>
      <c r="C329" t="str">
        <f>IF('Cihazlar'!D329="","",'Cihazlar'!D329)</f>
        <v/>
      </c>
      <c r="D329" s="16" t="str">
        <f>K329</f>
        <v/>
      </c>
      <c r="E329" t="str">
        <f>IF(N329&gt;0,N329&amp;" gün",IF(M329&gt;0,M329&amp;" ay",""))</f>
        <v/>
      </c>
      <c r="F329" s="16" t="str">
        <f>IF(OR('Cihazlar'!C329="",K329=""),"",IF(N329&gt;0,K329+N329,IF(M329&gt;0,EDATE(K329,M329),"")))</f>
        <v/>
      </c>
      <c r="G329" s="17" t="str">
        <f>IF(F329="","",F329-TODAY())</f>
        <v/>
      </c>
      <c r="H329" t="str">
        <f>IF(G329="","",IF(G329&lt;0,"Gecikmiş",IF(G329&lt;=30,"30 gün içinde","Planlı")))</f>
        <v/>
      </c>
      <c r="I329" s="16" t="str">
        <f>IF('Cihazlar'!Q329="","",IF('Cihazlar'!R329="Sarı etiket",(IF('Cihazlar'!Q329="","",IF(ISNUMBER('Cihazlar'!Q329),'Cihazlar'!Q329,IFERROR(DATE(VALUE(RIGHT('Cihazlar'!Q329,4)),VALUE(MID('Cihazlar'!Q329,4,2)),VALUE(LEFT('Cihazlar'!Q329,2))),""))))+120,IF('Cihazlar'!R329="Kırmızı etiket",(IF('Cihazlar'!Q329="","",IF(ISNUMBER('Cihazlar'!Q329),'Cihazlar'!Q329,IFERROR(DATE(VALUE(RIGHT('Cihazlar'!Q329,4)),VALUE(MID('Cihazlar'!Q329,4,2)),VALUE(LEFT('Cihazlar'!Q329,2))),""))))+60,EDATE((IF('Cihazlar'!Q329="","",IF(ISNUMBER('Cihazlar'!Q329),'Cihazlar'!Q329,IFERROR(DATE(VALUE(RIGHT('Cihazlar'!Q329,4)),VALUE(MID('Cihazlar'!Q329,4,2)),VALUE(LEFT('Cihazlar'!Q329,2))),"")))),12))))</f>
        <v/>
      </c>
      <c r="J329" s="17" t="str">
        <f>IF(I329="","",I329-TODAY())</f>
        <v/>
      </c>
      <c r="K329" s="16" t="str">
        <f>IF('Cihazlar'!F329&lt;&gt;"",IF('Cihazlar'!F329="","",IF(ISNUMBER('Cihazlar'!F329),'Cihazlar'!F329,IFERROR(DATE(VALUE(RIGHT('Cihazlar'!F329,4)),VALUE(MID('Cihazlar'!F329,4,2)),VALUE(LEFT('Cihazlar'!F329,2))),""))),IF('Cihazlar'!E329="","",IF(ISNUMBER('Cihazlar'!E329),'Cihazlar'!E329,IFERROR(DATE(VALUE(RIGHT('Cihazlar'!E329,4)),VALUE(MID('Cihazlar'!E329,4,2)),VALUE(LEFT('Cihazlar'!E329,2))),""))))</f>
        <v/>
      </c>
      <c r="L329" t="str">
        <f>IF('Cihazlar'!C329="","",IFERROR(MATCH('Cihazlar'!C329,'Ürünler'!$A:$A,0),IFERROR(MATCH('Cihazlar'!C329,'Ürünler'!$B:$B,0),"")))</f>
        <v/>
      </c>
      <c r="M329">
        <f>IF(N329&gt;0,0,IF('Cihazlar'!J329&lt;&gt;"",N(VALUE('Cihazlar'!J329)),IF(L329="",0,N(INDEX('Ürünler'!$C:$C,L329)))))</f>
        <v>0</v>
      </c>
      <c r="N329">
        <f>IF('Cihazlar'!K329&lt;&gt;"",N(VALUE('Cihazlar'!K329)),IF('Cihazlar'!J329&lt;&gt;"",0,IF(L329="",0,N(INDEX('Ürünler'!$D:$D,L329)))))</f>
        <v>0</v>
      </c>
    </row>
    <row r="330" spans="1:14">
      <c r="A330" t="str">
        <f>IF(AND('Cihazlar'!A330="",'Cihazlar'!B330=""),"",IFERROR(INDEX('Müşteriler'!$A:$A,MATCH(IF('Cihazlar'!A330="","§",'Cihazlar'!A330),'Müşteriler'!$K:$K,0)),IFERROR(INDEX('Müşteriler'!$A:$A,MATCH(IF('Cihazlar'!B330="","§",'Cihazlar'!B330),'Müşteriler'!$C:$C,0)),'Cihazlar'!A330&amp;'Cihazlar'!B330)))</f>
        <v/>
      </c>
      <c r="B330" t="str">
        <f>IF('Cihazlar'!C330="","",IF(L330="",'Cihazlar'!C330,INDEX('Ürünler'!$B:$B,L330)))</f>
        <v/>
      </c>
      <c r="C330" t="str">
        <f>IF('Cihazlar'!D330="","",'Cihazlar'!D330)</f>
        <v/>
      </c>
      <c r="D330" s="16" t="str">
        <f>K330</f>
        <v/>
      </c>
      <c r="E330" t="str">
        <f>IF(N330&gt;0,N330&amp;" gün",IF(M330&gt;0,M330&amp;" ay",""))</f>
        <v/>
      </c>
      <c r="F330" s="16" t="str">
        <f>IF(OR('Cihazlar'!C330="",K330=""),"",IF(N330&gt;0,K330+N330,IF(M330&gt;0,EDATE(K330,M330),"")))</f>
        <v/>
      </c>
      <c r="G330" s="17" t="str">
        <f>IF(F330="","",F330-TODAY())</f>
        <v/>
      </c>
      <c r="H330" t="str">
        <f>IF(G330="","",IF(G330&lt;0,"Gecikmiş",IF(G330&lt;=30,"30 gün içinde","Planlı")))</f>
        <v/>
      </c>
      <c r="I330" s="16" t="str">
        <f>IF('Cihazlar'!Q330="","",IF('Cihazlar'!R330="Sarı etiket",(IF('Cihazlar'!Q330="","",IF(ISNUMBER('Cihazlar'!Q330),'Cihazlar'!Q330,IFERROR(DATE(VALUE(RIGHT('Cihazlar'!Q330,4)),VALUE(MID('Cihazlar'!Q330,4,2)),VALUE(LEFT('Cihazlar'!Q330,2))),""))))+120,IF('Cihazlar'!R330="Kırmızı etiket",(IF('Cihazlar'!Q330="","",IF(ISNUMBER('Cihazlar'!Q330),'Cihazlar'!Q330,IFERROR(DATE(VALUE(RIGHT('Cihazlar'!Q330,4)),VALUE(MID('Cihazlar'!Q330,4,2)),VALUE(LEFT('Cihazlar'!Q330,2))),""))))+60,EDATE((IF('Cihazlar'!Q330="","",IF(ISNUMBER('Cihazlar'!Q330),'Cihazlar'!Q330,IFERROR(DATE(VALUE(RIGHT('Cihazlar'!Q330,4)),VALUE(MID('Cihazlar'!Q330,4,2)),VALUE(LEFT('Cihazlar'!Q330,2))),"")))),12))))</f>
        <v/>
      </c>
      <c r="J330" s="17" t="str">
        <f>IF(I330="","",I330-TODAY())</f>
        <v/>
      </c>
      <c r="K330" s="16" t="str">
        <f>IF('Cihazlar'!F330&lt;&gt;"",IF('Cihazlar'!F330="","",IF(ISNUMBER('Cihazlar'!F330),'Cihazlar'!F330,IFERROR(DATE(VALUE(RIGHT('Cihazlar'!F330,4)),VALUE(MID('Cihazlar'!F330,4,2)),VALUE(LEFT('Cihazlar'!F330,2))),""))),IF('Cihazlar'!E330="","",IF(ISNUMBER('Cihazlar'!E330),'Cihazlar'!E330,IFERROR(DATE(VALUE(RIGHT('Cihazlar'!E330,4)),VALUE(MID('Cihazlar'!E330,4,2)),VALUE(LEFT('Cihazlar'!E330,2))),""))))</f>
        <v/>
      </c>
      <c r="L330" t="str">
        <f>IF('Cihazlar'!C330="","",IFERROR(MATCH('Cihazlar'!C330,'Ürünler'!$A:$A,0),IFERROR(MATCH('Cihazlar'!C330,'Ürünler'!$B:$B,0),"")))</f>
        <v/>
      </c>
      <c r="M330">
        <f>IF(N330&gt;0,0,IF('Cihazlar'!J330&lt;&gt;"",N(VALUE('Cihazlar'!J330)),IF(L330="",0,N(INDEX('Ürünler'!$C:$C,L330)))))</f>
        <v>0</v>
      </c>
      <c r="N330">
        <f>IF('Cihazlar'!K330&lt;&gt;"",N(VALUE('Cihazlar'!K330)),IF('Cihazlar'!J330&lt;&gt;"",0,IF(L330="",0,N(INDEX('Ürünler'!$D:$D,L330)))))</f>
        <v>0</v>
      </c>
    </row>
    <row r="331" spans="1:14">
      <c r="A331" t="str">
        <f>IF(AND('Cihazlar'!A331="",'Cihazlar'!B331=""),"",IFERROR(INDEX('Müşteriler'!$A:$A,MATCH(IF('Cihazlar'!A331="","§",'Cihazlar'!A331),'Müşteriler'!$K:$K,0)),IFERROR(INDEX('Müşteriler'!$A:$A,MATCH(IF('Cihazlar'!B331="","§",'Cihazlar'!B331),'Müşteriler'!$C:$C,0)),'Cihazlar'!A331&amp;'Cihazlar'!B331)))</f>
        <v/>
      </c>
      <c r="B331" t="str">
        <f>IF('Cihazlar'!C331="","",IF(L331="",'Cihazlar'!C331,INDEX('Ürünler'!$B:$B,L331)))</f>
        <v/>
      </c>
      <c r="C331" t="str">
        <f>IF('Cihazlar'!D331="","",'Cihazlar'!D331)</f>
        <v/>
      </c>
      <c r="D331" s="16" t="str">
        <f>K331</f>
        <v/>
      </c>
      <c r="E331" t="str">
        <f>IF(N331&gt;0,N331&amp;" gün",IF(M331&gt;0,M331&amp;" ay",""))</f>
        <v/>
      </c>
      <c r="F331" s="16" t="str">
        <f>IF(OR('Cihazlar'!C331="",K331=""),"",IF(N331&gt;0,K331+N331,IF(M331&gt;0,EDATE(K331,M331),"")))</f>
        <v/>
      </c>
      <c r="G331" s="17" t="str">
        <f>IF(F331="","",F331-TODAY())</f>
        <v/>
      </c>
      <c r="H331" t="str">
        <f>IF(G331="","",IF(G331&lt;0,"Gecikmiş",IF(G331&lt;=30,"30 gün içinde","Planlı")))</f>
        <v/>
      </c>
      <c r="I331" s="16" t="str">
        <f>IF('Cihazlar'!Q331="","",IF('Cihazlar'!R331="Sarı etiket",(IF('Cihazlar'!Q331="","",IF(ISNUMBER('Cihazlar'!Q331),'Cihazlar'!Q331,IFERROR(DATE(VALUE(RIGHT('Cihazlar'!Q331,4)),VALUE(MID('Cihazlar'!Q331,4,2)),VALUE(LEFT('Cihazlar'!Q331,2))),""))))+120,IF('Cihazlar'!R331="Kırmızı etiket",(IF('Cihazlar'!Q331="","",IF(ISNUMBER('Cihazlar'!Q331),'Cihazlar'!Q331,IFERROR(DATE(VALUE(RIGHT('Cihazlar'!Q331,4)),VALUE(MID('Cihazlar'!Q331,4,2)),VALUE(LEFT('Cihazlar'!Q331,2))),""))))+60,EDATE((IF('Cihazlar'!Q331="","",IF(ISNUMBER('Cihazlar'!Q331),'Cihazlar'!Q331,IFERROR(DATE(VALUE(RIGHT('Cihazlar'!Q331,4)),VALUE(MID('Cihazlar'!Q331,4,2)),VALUE(LEFT('Cihazlar'!Q331,2))),"")))),12))))</f>
        <v/>
      </c>
      <c r="J331" s="17" t="str">
        <f>IF(I331="","",I331-TODAY())</f>
        <v/>
      </c>
      <c r="K331" s="16" t="str">
        <f>IF('Cihazlar'!F331&lt;&gt;"",IF('Cihazlar'!F331="","",IF(ISNUMBER('Cihazlar'!F331),'Cihazlar'!F331,IFERROR(DATE(VALUE(RIGHT('Cihazlar'!F331,4)),VALUE(MID('Cihazlar'!F331,4,2)),VALUE(LEFT('Cihazlar'!F331,2))),""))),IF('Cihazlar'!E331="","",IF(ISNUMBER('Cihazlar'!E331),'Cihazlar'!E331,IFERROR(DATE(VALUE(RIGHT('Cihazlar'!E331,4)),VALUE(MID('Cihazlar'!E331,4,2)),VALUE(LEFT('Cihazlar'!E331,2))),""))))</f>
        <v/>
      </c>
      <c r="L331" t="str">
        <f>IF('Cihazlar'!C331="","",IFERROR(MATCH('Cihazlar'!C331,'Ürünler'!$A:$A,0),IFERROR(MATCH('Cihazlar'!C331,'Ürünler'!$B:$B,0),"")))</f>
        <v/>
      </c>
      <c r="M331">
        <f>IF(N331&gt;0,0,IF('Cihazlar'!J331&lt;&gt;"",N(VALUE('Cihazlar'!J331)),IF(L331="",0,N(INDEX('Ürünler'!$C:$C,L331)))))</f>
        <v>0</v>
      </c>
      <c r="N331">
        <f>IF('Cihazlar'!K331&lt;&gt;"",N(VALUE('Cihazlar'!K331)),IF('Cihazlar'!J331&lt;&gt;"",0,IF(L331="",0,N(INDEX('Ürünler'!$D:$D,L331)))))</f>
        <v>0</v>
      </c>
    </row>
    <row r="332" spans="1:14">
      <c r="A332" t="str">
        <f>IF(AND('Cihazlar'!A332="",'Cihazlar'!B332=""),"",IFERROR(INDEX('Müşteriler'!$A:$A,MATCH(IF('Cihazlar'!A332="","§",'Cihazlar'!A332),'Müşteriler'!$K:$K,0)),IFERROR(INDEX('Müşteriler'!$A:$A,MATCH(IF('Cihazlar'!B332="","§",'Cihazlar'!B332),'Müşteriler'!$C:$C,0)),'Cihazlar'!A332&amp;'Cihazlar'!B332)))</f>
        <v/>
      </c>
      <c r="B332" t="str">
        <f>IF('Cihazlar'!C332="","",IF(L332="",'Cihazlar'!C332,INDEX('Ürünler'!$B:$B,L332)))</f>
        <v/>
      </c>
      <c r="C332" t="str">
        <f>IF('Cihazlar'!D332="","",'Cihazlar'!D332)</f>
        <v/>
      </c>
      <c r="D332" s="16" t="str">
        <f>K332</f>
        <v/>
      </c>
      <c r="E332" t="str">
        <f>IF(N332&gt;0,N332&amp;" gün",IF(M332&gt;0,M332&amp;" ay",""))</f>
        <v/>
      </c>
      <c r="F332" s="16" t="str">
        <f>IF(OR('Cihazlar'!C332="",K332=""),"",IF(N332&gt;0,K332+N332,IF(M332&gt;0,EDATE(K332,M332),"")))</f>
        <v/>
      </c>
      <c r="G332" s="17" t="str">
        <f>IF(F332="","",F332-TODAY())</f>
        <v/>
      </c>
      <c r="H332" t="str">
        <f>IF(G332="","",IF(G332&lt;0,"Gecikmiş",IF(G332&lt;=30,"30 gün içinde","Planlı")))</f>
        <v/>
      </c>
      <c r="I332" s="16" t="str">
        <f>IF('Cihazlar'!Q332="","",IF('Cihazlar'!R332="Sarı etiket",(IF('Cihazlar'!Q332="","",IF(ISNUMBER('Cihazlar'!Q332),'Cihazlar'!Q332,IFERROR(DATE(VALUE(RIGHT('Cihazlar'!Q332,4)),VALUE(MID('Cihazlar'!Q332,4,2)),VALUE(LEFT('Cihazlar'!Q332,2))),""))))+120,IF('Cihazlar'!R332="Kırmızı etiket",(IF('Cihazlar'!Q332="","",IF(ISNUMBER('Cihazlar'!Q332),'Cihazlar'!Q332,IFERROR(DATE(VALUE(RIGHT('Cihazlar'!Q332,4)),VALUE(MID('Cihazlar'!Q332,4,2)),VALUE(LEFT('Cihazlar'!Q332,2))),""))))+60,EDATE((IF('Cihazlar'!Q332="","",IF(ISNUMBER('Cihazlar'!Q332),'Cihazlar'!Q332,IFERROR(DATE(VALUE(RIGHT('Cihazlar'!Q332,4)),VALUE(MID('Cihazlar'!Q332,4,2)),VALUE(LEFT('Cihazlar'!Q332,2))),"")))),12))))</f>
        <v/>
      </c>
      <c r="J332" s="17" t="str">
        <f>IF(I332="","",I332-TODAY())</f>
        <v/>
      </c>
      <c r="K332" s="16" t="str">
        <f>IF('Cihazlar'!F332&lt;&gt;"",IF('Cihazlar'!F332="","",IF(ISNUMBER('Cihazlar'!F332),'Cihazlar'!F332,IFERROR(DATE(VALUE(RIGHT('Cihazlar'!F332,4)),VALUE(MID('Cihazlar'!F332,4,2)),VALUE(LEFT('Cihazlar'!F332,2))),""))),IF('Cihazlar'!E332="","",IF(ISNUMBER('Cihazlar'!E332),'Cihazlar'!E332,IFERROR(DATE(VALUE(RIGHT('Cihazlar'!E332,4)),VALUE(MID('Cihazlar'!E332,4,2)),VALUE(LEFT('Cihazlar'!E332,2))),""))))</f>
        <v/>
      </c>
      <c r="L332" t="str">
        <f>IF('Cihazlar'!C332="","",IFERROR(MATCH('Cihazlar'!C332,'Ürünler'!$A:$A,0),IFERROR(MATCH('Cihazlar'!C332,'Ürünler'!$B:$B,0),"")))</f>
        <v/>
      </c>
      <c r="M332">
        <f>IF(N332&gt;0,0,IF('Cihazlar'!J332&lt;&gt;"",N(VALUE('Cihazlar'!J332)),IF(L332="",0,N(INDEX('Ürünler'!$C:$C,L332)))))</f>
        <v>0</v>
      </c>
      <c r="N332">
        <f>IF('Cihazlar'!K332&lt;&gt;"",N(VALUE('Cihazlar'!K332)),IF('Cihazlar'!J332&lt;&gt;"",0,IF(L332="",0,N(INDEX('Ürünler'!$D:$D,L332)))))</f>
        <v>0</v>
      </c>
    </row>
    <row r="333" spans="1:14">
      <c r="A333" t="str">
        <f>IF(AND('Cihazlar'!A333="",'Cihazlar'!B333=""),"",IFERROR(INDEX('Müşteriler'!$A:$A,MATCH(IF('Cihazlar'!A333="","§",'Cihazlar'!A333),'Müşteriler'!$K:$K,0)),IFERROR(INDEX('Müşteriler'!$A:$A,MATCH(IF('Cihazlar'!B333="","§",'Cihazlar'!B333),'Müşteriler'!$C:$C,0)),'Cihazlar'!A333&amp;'Cihazlar'!B333)))</f>
        <v/>
      </c>
      <c r="B333" t="str">
        <f>IF('Cihazlar'!C333="","",IF(L333="",'Cihazlar'!C333,INDEX('Ürünler'!$B:$B,L333)))</f>
        <v/>
      </c>
      <c r="C333" t="str">
        <f>IF('Cihazlar'!D333="","",'Cihazlar'!D333)</f>
        <v/>
      </c>
      <c r="D333" s="16" t="str">
        <f>K333</f>
        <v/>
      </c>
      <c r="E333" t="str">
        <f>IF(N333&gt;0,N333&amp;" gün",IF(M333&gt;0,M333&amp;" ay",""))</f>
        <v/>
      </c>
      <c r="F333" s="16" t="str">
        <f>IF(OR('Cihazlar'!C333="",K333=""),"",IF(N333&gt;0,K333+N333,IF(M333&gt;0,EDATE(K333,M333),"")))</f>
        <v/>
      </c>
      <c r="G333" s="17" t="str">
        <f>IF(F333="","",F333-TODAY())</f>
        <v/>
      </c>
      <c r="H333" t="str">
        <f>IF(G333="","",IF(G333&lt;0,"Gecikmiş",IF(G333&lt;=30,"30 gün içinde","Planlı")))</f>
        <v/>
      </c>
      <c r="I333" s="16" t="str">
        <f>IF('Cihazlar'!Q333="","",IF('Cihazlar'!R333="Sarı etiket",(IF('Cihazlar'!Q333="","",IF(ISNUMBER('Cihazlar'!Q333),'Cihazlar'!Q333,IFERROR(DATE(VALUE(RIGHT('Cihazlar'!Q333,4)),VALUE(MID('Cihazlar'!Q333,4,2)),VALUE(LEFT('Cihazlar'!Q333,2))),""))))+120,IF('Cihazlar'!R333="Kırmızı etiket",(IF('Cihazlar'!Q333="","",IF(ISNUMBER('Cihazlar'!Q333),'Cihazlar'!Q333,IFERROR(DATE(VALUE(RIGHT('Cihazlar'!Q333,4)),VALUE(MID('Cihazlar'!Q333,4,2)),VALUE(LEFT('Cihazlar'!Q333,2))),""))))+60,EDATE((IF('Cihazlar'!Q333="","",IF(ISNUMBER('Cihazlar'!Q333),'Cihazlar'!Q333,IFERROR(DATE(VALUE(RIGHT('Cihazlar'!Q333,4)),VALUE(MID('Cihazlar'!Q333,4,2)),VALUE(LEFT('Cihazlar'!Q333,2))),"")))),12))))</f>
        <v/>
      </c>
      <c r="J333" s="17" t="str">
        <f>IF(I333="","",I333-TODAY())</f>
        <v/>
      </c>
      <c r="K333" s="16" t="str">
        <f>IF('Cihazlar'!F333&lt;&gt;"",IF('Cihazlar'!F333="","",IF(ISNUMBER('Cihazlar'!F333),'Cihazlar'!F333,IFERROR(DATE(VALUE(RIGHT('Cihazlar'!F333,4)),VALUE(MID('Cihazlar'!F333,4,2)),VALUE(LEFT('Cihazlar'!F333,2))),""))),IF('Cihazlar'!E333="","",IF(ISNUMBER('Cihazlar'!E333),'Cihazlar'!E333,IFERROR(DATE(VALUE(RIGHT('Cihazlar'!E333,4)),VALUE(MID('Cihazlar'!E333,4,2)),VALUE(LEFT('Cihazlar'!E333,2))),""))))</f>
        <v/>
      </c>
      <c r="L333" t="str">
        <f>IF('Cihazlar'!C333="","",IFERROR(MATCH('Cihazlar'!C333,'Ürünler'!$A:$A,0),IFERROR(MATCH('Cihazlar'!C333,'Ürünler'!$B:$B,0),"")))</f>
        <v/>
      </c>
      <c r="M333">
        <f>IF(N333&gt;0,0,IF('Cihazlar'!J333&lt;&gt;"",N(VALUE('Cihazlar'!J333)),IF(L333="",0,N(INDEX('Ürünler'!$C:$C,L333)))))</f>
        <v>0</v>
      </c>
      <c r="N333">
        <f>IF('Cihazlar'!K333&lt;&gt;"",N(VALUE('Cihazlar'!K333)),IF('Cihazlar'!J333&lt;&gt;"",0,IF(L333="",0,N(INDEX('Ürünler'!$D:$D,L333)))))</f>
        <v>0</v>
      </c>
    </row>
    <row r="334" spans="1:14">
      <c r="A334" t="str">
        <f>IF(AND('Cihazlar'!A334="",'Cihazlar'!B334=""),"",IFERROR(INDEX('Müşteriler'!$A:$A,MATCH(IF('Cihazlar'!A334="","§",'Cihazlar'!A334),'Müşteriler'!$K:$K,0)),IFERROR(INDEX('Müşteriler'!$A:$A,MATCH(IF('Cihazlar'!B334="","§",'Cihazlar'!B334),'Müşteriler'!$C:$C,0)),'Cihazlar'!A334&amp;'Cihazlar'!B334)))</f>
        <v/>
      </c>
      <c r="B334" t="str">
        <f>IF('Cihazlar'!C334="","",IF(L334="",'Cihazlar'!C334,INDEX('Ürünler'!$B:$B,L334)))</f>
        <v/>
      </c>
      <c r="C334" t="str">
        <f>IF('Cihazlar'!D334="","",'Cihazlar'!D334)</f>
        <v/>
      </c>
      <c r="D334" s="16" t="str">
        <f>K334</f>
        <v/>
      </c>
      <c r="E334" t="str">
        <f>IF(N334&gt;0,N334&amp;" gün",IF(M334&gt;0,M334&amp;" ay",""))</f>
        <v/>
      </c>
      <c r="F334" s="16" t="str">
        <f>IF(OR('Cihazlar'!C334="",K334=""),"",IF(N334&gt;0,K334+N334,IF(M334&gt;0,EDATE(K334,M334),"")))</f>
        <v/>
      </c>
      <c r="G334" s="17" t="str">
        <f>IF(F334="","",F334-TODAY())</f>
        <v/>
      </c>
      <c r="H334" t="str">
        <f>IF(G334="","",IF(G334&lt;0,"Gecikmiş",IF(G334&lt;=30,"30 gün içinde","Planlı")))</f>
        <v/>
      </c>
      <c r="I334" s="16" t="str">
        <f>IF('Cihazlar'!Q334="","",IF('Cihazlar'!R334="Sarı etiket",(IF('Cihazlar'!Q334="","",IF(ISNUMBER('Cihazlar'!Q334),'Cihazlar'!Q334,IFERROR(DATE(VALUE(RIGHT('Cihazlar'!Q334,4)),VALUE(MID('Cihazlar'!Q334,4,2)),VALUE(LEFT('Cihazlar'!Q334,2))),""))))+120,IF('Cihazlar'!R334="Kırmızı etiket",(IF('Cihazlar'!Q334="","",IF(ISNUMBER('Cihazlar'!Q334),'Cihazlar'!Q334,IFERROR(DATE(VALUE(RIGHT('Cihazlar'!Q334,4)),VALUE(MID('Cihazlar'!Q334,4,2)),VALUE(LEFT('Cihazlar'!Q334,2))),""))))+60,EDATE((IF('Cihazlar'!Q334="","",IF(ISNUMBER('Cihazlar'!Q334),'Cihazlar'!Q334,IFERROR(DATE(VALUE(RIGHT('Cihazlar'!Q334,4)),VALUE(MID('Cihazlar'!Q334,4,2)),VALUE(LEFT('Cihazlar'!Q334,2))),"")))),12))))</f>
        <v/>
      </c>
      <c r="J334" s="17" t="str">
        <f>IF(I334="","",I334-TODAY())</f>
        <v/>
      </c>
      <c r="K334" s="16" t="str">
        <f>IF('Cihazlar'!F334&lt;&gt;"",IF('Cihazlar'!F334="","",IF(ISNUMBER('Cihazlar'!F334),'Cihazlar'!F334,IFERROR(DATE(VALUE(RIGHT('Cihazlar'!F334,4)),VALUE(MID('Cihazlar'!F334,4,2)),VALUE(LEFT('Cihazlar'!F334,2))),""))),IF('Cihazlar'!E334="","",IF(ISNUMBER('Cihazlar'!E334),'Cihazlar'!E334,IFERROR(DATE(VALUE(RIGHT('Cihazlar'!E334,4)),VALUE(MID('Cihazlar'!E334,4,2)),VALUE(LEFT('Cihazlar'!E334,2))),""))))</f>
        <v/>
      </c>
      <c r="L334" t="str">
        <f>IF('Cihazlar'!C334="","",IFERROR(MATCH('Cihazlar'!C334,'Ürünler'!$A:$A,0),IFERROR(MATCH('Cihazlar'!C334,'Ürünler'!$B:$B,0),"")))</f>
        <v/>
      </c>
      <c r="M334">
        <f>IF(N334&gt;0,0,IF('Cihazlar'!J334&lt;&gt;"",N(VALUE('Cihazlar'!J334)),IF(L334="",0,N(INDEX('Ürünler'!$C:$C,L334)))))</f>
        <v>0</v>
      </c>
      <c r="N334">
        <f>IF('Cihazlar'!K334&lt;&gt;"",N(VALUE('Cihazlar'!K334)),IF('Cihazlar'!J334&lt;&gt;"",0,IF(L334="",0,N(INDEX('Ürünler'!$D:$D,L334)))))</f>
        <v>0</v>
      </c>
    </row>
    <row r="335" spans="1:14">
      <c r="A335" t="str">
        <f>IF(AND('Cihazlar'!A335="",'Cihazlar'!B335=""),"",IFERROR(INDEX('Müşteriler'!$A:$A,MATCH(IF('Cihazlar'!A335="","§",'Cihazlar'!A335),'Müşteriler'!$K:$K,0)),IFERROR(INDEX('Müşteriler'!$A:$A,MATCH(IF('Cihazlar'!B335="","§",'Cihazlar'!B335),'Müşteriler'!$C:$C,0)),'Cihazlar'!A335&amp;'Cihazlar'!B335)))</f>
        <v/>
      </c>
      <c r="B335" t="str">
        <f>IF('Cihazlar'!C335="","",IF(L335="",'Cihazlar'!C335,INDEX('Ürünler'!$B:$B,L335)))</f>
        <v/>
      </c>
      <c r="C335" t="str">
        <f>IF('Cihazlar'!D335="","",'Cihazlar'!D335)</f>
        <v/>
      </c>
      <c r="D335" s="16" t="str">
        <f>K335</f>
        <v/>
      </c>
      <c r="E335" t="str">
        <f>IF(N335&gt;0,N335&amp;" gün",IF(M335&gt;0,M335&amp;" ay",""))</f>
        <v/>
      </c>
      <c r="F335" s="16" t="str">
        <f>IF(OR('Cihazlar'!C335="",K335=""),"",IF(N335&gt;0,K335+N335,IF(M335&gt;0,EDATE(K335,M335),"")))</f>
        <v/>
      </c>
      <c r="G335" s="17" t="str">
        <f>IF(F335="","",F335-TODAY())</f>
        <v/>
      </c>
      <c r="H335" t="str">
        <f>IF(G335="","",IF(G335&lt;0,"Gecikmiş",IF(G335&lt;=30,"30 gün içinde","Planlı")))</f>
        <v/>
      </c>
      <c r="I335" s="16" t="str">
        <f>IF('Cihazlar'!Q335="","",IF('Cihazlar'!R335="Sarı etiket",(IF('Cihazlar'!Q335="","",IF(ISNUMBER('Cihazlar'!Q335),'Cihazlar'!Q335,IFERROR(DATE(VALUE(RIGHT('Cihazlar'!Q335,4)),VALUE(MID('Cihazlar'!Q335,4,2)),VALUE(LEFT('Cihazlar'!Q335,2))),""))))+120,IF('Cihazlar'!R335="Kırmızı etiket",(IF('Cihazlar'!Q335="","",IF(ISNUMBER('Cihazlar'!Q335),'Cihazlar'!Q335,IFERROR(DATE(VALUE(RIGHT('Cihazlar'!Q335,4)),VALUE(MID('Cihazlar'!Q335,4,2)),VALUE(LEFT('Cihazlar'!Q335,2))),""))))+60,EDATE((IF('Cihazlar'!Q335="","",IF(ISNUMBER('Cihazlar'!Q335),'Cihazlar'!Q335,IFERROR(DATE(VALUE(RIGHT('Cihazlar'!Q335,4)),VALUE(MID('Cihazlar'!Q335,4,2)),VALUE(LEFT('Cihazlar'!Q335,2))),"")))),12))))</f>
        <v/>
      </c>
      <c r="J335" s="17" t="str">
        <f>IF(I335="","",I335-TODAY())</f>
        <v/>
      </c>
      <c r="K335" s="16" t="str">
        <f>IF('Cihazlar'!F335&lt;&gt;"",IF('Cihazlar'!F335="","",IF(ISNUMBER('Cihazlar'!F335),'Cihazlar'!F335,IFERROR(DATE(VALUE(RIGHT('Cihazlar'!F335,4)),VALUE(MID('Cihazlar'!F335,4,2)),VALUE(LEFT('Cihazlar'!F335,2))),""))),IF('Cihazlar'!E335="","",IF(ISNUMBER('Cihazlar'!E335),'Cihazlar'!E335,IFERROR(DATE(VALUE(RIGHT('Cihazlar'!E335,4)),VALUE(MID('Cihazlar'!E335,4,2)),VALUE(LEFT('Cihazlar'!E335,2))),""))))</f>
        <v/>
      </c>
      <c r="L335" t="str">
        <f>IF('Cihazlar'!C335="","",IFERROR(MATCH('Cihazlar'!C335,'Ürünler'!$A:$A,0),IFERROR(MATCH('Cihazlar'!C335,'Ürünler'!$B:$B,0),"")))</f>
        <v/>
      </c>
      <c r="M335">
        <f>IF(N335&gt;0,0,IF('Cihazlar'!J335&lt;&gt;"",N(VALUE('Cihazlar'!J335)),IF(L335="",0,N(INDEX('Ürünler'!$C:$C,L335)))))</f>
        <v>0</v>
      </c>
      <c r="N335">
        <f>IF('Cihazlar'!K335&lt;&gt;"",N(VALUE('Cihazlar'!K335)),IF('Cihazlar'!J335&lt;&gt;"",0,IF(L335="",0,N(INDEX('Ürünler'!$D:$D,L335)))))</f>
        <v>0</v>
      </c>
    </row>
    <row r="336" spans="1:14">
      <c r="A336" t="str">
        <f>IF(AND('Cihazlar'!A336="",'Cihazlar'!B336=""),"",IFERROR(INDEX('Müşteriler'!$A:$A,MATCH(IF('Cihazlar'!A336="","§",'Cihazlar'!A336),'Müşteriler'!$K:$K,0)),IFERROR(INDEX('Müşteriler'!$A:$A,MATCH(IF('Cihazlar'!B336="","§",'Cihazlar'!B336),'Müşteriler'!$C:$C,0)),'Cihazlar'!A336&amp;'Cihazlar'!B336)))</f>
        <v/>
      </c>
      <c r="B336" t="str">
        <f>IF('Cihazlar'!C336="","",IF(L336="",'Cihazlar'!C336,INDEX('Ürünler'!$B:$B,L336)))</f>
        <v/>
      </c>
      <c r="C336" t="str">
        <f>IF('Cihazlar'!D336="","",'Cihazlar'!D336)</f>
        <v/>
      </c>
      <c r="D336" s="16" t="str">
        <f>K336</f>
        <v/>
      </c>
      <c r="E336" t="str">
        <f>IF(N336&gt;0,N336&amp;" gün",IF(M336&gt;0,M336&amp;" ay",""))</f>
        <v/>
      </c>
      <c r="F336" s="16" t="str">
        <f>IF(OR('Cihazlar'!C336="",K336=""),"",IF(N336&gt;0,K336+N336,IF(M336&gt;0,EDATE(K336,M336),"")))</f>
        <v/>
      </c>
      <c r="G336" s="17" t="str">
        <f>IF(F336="","",F336-TODAY())</f>
        <v/>
      </c>
      <c r="H336" t="str">
        <f>IF(G336="","",IF(G336&lt;0,"Gecikmiş",IF(G336&lt;=30,"30 gün içinde","Planlı")))</f>
        <v/>
      </c>
      <c r="I336" s="16" t="str">
        <f>IF('Cihazlar'!Q336="","",IF('Cihazlar'!R336="Sarı etiket",(IF('Cihazlar'!Q336="","",IF(ISNUMBER('Cihazlar'!Q336),'Cihazlar'!Q336,IFERROR(DATE(VALUE(RIGHT('Cihazlar'!Q336,4)),VALUE(MID('Cihazlar'!Q336,4,2)),VALUE(LEFT('Cihazlar'!Q336,2))),""))))+120,IF('Cihazlar'!R336="Kırmızı etiket",(IF('Cihazlar'!Q336="","",IF(ISNUMBER('Cihazlar'!Q336),'Cihazlar'!Q336,IFERROR(DATE(VALUE(RIGHT('Cihazlar'!Q336,4)),VALUE(MID('Cihazlar'!Q336,4,2)),VALUE(LEFT('Cihazlar'!Q336,2))),""))))+60,EDATE((IF('Cihazlar'!Q336="","",IF(ISNUMBER('Cihazlar'!Q336),'Cihazlar'!Q336,IFERROR(DATE(VALUE(RIGHT('Cihazlar'!Q336,4)),VALUE(MID('Cihazlar'!Q336,4,2)),VALUE(LEFT('Cihazlar'!Q336,2))),"")))),12))))</f>
        <v/>
      </c>
      <c r="J336" s="17" t="str">
        <f>IF(I336="","",I336-TODAY())</f>
        <v/>
      </c>
      <c r="K336" s="16" t="str">
        <f>IF('Cihazlar'!F336&lt;&gt;"",IF('Cihazlar'!F336="","",IF(ISNUMBER('Cihazlar'!F336),'Cihazlar'!F336,IFERROR(DATE(VALUE(RIGHT('Cihazlar'!F336,4)),VALUE(MID('Cihazlar'!F336,4,2)),VALUE(LEFT('Cihazlar'!F336,2))),""))),IF('Cihazlar'!E336="","",IF(ISNUMBER('Cihazlar'!E336),'Cihazlar'!E336,IFERROR(DATE(VALUE(RIGHT('Cihazlar'!E336,4)),VALUE(MID('Cihazlar'!E336,4,2)),VALUE(LEFT('Cihazlar'!E336,2))),""))))</f>
        <v/>
      </c>
      <c r="L336" t="str">
        <f>IF('Cihazlar'!C336="","",IFERROR(MATCH('Cihazlar'!C336,'Ürünler'!$A:$A,0),IFERROR(MATCH('Cihazlar'!C336,'Ürünler'!$B:$B,0),"")))</f>
        <v/>
      </c>
      <c r="M336">
        <f>IF(N336&gt;0,0,IF('Cihazlar'!J336&lt;&gt;"",N(VALUE('Cihazlar'!J336)),IF(L336="",0,N(INDEX('Ürünler'!$C:$C,L336)))))</f>
        <v>0</v>
      </c>
      <c r="N336">
        <f>IF('Cihazlar'!K336&lt;&gt;"",N(VALUE('Cihazlar'!K336)),IF('Cihazlar'!J336&lt;&gt;"",0,IF(L336="",0,N(INDEX('Ürünler'!$D:$D,L336)))))</f>
        <v>0</v>
      </c>
    </row>
    <row r="337" spans="1:14">
      <c r="A337" t="str">
        <f>IF(AND('Cihazlar'!A337="",'Cihazlar'!B337=""),"",IFERROR(INDEX('Müşteriler'!$A:$A,MATCH(IF('Cihazlar'!A337="","§",'Cihazlar'!A337),'Müşteriler'!$K:$K,0)),IFERROR(INDEX('Müşteriler'!$A:$A,MATCH(IF('Cihazlar'!B337="","§",'Cihazlar'!B337),'Müşteriler'!$C:$C,0)),'Cihazlar'!A337&amp;'Cihazlar'!B337)))</f>
        <v/>
      </c>
      <c r="B337" t="str">
        <f>IF('Cihazlar'!C337="","",IF(L337="",'Cihazlar'!C337,INDEX('Ürünler'!$B:$B,L337)))</f>
        <v/>
      </c>
      <c r="C337" t="str">
        <f>IF('Cihazlar'!D337="","",'Cihazlar'!D337)</f>
        <v/>
      </c>
      <c r="D337" s="16" t="str">
        <f>K337</f>
        <v/>
      </c>
      <c r="E337" t="str">
        <f>IF(N337&gt;0,N337&amp;" gün",IF(M337&gt;0,M337&amp;" ay",""))</f>
        <v/>
      </c>
      <c r="F337" s="16" t="str">
        <f>IF(OR('Cihazlar'!C337="",K337=""),"",IF(N337&gt;0,K337+N337,IF(M337&gt;0,EDATE(K337,M337),"")))</f>
        <v/>
      </c>
      <c r="G337" s="17" t="str">
        <f>IF(F337="","",F337-TODAY())</f>
        <v/>
      </c>
      <c r="H337" t="str">
        <f>IF(G337="","",IF(G337&lt;0,"Gecikmiş",IF(G337&lt;=30,"30 gün içinde","Planlı")))</f>
        <v/>
      </c>
      <c r="I337" s="16" t="str">
        <f>IF('Cihazlar'!Q337="","",IF('Cihazlar'!R337="Sarı etiket",(IF('Cihazlar'!Q337="","",IF(ISNUMBER('Cihazlar'!Q337),'Cihazlar'!Q337,IFERROR(DATE(VALUE(RIGHT('Cihazlar'!Q337,4)),VALUE(MID('Cihazlar'!Q337,4,2)),VALUE(LEFT('Cihazlar'!Q337,2))),""))))+120,IF('Cihazlar'!R337="Kırmızı etiket",(IF('Cihazlar'!Q337="","",IF(ISNUMBER('Cihazlar'!Q337),'Cihazlar'!Q337,IFERROR(DATE(VALUE(RIGHT('Cihazlar'!Q337,4)),VALUE(MID('Cihazlar'!Q337,4,2)),VALUE(LEFT('Cihazlar'!Q337,2))),""))))+60,EDATE((IF('Cihazlar'!Q337="","",IF(ISNUMBER('Cihazlar'!Q337),'Cihazlar'!Q337,IFERROR(DATE(VALUE(RIGHT('Cihazlar'!Q337,4)),VALUE(MID('Cihazlar'!Q337,4,2)),VALUE(LEFT('Cihazlar'!Q337,2))),"")))),12))))</f>
        <v/>
      </c>
      <c r="J337" s="17" t="str">
        <f>IF(I337="","",I337-TODAY())</f>
        <v/>
      </c>
      <c r="K337" s="16" t="str">
        <f>IF('Cihazlar'!F337&lt;&gt;"",IF('Cihazlar'!F337="","",IF(ISNUMBER('Cihazlar'!F337),'Cihazlar'!F337,IFERROR(DATE(VALUE(RIGHT('Cihazlar'!F337,4)),VALUE(MID('Cihazlar'!F337,4,2)),VALUE(LEFT('Cihazlar'!F337,2))),""))),IF('Cihazlar'!E337="","",IF(ISNUMBER('Cihazlar'!E337),'Cihazlar'!E337,IFERROR(DATE(VALUE(RIGHT('Cihazlar'!E337,4)),VALUE(MID('Cihazlar'!E337,4,2)),VALUE(LEFT('Cihazlar'!E337,2))),""))))</f>
        <v/>
      </c>
      <c r="L337" t="str">
        <f>IF('Cihazlar'!C337="","",IFERROR(MATCH('Cihazlar'!C337,'Ürünler'!$A:$A,0),IFERROR(MATCH('Cihazlar'!C337,'Ürünler'!$B:$B,0),"")))</f>
        <v/>
      </c>
      <c r="M337">
        <f>IF(N337&gt;0,0,IF('Cihazlar'!J337&lt;&gt;"",N(VALUE('Cihazlar'!J337)),IF(L337="",0,N(INDEX('Ürünler'!$C:$C,L337)))))</f>
        <v>0</v>
      </c>
      <c r="N337">
        <f>IF('Cihazlar'!K337&lt;&gt;"",N(VALUE('Cihazlar'!K337)),IF('Cihazlar'!J337&lt;&gt;"",0,IF(L337="",0,N(INDEX('Ürünler'!$D:$D,L337)))))</f>
        <v>0</v>
      </c>
    </row>
    <row r="338" spans="1:14">
      <c r="A338" t="str">
        <f>IF(AND('Cihazlar'!A338="",'Cihazlar'!B338=""),"",IFERROR(INDEX('Müşteriler'!$A:$A,MATCH(IF('Cihazlar'!A338="","§",'Cihazlar'!A338),'Müşteriler'!$K:$K,0)),IFERROR(INDEX('Müşteriler'!$A:$A,MATCH(IF('Cihazlar'!B338="","§",'Cihazlar'!B338),'Müşteriler'!$C:$C,0)),'Cihazlar'!A338&amp;'Cihazlar'!B338)))</f>
        <v/>
      </c>
      <c r="B338" t="str">
        <f>IF('Cihazlar'!C338="","",IF(L338="",'Cihazlar'!C338,INDEX('Ürünler'!$B:$B,L338)))</f>
        <v/>
      </c>
      <c r="C338" t="str">
        <f>IF('Cihazlar'!D338="","",'Cihazlar'!D338)</f>
        <v/>
      </c>
      <c r="D338" s="16" t="str">
        <f>K338</f>
        <v/>
      </c>
      <c r="E338" t="str">
        <f>IF(N338&gt;0,N338&amp;" gün",IF(M338&gt;0,M338&amp;" ay",""))</f>
        <v/>
      </c>
      <c r="F338" s="16" t="str">
        <f>IF(OR('Cihazlar'!C338="",K338=""),"",IF(N338&gt;0,K338+N338,IF(M338&gt;0,EDATE(K338,M338),"")))</f>
        <v/>
      </c>
      <c r="G338" s="17" t="str">
        <f>IF(F338="","",F338-TODAY())</f>
        <v/>
      </c>
      <c r="H338" t="str">
        <f>IF(G338="","",IF(G338&lt;0,"Gecikmiş",IF(G338&lt;=30,"30 gün içinde","Planlı")))</f>
        <v/>
      </c>
      <c r="I338" s="16" t="str">
        <f>IF('Cihazlar'!Q338="","",IF('Cihazlar'!R338="Sarı etiket",(IF('Cihazlar'!Q338="","",IF(ISNUMBER('Cihazlar'!Q338),'Cihazlar'!Q338,IFERROR(DATE(VALUE(RIGHT('Cihazlar'!Q338,4)),VALUE(MID('Cihazlar'!Q338,4,2)),VALUE(LEFT('Cihazlar'!Q338,2))),""))))+120,IF('Cihazlar'!R338="Kırmızı etiket",(IF('Cihazlar'!Q338="","",IF(ISNUMBER('Cihazlar'!Q338),'Cihazlar'!Q338,IFERROR(DATE(VALUE(RIGHT('Cihazlar'!Q338,4)),VALUE(MID('Cihazlar'!Q338,4,2)),VALUE(LEFT('Cihazlar'!Q338,2))),""))))+60,EDATE((IF('Cihazlar'!Q338="","",IF(ISNUMBER('Cihazlar'!Q338),'Cihazlar'!Q338,IFERROR(DATE(VALUE(RIGHT('Cihazlar'!Q338,4)),VALUE(MID('Cihazlar'!Q338,4,2)),VALUE(LEFT('Cihazlar'!Q338,2))),"")))),12))))</f>
        <v/>
      </c>
      <c r="J338" s="17" t="str">
        <f>IF(I338="","",I338-TODAY())</f>
        <v/>
      </c>
      <c r="K338" s="16" t="str">
        <f>IF('Cihazlar'!F338&lt;&gt;"",IF('Cihazlar'!F338="","",IF(ISNUMBER('Cihazlar'!F338),'Cihazlar'!F338,IFERROR(DATE(VALUE(RIGHT('Cihazlar'!F338,4)),VALUE(MID('Cihazlar'!F338,4,2)),VALUE(LEFT('Cihazlar'!F338,2))),""))),IF('Cihazlar'!E338="","",IF(ISNUMBER('Cihazlar'!E338),'Cihazlar'!E338,IFERROR(DATE(VALUE(RIGHT('Cihazlar'!E338,4)),VALUE(MID('Cihazlar'!E338,4,2)),VALUE(LEFT('Cihazlar'!E338,2))),""))))</f>
        <v/>
      </c>
      <c r="L338" t="str">
        <f>IF('Cihazlar'!C338="","",IFERROR(MATCH('Cihazlar'!C338,'Ürünler'!$A:$A,0),IFERROR(MATCH('Cihazlar'!C338,'Ürünler'!$B:$B,0),"")))</f>
        <v/>
      </c>
      <c r="M338">
        <f>IF(N338&gt;0,0,IF('Cihazlar'!J338&lt;&gt;"",N(VALUE('Cihazlar'!J338)),IF(L338="",0,N(INDEX('Ürünler'!$C:$C,L338)))))</f>
        <v>0</v>
      </c>
      <c r="N338">
        <f>IF('Cihazlar'!K338&lt;&gt;"",N(VALUE('Cihazlar'!K338)),IF('Cihazlar'!J338&lt;&gt;"",0,IF(L338="",0,N(INDEX('Ürünler'!$D:$D,L338)))))</f>
        <v>0</v>
      </c>
    </row>
    <row r="339" spans="1:14">
      <c r="A339" t="str">
        <f>IF(AND('Cihazlar'!A339="",'Cihazlar'!B339=""),"",IFERROR(INDEX('Müşteriler'!$A:$A,MATCH(IF('Cihazlar'!A339="","§",'Cihazlar'!A339),'Müşteriler'!$K:$K,0)),IFERROR(INDEX('Müşteriler'!$A:$A,MATCH(IF('Cihazlar'!B339="","§",'Cihazlar'!B339),'Müşteriler'!$C:$C,0)),'Cihazlar'!A339&amp;'Cihazlar'!B339)))</f>
        <v/>
      </c>
      <c r="B339" t="str">
        <f>IF('Cihazlar'!C339="","",IF(L339="",'Cihazlar'!C339,INDEX('Ürünler'!$B:$B,L339)))</f>
        <v/>
      </c>
      <c r="C339" t="str">
        <f>IF('Cihazlar'!D339="","",'Cihazlar'!D339)</f>
        <v/>
      </c>
      <c r="D339" s="16" t="str">
        <f>K339</f>
        <v/>
      </c>
      <c r="E339" t="str">
        <f>IF(N339&gt;0,N339&amp;" gün",IF(M339&gt;0,M339&amp;" ay",""))</f>
        <v/>
      </c>
      <c r="F339" s="16" t="str">
        <f>IF(OR('Cihazlar'!C339="",K339=""),"",IF(N339&gt;0,K339+N339,IF(M339&gt;0,EDATE(K339,M339),"")))</f>
        <v/>
      </c>
      <c r="G339" s="17" t="str">
        <f>IF(F339="","",F339-TODAY())</f>
        <v/>
      </c>
      <c r="H339" t="str">
        <f>IF(G339="","",IF(G339&lt;0,"Gecikmiş",IF(G339&lt;=30,"30 gün içinde","Planlı")))</f>
        <v/>
      </c>
      <c r="I339" s="16" t="str">
        <f>IF('Cihazlar'!Q339="","",IF('Cihazlar'!R339="Sarı etiket",(IF('Cihazlar'!Q339="","",IF(ISNUMBER('Cihazlar'!Q339),'Cihazlar'!Q339,IFERROR(DATE(VALUE(RIGHT('Cihazlar'!Q339,4)),VALUE(MID('Cihazlar'!Q339,4,2)),VALUE(LEFT('Cihazlar'!Q339,2))),""))))+120,IF('Cihazlar'!R339="Kırmızı etiket",(IF('Cihazlar'!Q339="","",IF(ISNUMBER('Cihazlar'!Q339),'Cihazlar'!Q339,IFERROR(DATE(VALUE(RIGHT('Cihazlar'!Q339,4)),VALUE(MID('Cihazlar'!Q339,4,2)),VALUE(LEFT('Cihazlar'!Q339,2))),""))))+60,EDATE((IF('Cihazlar'!Q339="","",IF(ISNUMBER('Cihazlar'!Q339),'Cihazlar'!Q339,IFERROR(DATE(VALUE(RIGHT('Cihazlar'!Q339,4)),VALUE(MID('Cihazlar'!Q339,4,2)),VALUE(LEFT('Cihazlar'!Q339,2))),"")))),12))))</f>
        <v/>
      </c>
      <c r="J339" s="17" t="str">
        <f>IF(I339="","",I339-TODAY())</f>
        <v/>
      </c>
      <c r="K339" s="16" t="str">
        <f>IF('Cihazlar'!F339&lt;&gt;"",IF('Cihazlar'!F339="","",IF(ISNUMBER('Cihazlar'!F339),'Cihazlar'!F339,IFERROR(DATE(VALUE(RIGHT('Cihazlar'!F339,4)),VALUE(MID('Cihazlar'!F339,4,2)),VALUE(LEFT('Cihazlar'!F339,2))),""))),IF('Cihazlar'!E339="","",IF(ISNUMBER('Cihazlar'!E339),'Cihazlar'!E339,IFERROR(DATE(VALUE(RIGHT('Cihazlar'!E339,4)),VALUE(MID('Cihazlar'!E339,4,2)),VALUE(LEFT('Cihazlar'!E339,2))),""))))</f>
        <v/>
      </c>
      <c r="L339" t="str">
        <f>IF('Cihazlar'!C339="","",IFERROR(MATCH('Cihazlar'!C339,'Ürünler'!$A:$A,0),IFERROR(MATCH('Cihazlar'!C339,'Ürünler'!$B:$B,0),"")))</f>
        <v/>
      </c>
      <c r="M339">
        <f>IF(N339&gt;0,0,IF('Cihazlar'!J339&lt;&gt;"",N(VALUE('Cihazlar'!J339)),IF(L339="",0,N(INDEX('Ürünler'!$C:$C,L339)))))</f>
        <v>0</v>
      </c>
      <c r="N339">
        <f>IF('Cihazlar'!K339&lt;&gt;"",N(VALUE('Cihazlar'!K339)),IF('Cihazlar'!J339&lt;&gt;"",0,IF(L339="",0,N(INDEX('Ürünler'!$D:$D,L339)))))</f>
        <v>0</v>
      </c>
    </row>
    <row r="340" spans="1:14">
      <c r="A340" t="str">
        <f>IF(AND('Cihazlar'!A340="",'Cihazlar'!B340=""),"",IFERROR(INDEX('Müşteriler'!$A:$A,MATCH(IF('Cihazlar'!A340="","§",'Cihazlar'!A340),'Müşteriler'!$K:$K,0)),IFERROR(INDEX('Müşteriler'!$A:$A,MATCH(IF('Cihazlar'!B340="","§",'Cihazlar'!B340),'Müşteriler'!$C:$C,0)),'Cihazlar'!A340&amp;'Cihazlar'!B340)))</f>
        <v/>
      </c>
      <c r="B340" t="str">
        <f>IF('Cihazlar'!C340="","",IF(L340="",'Cihazlar'!C340,INDEX('Ürünler'!$B:$B,L340)))</f>
        <v/>
      </c>
      <c r="C340" t="str">
        <f>IF('Cihazlar'!D340="","",'Cihazlar'!D340)</f>
        <v/>
      </c>
      <c r="D340" s="16" t="str">
        <f>K340</f>
        <v/>
      </c>
      <c r="E340" t="str">
        <f>IF(N340&gt;0,N340&amp;" gün",IF(M340&gt;0,M340&amp;" ay",""))</f>
        <v/>
      </c>
      <c r="F340" s="16" t="str">
        <f>IF(OR('Cihazlar'!C340="",K340=""),"",IF(N340&gt;0,K340+N340,IF(M340&gt;0,EDATE(K340,M340),"")))</f>
        <v/>
      </c>
      <c r="G340" s="17" t="str">
        <f>IF(F340="","",F340-TODAY())</f>
        <v/>
      </c>
      <c r="H340" t="str">
        <f>IF(G340="","",IF(G340&lt;0,"Gecikmiş",IF(G340&lt;=30,"30 gün içinde","Planlı")))</f>
        <v/>
      </c>
      <c r="I340" s="16" t="str">
        <f>IF('Cihazlar'!Q340="","",IF('Cihazlar'!R340="Sarı etiket",(IF('Cihazlar'!Q340="","",IF(ISNUMBER('Cihazlar'!Q340),'Cihazlar'!Q340,IFERROR(DATE(VALUE(RIGHT('Cihazlar'!Q340,4)),VALUE(MID('Cihazlar'!Q340,4,2)),VALUE(LEFT('Cihazlar'!Q340,2))),""))))+120,IF('Cihazlar'!R340="Kırmızı etiket",(IF('Cihazlar'!Q340="","",IF(ISNUMBER('Cihazlar'!Q340),'Cihazlar'!Q340,IFERROR(DATE(VALUE(RIGHT('Cihazlar'!Q340,4)),VALUE(MID('Cihazlar'!Q340,4,2)),VALUE(LEFT('Cihazlar'!Q340,2))),""))))+60,EDATE((IF('Cihazlar'!Q340="","",IF(ISNUMBER('Cihazlar'!Q340),'Cihazlar'!Q340,IFERROR(DATE(VALUE(RIGHT('Cihazlar'!Q340,4)),VALUE(MID('Cihazlar'!Q340,4,2)),VALUE(LEFT('Cihazlar'!Q340,2))),"")))),12))))</f>
        <v/>
      </c>
      <c r="J340" s="17" t="str">
        <f>IF(I340="","",I340-TODAY())</f>
        <v/>
      </c>
      <c r="K340" s="16" t="str">
        <f>IF('Cihazlar'!F340&lt;&gt;"",IF('Cihazlar'!F340="","",IF(ISNUMBER('Cihazlar'!F340),'Cihazlar'!F340,IFERROR(DATE(VALUE(RIGHT('Cihazlar'!F340,4)),VALUE(MID('Cihazlar'!F340,4,2)),VALUE(LEFT('Cihazlar'!F340,2))),""))),IF('Cihazlar'!E340="","",IF(ISNUMBER('Cihazlar'!E340),'Cihazlar'!E340,IFERROR(DATE(VALUE(RIGHT('Cihazlar'!E340,4)),VALUE(MID('Cihazlar'!E340,4,2)),VALUE(LEFT('Cihazlar'!E340,2))),""))))</f>
        <v/>
      </c>
      <c r="L340" t="str">
        <f>IF('Cihazlar'!C340="","",IFERROR(MATCH('Cihazlar'!C340,'Ürünler'!$A:$A,0),IFERROR(MATCH('Cihazlar'!C340,'Ürünler'!$B:$B,0),"")))</f>
        <v/>
      </c>
      <c r="M340">
        <f>IF(N340&gt;0,0,IF('Cihazlar'!J340&lt;&gt;"",N(VALUE('Cihazlar'!J340)),IF(L340="",0,N(INDEX('Ürünler'!$C:$C,L340)))))</f>
        <v>0</v>
      </c>
      <c r="N340">
        <f>IF('Cihazlar'!K340&lt;&gt;"",N(VALUE('Cihazlar'!K340)),IF('Cihazlar'!J340&lt;&gt;"",0,IF(L340="",0,N(INDEX('Ürünler'!$D:$D,L340)))))</f>
        <v>0</v>
      </c>
    </row>
    <row r="341" spans="1:14">
      <c r="A341" t="str">
        <f>IF(AND('Cihazlar'!A341="",'Cihazlar'!B341=""),"",IFERROR(INDEX('Müşteriler'!$A:$A,MATCH(IF('Cihazlar'!A341="","§",'Cihazlar'!A341),'Müşteriler'!$K:$K,0)),IFERROR(INDEX('Müşteriler'!$A:$A,MATCH(IF('Cihazlar'!B341="","§",'Cihazlar'!B341),'Müşteriler'!$C:$C,0)),'Cihazlar'!A341&amp;'Cihazlar'!B341)))</f>
        <v/>
      </c>
      <c r="B341" t="str">
        <f>IF('Cihazlar'!C341="","",IF(L341="",'Cihazlar'!C341,INDEX('Ürünler'!$B:$B,L341)))</f>
        <v/>
      </c>
      <c r="C341" t="str">
        <f>IF('Cihazlar'!D341="","",'Cihazlar'!D341)</f>
        <v/>
      </c>
      <c r="D341" s="16" t="str">
        <f>K341</f>
        <v/>
      </c>
      <c r="E341" t="str">
        <f>IF(N341&gt;0,N341&amp;" gün",IF(M341&gt;0,M341&amp;" ay",""))</f>
        <v/>
      </c>
      <c r="F341" s="16" t="str">
        <f>IF(OR('Cihazlar'!C341="",K341=""),"",IF(N341&gt;0,K341+N341,IF(M341&gt;0,EDATE(K341,M341),"")))</f>
        <v/>
      </c>
      <c r="G341" s="17" t="str">
        <f>IF(F341="","",F341-TODAY())</f>
        <v/>
      </c>
      <c r="H341" t="str">
        <f>IF(G341="","",IF(G341&lt;0,"Gecikmiş",IF(G341&lt;=30,"30 gün içinde","Planlı")))</f>
        <v/>
      </c>
      <c r="I341" s="16" t="str">
        <f>IF('Cihazlar'!Q341="","",IF('Cihazlar'!R341="Sarı etiket",(IF('Cihazlar'!Q341="","",IF(ISNUMBER('Cihazlar'!Q341),'Cihazlar'!Q341,IFERROR(DATE(VALUE(RIGHT('Cihazlar'!Q341,4)),VALUE(MID('Cihazlar'!Q341,4,2)),VALUE(LEFT('Cihazlar'!Q341,2))),""))))+120,IF('Cihazlar'!R341="Kırmızı etiket",(IF('Cihazlar'!Q341="","",IF(ISNUMBER('Cihazlar'!Q341),'Cihazlar'!Q341,IFERROR(DATE(VALUE(RIGHT('Cihazlar'!Q341,4)),VALUE(MID('Cihazlar'!Q341,4,2)),VALUE(LEFT('Cihazlar'!Q341,2))),""))))+60,EDATE((IF('Cihazlar'!Q341="","",IF(ISNUMBER('Cihazlar'!Q341),'Cihazlar'!Q341,IFERROR(DATE(VALUE(RIGHT('Cihazlar'!Q341,4)),VALUE(MID('Cihazlar'!Q341,4,2)),VALUE(LEFT('Cihazlar'!Q341,2))),"")))),12))))</f>
        <v/>
      </c>
      <c r="J341" s="17" t="str">
        <f>IF(I341="","",I341-TODAY())</f>
        <v/>
      </c>
      <c r="K341" s="16" t="str">
        <f>IF('Cihazlar'!F341&lt;&gt;"",IF('Cihazlar'!F341="","",IF(ISNUMBER('Cihazlar'!F341),'Cihazlar'!F341,IFERROR(DATE(VALUE(RIGHT('Cihazlar'!F341,4)),VALUE(MID('Cihazlar'!F341,4,2)),VALUE(LEFT('Cihazlar'!F341,2))),""))),IF('Cihazlar'!E341="","",IF(ISNUMBER('Cihazlar'!E341),'Cihazlar'!E341,IFERROR(DATE(VALUE(RIGHT('Cihazlar'!E341,4)),VALUE(MID('Cihazlar'!E341,4,2)),VALUE(LEFT('Cihazlar'!E341,2))),""))))</f>
        <v/>
      </c>
      <c r="L341" t="str">
        <f>IF('Cihazlar'!C341="","",IFERROR(MATCH('Cihazlar'!C341,'Ürünler'!$A:$A,0),IFERROR(MATCH('Cihazlar'!C341,'Ürünler'!$B:$B,0),"")))</f>
        <v/>
      </c>
      <c r="M341">
        <f>IF(N341&gt;0,0,IF('Cihazlar'!J341&lt;&gt;"",N(VALUE('Cihazlar'!J341)),IF(L341="",0,N(INDEX('Ürünler'!$C:$C,L341)))))</f>
        <v>0</v>
      </c>
      <c r="N341">
        <f>IF('Cihazlar'!K341&lt;&gt;"",N(VALUE('Cihazlar'!K341)),IF('Cihazlar'!J341&lt;&gt;"",0,IF(L341="",0,N(INDEX('Ürünler'!$D:$D,L341)))))</f>
        <v>0</v>
      </c>
    </row>
    <row r="342" spans="1:14">
      <c r="A342" t="str">
        <f>IF(AND('Cihazlar'!A342="",'Cihazlar'!B342=""),"",IFERROR(INDEX('Müşteriler'!$A:$A,MATCH(IF('Cihazlar'!A342="","§",'Cihazlar'!A342),'Müşteriler'!$K:$K,0)),IFERROR(INDEX('Müşteriler'!$A:$A,MATCH(IF('Cihazlar'!B342="","§",'Cihazlar'!B342),'Müşteriler'!$C:$C,0)),'Cihazlar'!A342&amp;'Cihazlar'!B342)))</f>
        <v/>
      </c>
      <c r="B342" t="str">
        <f>IF('Cihazlar'!C342="","",IF(L342="",'Cihazlar'!C342,INDEX('Ürünler'!$B:$B,L342)))</f>
        <v/>
      </c>
      <c r="C342" t="str">
        <f>IF('Cihazlar'!D342="","",'Cihazlar'!D342)</f>
        <v/>
      </c>
      <c r="D342" s="16" t="str">
        <f>K342</f>
        <v/>
      </c>
      <c r="E342" t="str">
        <f>IF(N342&gt;0,N342&amp;" gün",IF(M342&gt;0,M342&amp;" ay",""))</f>
        <v/>
      </c>
      <c r="F342" s="16" t="str">
        <f>IF(OR('Cihazlar'!C342="",K342=""),"",IF(N342&gt;0,K342+N342,IF(M342&gt;0,EDATE(K342,M342),"")))</f>
        <v/>
      </c>
      <c r="G342" s="17" t="str">
        <f>IF(F342="","",F342-TODAY())</f>
        <v/>
      </c>
      <c r="H342" t="str">
        <f>IF(G342="","",IF(G342&lt;0,"Gecikmiş",IF(G342&lt;=30,"30 gün içinde","Planlı")))</f>
        <v/>
      </c>
      <c r="I342" s="16" t="str">
        <f>IF('Cihazlar'!Q342="","",IF('Cihazlar'!R342="Sarı etiket",(IF('Cihazlar'!Q342="","",IF(ISNUMBER('Cihazlar'!Q342),'Cihazlar'!Q342,IFERROR(DATE(VALUE(RIGHT('Cihazlar'!Q342,4)),VALUE(MID('Cihazlar'!Q342,4,2)),VALUE(LEFT('Cihazlar'!Q342,2))),""))))+120,IF('Cihazlar'!R342="Kırmızı etiket",(IF('Cihazlar'!Q342="","",IF(ISNUMBER('Cihazlar'!Q342),'Cihazlar'!Q342,IFERROR(DATE(VALUE(RIGHT('Cihazlar'!Q342,4)),VALUE(MID('Cihazlar'!Q342,4,2)),VALUE(LEFT('Cihazlar'!Q342,2))),""))))+60,EDATE((IF('Cihazlar'!Q342="","",IF(ISNUMBER('Cihazlar'!Q342),'Cihazlar'!Q342,IFERROR(DATE(VALUE(RIGHT('Cihazlar'!Q342,4)),VALUE(MID('Cihazlar'!Q342,4,2)),VALUE(LEFT('Cihazlar'!Q342,2))),"")))),12))))</f>
        <v/>
      </c>
      <c r="J342" s="17" t="str">
        <f>IF(I342="","",I342-TODAY())</f>
        <v/>
      </c>
      <c r="K342" s="16" t="str">
        <f>IF('Cihazlar'!F342&lt;&gt;"",IF('Cihazlar'!F342="","",IF(ISNUMBER('Cihazlar'!F342),'Cihazlar'!F342,IFERROR(DATE(VALUE(RIGHT('Cihazlar'!F342,4)),VALUE(MID('Cihazlar'!F342,4,2)),VALUE(LEFT('Cihazlar'!F342,2))),""))),IF('Cihazlar'!E342="","",IF(ISNUMBER('Cihazlar'!E342),'Cihazlar'!E342,IFERROR(DATE(VALUE(RIGHT('Cihazlar'!E342,4)),VALUE(MID('Cihazlar'!E342,4,2)),VALUE(LEFT('Cihazlar'!E342,2))),""))))</f>
        <v/>
      </c>
      <c r="L342" t="str">
        <f>IF('Cihazlar'!C342="","",IFERROR(MATCH('Cihazlar'!C342,'Ürünler'!$A:$A,0),IFERROR(MATCH('Cihazlar'!C342,'Ürünler'!$B:$B,0),"")))</f>
        <v/>
      </c>
      <c r="M342">
        <f>IF(N342&gt;0,0,IF('Cihazlar'!J342&lt;&gt;"",N(VALUE('Cihazlar'!J342)),IF(L342="",0,N(INDEX('Ürünler'!$C:$C,L342)))))</f>
        <v>0</v>
      </c>
      <c r="N342">
        <f>IF('Cihazlar'!K342&lt;&gt;"",N(VALUE('Cihazlar'!K342)),IF('Cihazlar'!J342&lt;&gt;"",0,IF(L342="",0,N(INDEX('Ürünler'!$D:$D,L342)))))</f>
        <v>0</v>
      </c>
    </row>
    <row r="343" spans="1:14">
      <c r="A343" t="str">
        <f>IF(AND('Cihazlar'!A343="",'Cihazlar'!B343=""),"",IFERROR(INDEX('Müşteriler'!$A:$A,MATCH(IF('Cihazlar'!A343="","§",'Cihazlar'!A343),'Müşteriler'!$K:$K,0)),IFERROR(INDEX('Müşteriler'!$A:$A,MATCH(IF('Cihazlar'!B343="","§",'Cihazlar'!B343),'Müşteriler'!$C:$C,0)),'Cihazlar'!A343&amp;'Cihazlar'!B343)))</f>
        <v/>
      </c>
      <c r="B343" t="str">
        <f>IF('Cihazlar'!C343="","",IF(L343="",'Cihazlar'!C343,INDEX('Ürünler'!$B:$B,L343)))</f>
        <v/>
      </c>
      <c r="C343" t="str">
        <f>IF('Cihazlar'!D343="","",'Cihazlar'!D343)</f>
        <v/>
      </c>
      <c r="D343" s="16" t="str">
        <f>K343</f>
        <v/>
      </c>
      <c r="E343" t="str">
        <f>IF(N343&gt;0,N343&amp;" gün",IF(M343&gt;0,M343&amp;" ay",""))</f>
        <v/>
      </c>
      <c r="F343" s="16" t="str">
        <f>IF(OR('Cihazlar'!C343="",K343=""),"",IF(N343&gt;0,K343+N343,IF(M343&gt;0,EDATE(K343,M343),"")))</f>
        <v/>
      </c>
      <c r="G343" s="17" t="str">
        <f>IF(F343="","",F343-TODAY())</f>
        <v/>
      </c>
      <c r="H343" t="str">
        <f>IF(G343="","",IF(G343&lt;0,"Gecikmiş",IF(G343&lt;=30,"30 gün içinde","Planlı")))</f>
        <v/>
      </c>
      <c r="I343" s="16" t="str">
        <f>IF('Cihazlar'!Q343="","",IF('Cihazlar'!R343="Sarı etiket",(IF('Cihazlar'!Q343="","",IF(ISNUMBER('Cihazlar'!Q343),'Cihazlar'!Q343,IFERROR(DATE(VALUE(RIGHT('Cihazlar'!Q343,4)),VALUE(MID('Cihazlar'!Q343,4,2)),VALUE(LEFT('Cihazlar'!Q343,2))),""))))+120,IF('Cihazlar'!R343="Kırmızı etiket",(IF('Cihazlar'!Q343="","",IF(ISNUMBER('Cihazlar'!Q343),'Cihazlar'!Q343,IFERROR(DATE(VALUE(RIGHT('Cihazlar'!Q343,4)),VALUE(MID('Cihazlar'!Q343,4,2)),VALUE(LEFT('Cihazlar'!Q343,2))),""))))+60,EDATE((IF('Cihazlar'!Q343="","",IF(ISNUMBER('Cihazlar'!Q343),'Cihazlar'!Q343,IFERROR(DATE(VALUE(RIGHT('Cihazlar'!Q343,4)),VALUE(MID('Cihazlar'!Q343,4,2)),VALUE(LEFT('Cihazlar'!Q343,2))),"")))),12))))</f>
        <v/>
      </c>
      <c r="J343" s="17" t="str">
        <f>IF(I343="","",I343-TODAY())</f>
        <v/>
      </c>
      <c r="K343" s="16" t="str">
        <f>IF('Cihazlar'!F343&lt;&gt;"",IF('Cihazlar'!F343="","",IF(ISNUMBER('Cihazlar'!F343),'Cihazlar'!F343,IFERROR(DATE(VALUE(RIGHT('Cihazlar'!F343,4)),VALUE(MID('Cihazlar'!F343,4,2)),VALUE(LEFT('Cihazlar'!F343,2))),""))),IF('Cihazlar'!E343="","",IF(ISNUMBER('Cihazlar'!E343),'Cihazlar'!E343,IFERROR(DATE(VALUE(RIGHT('Cihazlar'!E343,4)),VALUE(MID('Cihazlar'!E343,4,2)),VALUE(LEFT('Cihazlar'!E343,2))),""))))</f>
        <v/>
      </c>
      <c r="L343" t="str">
        <f>IF('Cihazlar'!C343="","",IFERROR(MATCH('Cihazlar'!C343,'Ürünler'!$A:$A,0),IFERROR(MATCH('Cihazlar'!C343,'Ürünler'!$B:$B,0),"")))</f>
        <v/>
      </c>
      <c r="M343">
        <f>IF(N343&gt;0,0,IF('Cihazlar'!J343&lt;&gt;"",N(VALUE('Cihazlar'!J343)),IF(L343="",0,N(INDEX('Ürünler'!$C:$C,L343)))))</f>
        <v>0</v>
      </c>
      <c r="N343">
        <f>IF('Cihazlar'!K343&lt;&gt;"",N(VALUE('Cihazlar'!K343)),IF('Cihazlar'!J343&lt;&gt;"",0,IF(L343="",0,N(INDEX('Ürünler'!$D:$D,L343)))))</f>
        <v>0</v>
      </c>
    </row>
    <row r="344" spans="1:14">
      <c r="A344" t="str">
        <f>IF(AND('Cihazlar'!A344="",'Cihazlar'!B344=""),"",IFERROR(INDEX('Müşteriler'!$A:$A,MATCH(IF('Cihazlar'!A344="","§",'Cihazlar'!A344),'Müşteriler'!$K:$K,0)),IFERROR(INDEX('Müşteriler'!$A:$A,MATCH(IF('Cihazlar'!B344="","§",'Cihazlar'!B344),'Müşteriler'!$C:$C,0)),'Cihazlar'!A344&amp;'Cihazlar'!B344)))</f>
        <v/>
      </c>
      <c r="B344" t="str">
        <f>IF('Cihazlar'!C344="","",IF(L344="",'Cihazlar'!C344,INDEX('Ürünler'!$B:$B,L344)))</f>
        <v/>
      </c>
      <c r="C344" t="str">
        <f>IF('Cihazlar'!D344="","",'Cihazlar'!D344)</f>
        <v/>
      </c>
      <c r="D344" s="16" t="str">
        <f>K344</f>
        <v/>
      </c>
      <c r="E344" t="str">
        <f>IF(N344&gt;0,N344&amp;" gün",IF(M344&gt;0,M344&amp;" ay",""))</f>
        <v/>
      </c>
      <c r="F344" s="16" t="str">
        <f>IF(OR('Cihazlar'!C344="",K344=""),"",IF(N344&gt;0,K344+N344,IF(M344&gt;0,EDATE(K344,M344),"")))</f>
        <v/>
      </c>
      <c r="G344" s="17" t="str">
        <f>IF(F344="","",F344-TODAY())</f>
        <v/>
      </c>
      <c r="H344" t="str">
        <f>IF(G344="","",IF(G344&lt;0,"Gecikmiş",IF(G344&lt;=30,"30 gün içinde","Planlı")))</f>
        <v/>
      </c>
      <c r="I344" s="16" t="str">
        <f>IF('Cihazlar'!Q344="","",IF('Cihazlar'!R344="Sarı etiket",(IF('Cihazlar'!Q344="","",IF(ISNUMBER('Cihazlar'!Q344),'Cihazlar'!Q344,IFERROR(DATE(VALUE(RIGHT('Cihazlar'!Q344,4)),VALUE(MID('Cihazlar'!Q344,4,2)),VALUE(LEFT('Cihazlar'!Q344,2))),""))))+120,IF('Cihazlar'!R344="Kırmızı etiket",(IF('Cihazlar'!Q344="","",IF(ISNUMBER('Cihazlar'!Q344),'Cihazlar'!Q344,IFERROR(DATE(VALUE(RIGHT('Cihazlar'!Q344,4)),VALUE(MID('Cihazlar'!Q344,4,2)),VALUE(LEFT('Cihazlar'!Q344,2))),""))))+60,EDATE((IF('Cihazlar'!Q344="","",IF(ISNUMBER('Cihazlar'!Q344),'Cihazlar'!Q344,IFERROR(DATE(VALUE(RIGHT('Cihazlar'!Q344,4)),VALUE(MID('Cihazlar'!Q344,4,2)),VALUE(LEFT('Cihazlar'!Q344,2))),"")))),12))))</f>
        <v/>
      </c>
      <c r="J344" s="17" t="str">
        <f>IF(I344="","",I344-TODAY())</f>
        <v/>
      </c>
      <c r="K344" s="16" t="str">
        <f>IF('Cihazlar'!F344&lt;&gt;"",IF('Cihazlar'!F344="","",IF(ISNUMBER('Cihazlar'!F344),'Cihazlar'!F344,IFERROR(DATE(VALUE(RIGHT('Cihazlar'!F344,4)),VALUE(MID('Cihazlar'!F344,4,2)),VALUE(LEFT('Cihazlar'!F344,2))),""))),IF('Cihazlar'!E344="","",IF(ISNUMBER('Cihazlar'!E344),'Cihazlar'!E344,IFERROR(DATE(VALUE(RIGHT('Cihazlar'!E344,4)),VALUE(MID('Cihazlar'!E344,4,2)),VALUE(LEFT('Cihazlar'!E344,2))),""))))</f>
        <v/>
      </c>
      <c r="L344" t="str">
        <f>IF('Cihazlar'!C344="","",IFERROR(MATCH('Cihazlar'!C344,'Ürünler'!$A:$A,0),IFERROR(MATCH('Cihazlar'!C344,'Ürünler'!$B:$B,0),"")))</f>
        <v/>
      </c>
      <c r="M344">
        <f>IF(N344&gt;0,0,IF('Cihazlar'!J344&lt;&gt;"",N(VALUE('Cihazlar'!J344)),IF(L344="",0,N(INDEX('Ürünler'!$C:$C,L344)))))</f>
        <v>0</v>
      </c>
      <c r="N344">
        <f>IF('Cihazlar'!K344&lt;&gt;"",N(VALUE('Cihazlar'!K344)),IF('Cihazlar'!J344&lt;&gt;"",0,IF(L344="",0,N(INDEX('Ürünler'!$D:$D,L344)))))</f>
        <v>0</v>
      </c>
    </row>
    <row r="345" spans="1:14">
      <c r="A345" t="str">
        <f>IF(AND('Cihazlar'!A345="",'Cihazlar'!B345=""),"",IFERROR(INDEX('Müşteriler'!$A:$A,MATCH(IF('Cihazlar'!A345="","§",'Cihazlar'!A345),'Müşteriler'!$K:$K,0)),IFERROR(INDEX('Müşteriler'!$A:$A,MATCH(IF('Cihazlar'!B345="","§",'Cihazlar'!B345),'Müşteriler'!$C:$C,0)),'Cihazlar'!A345&amp;'Cihazlar'!B345)))</f>
        <v/>
      </c>
      <c r="B345" t="str">
        <f>IF('Cihazlar'!C345="","",IF(L345="",'Cihazlar'!C345,INDEX('Ürünler'!$B:$B,L345)))</f>
        <v/>
      </c>
      <c r="C345" t="str">
        <f>IF('Cihazlar'!D345="","",'Cihazlar'!D345)</f>
        <v/>
      </c>
      <c r="D345" s="16" t="str">
        <f>K345</f>
        <v/>
      </c>
      <c r="E345" t="str">
        <f>IF(N345&gt;0,N345&amp;" gün",IF(M345&gt;0,M345&amp;" ay",""))</f>
        <v/>
      </c>
      <c r="F345" s="16" t="str">
        <f>IF(OR('Cihazlar'!C345="",K345=""),"",IF(N345&gt;0,K345+N345,IF(M345&gt;0,EDATE(K345,M345),"")))</f>
        <v/>
      </c>
      <c r="G345" s="17" t="str">
        <f>IF(F345="","",F345-TODAY())</f>
        <v/>
      </c>
      <c r="H345" t="str">
        <f>IF(G345="","",IF(G345&lt;0,"Gecikmiş",IF(G345&lt;=30,"30 gün içinde","Planlı")))</f>
        <v/>
      </c>
      <c r="I345" s="16" t="str">
        <f>IF('Cihazlar'!Q345="","",IF('Cihazlar'!R345="Sarı etiket",(IF('Cihazlar'!Q345="","",IF(ISNUMBER('Cihazlar'!Q345),'Cihazlar'!Q345,IFERROR(DATE(VALUE(RIGHT('Cihazlar'!Q345,4)),VALUE(MID('Cihazlar'!Q345,4,2)),VALUE(LEFT('Cihazlar'!Q345,2))),""))))+120,IF('Cihazlar'!R345="Kırmızı etiket",(IF('Cihazlar'!Q345="","",IF(ISNUMBER('Cihazlar'!Q345),'Cihazlar'!Q345,IFERROR(DATE(VALUE(RIGHT('Cihazlar'!Q345,4)),VALUE(MID('Cihazlar'!Q345,4,2)),VALUE(LEFT('Cihazlar'!Q345,2))),""))))+60,EDATE((IF('Cihazlar'!Q345="","",IF(ISNUMBER('Cihazlar'!Q345),'Cihazlar'!Q345,IFERROR(DATE(VALUE(RIGHT('Cihazlar'!Q345,4)),VALUE(MID('Cihazlar'!Q345,4,2)),VALUE(LEFT('Cihazlar'!Q345,2))),"")))),12))))</f>
        <v/>
      </c>
      <c r="J345" s="17" t="str">
        <f>IF(I345="","",I345-TODAY())</f>
        <v/>
      </c>
      <c r="K345" s="16" t="str">
        <f>IF('Cihazlar'!F345&lt;&gt;"",IF('Cihazlar'!F345="","",IF(ISNUMBER('Cihazlar'!F345),'Cihazlar'!F345,IFERROR(DATE(VALUE(RIGHT('Cihazlar'!F345,4)),VALUE(MID('Cihazlar'!F345,4,2)),VALUE(LEFT('Cihazlar'!F345,2))),""))),IF('Cihazlar'!E345="","",IF(ISNUMBER('Cihazlar'!E345),'Cihazlar'!E345,IFERROR(DATE(VALUE(RIGHT('Cihazlar'!E345,4)),VALUE(MID('Cihazlar'!E345,4,2)),VALUE(LEFT('Cihazlar'!E345,2))),""))))</f>
        <v/>
      </c>
      <c r="L345" t="str">
        <f>IF('Cihazlar'!C345="","",IFERROR(MATCH('Cihazlar'!C345,'Ürünler'!$A:$A,0),IFERROR(MATCH('Cihazlar'!C345,'Ürünler'!$B:$B,0),"")))</f>
        <v/>
      </c>
      <c r="M345">
        <f>IF(N345&gt;0,0,IF('Cihazlar'!J345&lt;&gt;"",N(VALUE('Cihazlar'!J345)),IF(L345="",0,N(INDEX('Ürünler'!$C:$C,L345)))))</f>
        <v>0</v>
      </c>
      <c r="N345">
        <f>IF('Cihazlar'!K345&lt;&gt;"",N(VALUE('Cihazlar'!K345)),IF('Cihazlar'!J345&lt;&gt;"",0,IF(L345="",0,N(INDEX('Ürünler'!$D:$D,L345)))))</f>
        <v>0</v>
      </c>
    </row>
    <row r="346" spans="1:14">
      <c r="A346" t="str">
        <f>IF(AND('Cihazlar'!A346="",'Cihazlar'!B346=""),"",IFERROR(INDEX('Müşteriler'!$A:$A,MATCH(IF('Cihazlar'!A346="","§",'Cihazlar'!A346),'Müşteriler'!$K:$K,0)),IFERROR(INDEX('Müşteriler'!$A:$A,MATCH(IF('Cihazlar'!B346="","§",'Cihazlar'!B346),'Müşteriler'!$C:$C,0)),'Cihazlar'!A346&amp;'Cihazlar'!B346)))</f>
        <v/>
      </c>
      <c r="B346" t="str">
        <f>IF('Cihazlar'!C346="","",IF(L346="",'Cihazlar'!C346,INDEX('Ürünler'!$B:$B,L346)))</f>
        <v/>
      </c>
      <c r="C346" t="str">
        <f>IF('Cihazlar'!D346="","",'Cihazlar'!D346)</f>
        <v/>
      </c>
      <c r="D346" s="16" t="str">
        <f>K346</f>
        <v/>
      </c>
      <c r="E346" t="str">
        <f>IF(N346&gt;0,N346&amp;" gün",IF(M346&gt;0,M346&amp;" ay",""))</f>
        <v/>
      </c>
      <c r="F346" s="16" t="str">
        <f>IF(OR('Cihazlar'!C346="",K346=""),"",IF(N346&gt;0,K346+N346,IF(M346&gt;0,EDATE(K346,M346),"")))</f>
        <v/>
      </c>
      <c r="G346" s="17" t="str">
        <f>IF(F346="","",F346-TODAY())</f>
        <v/>
      </c>
      <c r="H346" t="str">
        <f>IF(G346="","",IF(G346&lt;0,"Gecikmiş",IF(G346&lt;=30,"30 gün içinde","Planlı")))</f>
        <v/>
      </c>
      <c r="I346" s="16" t="str">
        <f>IF('Cihazlar'!Q346="","",IF('Cihazlar'!R346="Sarı etiket",(IF('Cihazlar'!Q346="","",IF(ISNUMBER('Cihazlar'!Q346),'Cihazlar'!Q346,IFERROR(DATE(VALUE(RIGHT('Cihazlar'!Q346,4)),VALUE(MID('Cihazlar'!Q346,4,2)),VALUE(LEFT('Cihazlar'!Q346,2))),""))))+120,IF('Cihazlar'!R346="Kırmızı etiket",(IF('Cihazlar'!Q346="","",IF(ISNUMBER('Cihazlar'!Q346),'Cihazlar'!Q346,IFERROR(DATE(VALUE(RIGHT('Cihazlar'!Q346,4)),VALUE(MID('Cihazlar'!Q346,4,2)),VALUE(LEFT('Cihazlar'!Q346,2))),""))))+60,EDATE((IF('Cihazlar'!Q346="","",IF(ISNUMBER('Cihazlar'!Q346),'Cihazlar'!Q346,IFERROR(DATE(VALUE(RIGHT('Cihazlar'!Q346,4)),VALUE(MID('Cihazlar'!Q346,4,2)),VALUE(LEFT('Cihazlar'!Q346,2))),"")))),12))))</f>
        <v/>
      </c>
      <c r="J346" s="17" t="str">
        <f>IF(I346="","",I346-TODAY())</f>
        <v/>
      </c>
      <c r="K346" s="16" t="str">
        <f>IF('Cihazlar'!F346&lt;&gt;"",IF('Cihazlar'!F346="","",IF(ISNUMBER('Cihazlar'!F346),'Cihazlar'!F346,IFERROR(DATE(VALUE(RIGHT('Cihazlar'!F346,4)),VALUE(MID('Cihazlar'!F346,4,2)),VALUE(LEFT('Cihazlar'!F346,2))),""))),IF('Cihazlar'!E346="","",IF(ISNUMBER('Cihazlar'!E346),'Cihazlar'!E346,IFERROR(DATE(VALUE(RIGHT('Cihazlar'!E346,4)),VALUE(MID('Cihazlar'!E346,4,2)),VALUE(LEFT('Cihazlar'!E346,2))),""))))</f>
        <v/>
      </c>
      <c r="L346" t="str">
        <f>IF('Cihazlar'!C346="","",IFERROR(MATCH('Cihazlar'!C346,'Ürünler'!$A:$A,0),IFERROR(MATCH('Cihazlar'!C346,'Ürünler'!$B:$B,0),"")))</f>
        <v/>
      </c>
      <c r="M346">
        <f>IF(N346&gt;0,0,IF('Cihazlar'!J346&lt;&gt;"",N(VALUE('Cihazlar'!J346)),IF(L346="",0,N(INDEX('Ürünler'!$C:$C,L346)))))</f>
        <v>0</v>
      </c>
      <c r="N346">
        <f>IF('Cihazlar'!K346&lt;&gt;"",N(VALUE('Cihazlar'!K346)),IF('Cihazlar'!J346&lt;&gt;"",0,IF(L346="",0,N(INDEX('Ürünler'!$D:$D,L346)))))</f>
        <v>0</v>
      </c>
    </row>
    <row r="347" spans="1:14">
      <c r="A347" t="str">
        <f>IF(AND('Cihazlar'!A347="",'Cihazlar'!B347=""),"",IFERROR(INDEX('Müşteriler'!$A:$A,MATCH(IF('Cihazlar'!A347="","§",'Cihazlar'!A347),'Müşteriler'!$K:$K,0)),IFERROR(INDEX('Müşteriler'!$A:$A,MATCH(IF('Cihazlar'!B347="","§",'Cihazlar'!B347),'Müşteriler'!$C:$C,0)),'Cihazlar'!A347&amp;'Cihazlar'!B347)))</f>
        <v/>
      </c>
      <c r="B347" t="str">
        <f>IF('Cihazlar'!C347="","",IF(L347="",'Cihazlar'!C347,INDEX('Ürünler'!$B:$B,L347)))</f>
        <v/>
      </c>
      <c r="C347" t="str">
        <f>IF('Cihazlar'!D347="","",'Cihazlar'!D347)</f>
        <v/>
      </c>
      <c r="D347" s="16" t="str">
        <f>K347</f>
        <v/>
      </c>
      <c r="E347" t="str">
        <f>IF(N347&gt;0,N347&amp;" gün",IF(M347&gt;0,M347&amp;" ay",""))</f>
        <v/>
      </c>
      <c r="F347" s="16" t="str">
        <f>IF(OR('Cihazlar'!C347="",K347=""),"",IF(N347&gt;0,K347+N347,IF(M347&gt;0,EDATE(K347,M347),"")))</f>
        <v/>
      </c>
      <c r="G347" s="17" t="str">
        <f>IF(F347="","",F347-TODAY())</f>
        <v/>
      </c>
      <c r="H347" t="str">
        <f>IF(G347="","",IF(G347&lt;0,"Gecikmiş",IF(G347&lt;=30,"30 gün içinde","Planlı")))</f>
        <v/>
      </c>
      <c r="I347" s="16" t="str">
        <f>IF('Cihazlar'!Q347="","",IF('Cihazlar'!R347="Sarı etiket",(IF('Cihazlar'!Q347="","",IF(ISNUMBER('Cihazlar'!Q347),'Cihazlar'!Q347,IFERROR(DATE(VALUE(RIGHT('Cihazlar'!Q347,4)),VALUE(MID('Cihazlar'!Q347,4,2)),VALUE(LEFT('Cihazlar'!Q347,2))),""))))+120,IF('Cihazlar'!R347="Kırmızı etiket",(IF('Cihazlar'!Q347="","",IF(ISNUMBER('Cihazlar'!Q347),'Cihazlar'!Q347,IFERROR(DATE(VALUE(RIGHT('Cihazlar'!Q347,4)),VALUE(MID('Cihazlar'!Q347,4,2)),VALUE(LEFT('Cihazlar'!Q347,2))),""))))+60,EDATE((IF('Cihazlar'!Q347="","",IF(ISNUMBER('Cihazlar'!Q347),'Cihazlar'!Q347,IFERROR(DATE(VALUE(RIGHT('Cihazlar'!Q347,4)),VALUE(MID('Cihazlar'!Q347,4,2)),VALUE(LEFT('Cihazlar'!Q347,2))),"")))),12))))</f>
        <v/>
      </c>
      <c r="J347" s="17" t="str">
        <f>IF(I347="","",I347-TODAY())</f>
        <v/>
      </c>
      <c r="K347" s="16" t="str">
        <f>IF('Cihazlar'!F347&lt;&gt;"",IF('Cihazlar'!F347="","",IF(ISNUMBER('Cihazlar'!F347),'Cihazlar'!F347,IFERROR(DATE(VALUE(RIGHT('Cihazlar'!F347,4)),VALUE(MID('Cihazlar'!F347,4,2)),VALUE(LEFT('Cihazlar'!F347,2))),""))),IF('Cihazlar'!E347="","",IF(ISNUMBER('Cihazlar'!E347),'Cihazlar'!E347,IFERROR(DATE(VALUE(RIGHT('Cihazlar'!E347,4)),VALUE(MID('Cihazlar'!E347,4,2)),VALUE(LEFT('Cihazlar'!E347,2))),""))))</f>
        <v/>
      </c>
      <c r="L347" t="str">
        <f>IF('Cihazlar'!C347="","",IFERROR(MATCH('Cihazlar'!C347,'Ürünler'!$A:$A,0),IFERROR(MATCH('Cihazlar'!C347,'Ürünler'!$B:$B,0),"")))</f>
        <v/>
      </c>
      <c r="M347">
        <f>IF(N347&gt;0,0,IF('Cihazlar'!J347&lt;&gt;"",N(VALUE('Cihazlar'!J347)),IF(L347="",0,N(INDEX('Ürünler'!$C:$C,L347)))))</f>
        <v>0</v>
      </c>
      <c r="N347">
        <f>IF('Cihazlar'!K347&lt;&gt;"",N(VALUE('Cihazlar'!K347)),IF('Cihazlar'!J347&lt;&gt;"",0,IF(L347="",0,N(INDEX('Ürünler'!$D:$D,L347)))))</f>
        <v>0</v>
      </c>
    </row>
    <row r="348" spans="1:14">
      <c r="A348" t="str">
        <f>IF(AND('Cihazlar'!A348="",'Cihazlar'!B348=""),"",IFERROR(INDEX('Müşteriler'!$A:$A,MATCH(IF('Cihazlar'!A348="","§",'Cihazlar'!A348),'Müşteriler'!$K:$K,0)),IFERROR(INDEX('Müşteriler'!$A:$A,MATCH(IF('Cihazlar'!B348="","§",'Cihazlar'!B348),'Müşteriler'!$C:$C,0)),'Cihazlar'!A348&amp;'Cihazlar'!B348)))</f>
        <v/>
      </c>
      <c r="B348" t="str">
        <f>IF('Cihazlar'!C348="","",IF(L348="",'Cihazlar'!C348,INDEX('Ürünler'!$B:$B,L348)))</f>
        <v/>
      </c>
      <c r="C348" t="str">
        <f>IF('Cihazlar'!D348="","",'Cihazlar'!D348)</f>
        <v/>
      </c>
      <c r="D348" s="16" t="str">
        <f>K348</f>
        <v/>
      </c>
      <c r="E348" t="str">
        <f>IF(N348&gt;0,N348&amp;" gün",IF(M348&gt;0,M348&amp;" ay",""))</f>
        <v/>
      </c>
      <c r="F348" s="16" t="str">
        <f>IF(OR('Cihazlar'!C348="",K348=""),"",IF(N348&gt;0,K348+N348,IF(M348&gt;0,EDATE(K348,M348),"")))</f>
        <v/>
      </c>
      <c r="G348" s="17" t="str">
        <f>IF(F348="","",F348-TODAY())</f>
        <v/>
      </c>
      <c r="H348" t="str">
        <f>IF(G348="","",IF(G348&lt;0,"Gecikmiş",IF(G348&lt;=30,"30 gün içinde","Planlı")))</f>
        <v/>
      </c>
      <c r="I348" s="16" t="str">
        <f>IF('Cihazlar'!Q348="","",IF('Cihazlar'!R348="Sarı etiket",(IF('Cihazlar'!Q348="","",IF(ISNUMBER('Cihazlar'!Q348),'Cihazlar'!Q348,IFERROR(DATE(VALUE(RIGHT('Cihazlar'!Q348,4)),VALUE(MID('Cihazlar'!Q348,4,2)),VALUE(LEFT('Cihazlar'!Q348,2))),""))))+120,IF('Cihazlar'!R348="Kırmızı etiket",(IF('Cihazlar'!Q348="","",IF(ISNUMBER('Cihazlar'!Q348),'Cihazlar'!Q348,IFERROR(DATE(VALUE(RIGHT('Cihazlar'!Q348,4)),VALUE(MID('Cihazlar'!Q348,4,2)),VALUE(LEFT('Cihazlar'!Q348,2))),""))))+60,EDATE((IF('Cihazlar'!Q348="","",IF(ISNUMBER('Cihazlar'!Q348),'Cihazlar'!Q348,IFERROR(DATE(VALUE(RIGHT('Cihazlar'!Q348,4)),VALUE(MID('Cihazlar'!Q348,4,2)),VALUE(LEFT('Cihazlar'!Q348,2))),"")))),12))))</f>
        <v/>
      </c>
      <c r="J348" s="17" t="str">
        <f>IF(I348="","",I348-TODAY())</f>
        <v/>
      </c>
      <c r="K348" s="16" t="str">
        <f>IF('Cihazlar'!F348&lt;&gt;"",IF('Cihazlar'!F348="","",IF(ISNUMBER('Cihazlar'!F348),'Cihazlar'!F348,IFERROR(DATE(VALUE(RIGHT('Cihazlar'!F348,4)),VALUE(MID('Cihazlar'!F348,4,2)),VALUE(LEFT('Cihazlar'!F348,2))),""))),IF('Cihazlar'!E348="","",IF(ISNUMBER('Cihazlar'!E348),'Cihazlar'!E348,IFERROR(DATE(VALUE(RIGHT('Cihazlar'!E348,4)),VALUE(MID('Cihazlar'!E348,4,2)),VALUE(LEFT('Cihazlar'!E348,2))),""))))</f>
        <v/>
      </c>
      <c r="L348" t="str">
        <f>IF('Cihazlar'!C348="","",IFERROR(MATCH('Cihazlar'!C348,'Ürünler'!$A:$A,0),IFERROR(MATCH('Cihazlar'!C348,'Ürünler'!$B:$B,0),"")))</f>
        <v/>
      </c>
      <c r="M348">
        <f>IF(N348&gt;0,0,IF('Cihazlar'!J348&lt;&gt;"",N(VALUE('Cihazlar'!J348)),IF(L348="",0,N(INDEX('Ürünler'!$C:$C,L348)))))</f>
        <v>0</v>
      </c>
      <c r="N348">
        <f>IF('Cihazlar'!K348&lt;&gt;"",N(VALUE('Cihazlar'!K348)),IF('Cihazlar'!J348&lt;&gt;"",0,IF(L348="",0,N(INDEX('Ürünler'!$D:$D,L348)))))</f>
        <v>0</v>
      </c>
    </row>
    <row r="349" spans="1:14">
      <c r="A349" t="str">
        <f>IF(AND('Cihazlar'!A349="",'Cihazlar'!B349=""),"",IFERROR(INDEX('Müşteriler'!$A:$A,MATCH(IF('Cihazlar'!A349="","§",'Cihazlar'!A349),'Müşteriler'!$K:$K,0)),IFERROR(INDEX('Müşteriler'!$A:$A,MATCH(IF('Cihazlar'!B349="","§",'Cihazlar'!B349),'Müşteriler'!$C:$C,0)),'Cihazlar'!A349&amp;'Cihazlar'!B349)))</f>
        <v/>
      </c>
      <c r="B349" t="str">
        <f>IF('Cihazlar'!C349="","",IF(L349="",'Cihazlar'!C349,INDEX('Ürünler'!$B:$B,L349)))</f>
        <v/>
      </c>
      <c r="C349" t="str">
        <f>IF('Cihazlar'!D349="","",'Cihazlar'!D349)</f>
        <v/>
      </c>
      <c r="D349" s="16" t="str">
        <f>K349</f>
        <v/>
      </c>
      <c r="E349" t="str">
        <f>IF(N349&gt;0,N349&amp;" gün",IF(M349&gt;0,M349&amp;" ay",""))</f>
        <v/>
      </c>
      <c r="F349" s="16" t="str">
        <f>IF(OR('Cihazlar'!C349="",K349=""),"",IF(N349&gt;0,K349+N349,IF(M349&gt;0,EDATE(K349,M349),"")))</f>
        <v/>
      </c>
      <c r="G349" s="17" t="str">
        <f>IF(F349="","",F349-TODAY())</f>
        <v/>
      </c>
      <c r="H349" t="str">
        <f>IF(G349="","",IF(G349&lt;0,"Gecikmiş",IF(G349&lt;=30,"30 gün içinde","Planlı")))</f>
        <v/>
      </c>
      <c r="I349" s="16" t="str">
        <f>IF('Cihazlar'!Q349="","",IF('Cihazlar'!R349="Sarı etiket",(IF('Cihazlar'!Q349="","",IF(ISNUMBER('Cihazlar'!Q349),'Cihazlar'!Q349,IFERROR(DATE(VALUE(RIGHT('Cihazlar'!Q349,4)),VALUE(MID('Cihazlar'!Q349,4,2)),VALUE(LEFT('Cihazlar'!Q349,2))),""))))+120,IF('Cihazlar'!R349="Kırmızı etiket",(IF('Cihazlar'!Q349="","",IF(ISNUMBER('Cihazlar'!Q349),'Cihazlar'!Q349,IFERROR(DATE(VALUE(RIGHT('Cihazlar'!Q349,4)),VALUE(MID('Cihazlar'!Q349,4,2)),VALUE(LEFT('Cihazlar'!Q349,2))),""))))+60,EDATE((IF('Cihazlar'!Q349="","",IF(ISNUMBER('Cihazlar'!Q349),'Cihazlar'!Q349,IFERROR(DATE(VALUE(RIGHT('Cihazlar'!Q349,4)),VALUE(MID('Cihazlar'!Q349,4,2)),VALUE(LEFT('Cihazlar'!Q349,2))),"")))),12))))</f>
        <v/>
      </c>
      <c r="J349" s="17" t="str">
        <f>IF(I349="","",I349-TODAY())</f>
        <v/>
      </c>
      <c r="K349" s="16" t="str">
        <f>IF('Cihazlar'!F349&lt;&gt;"",IF('Cihazlar'!F349="","",IF(ISNUMBER('Cihazlar'!F349),'Cihazlar'!F349,IFERROR(DATE(VALUE(RIGHT('Cihazlar'!F349,4)),VALUE(MID('Cihazlar'!F349,4,2)),VALUE(LEFT('Cihazlar'!F349,2))),""))),IF('Cihazlar'!E349="","",IF(ISNUMBER('Cihazlar'!E349),'Cihazlar'!E349,IFERROR(DATE(VALUE(RIGHT('Cihazlar'!E349,4)),VALUE(MID('Cihazlar'!E349,4,2)),VALUE(LEFT('Cihazlar'!E349,2))),""))))</f>
        <v/>
      </c>
      <c r="L349" t="str">
        <f>IF('Cihazlar'!C349="","",IFERROR(MATCH('Cihazlar'!C349,'Ürünler'!$A:$A,0),IFERROR(MATCH('Cihazlar'!C349,'Ürünler'!$B:$B,0),"")))</f>
        <v/>
      </c>
      <c r="M349">
        <f>IF(N349&gt;0,0,IF('Cihazlar'!J349&lt;&gt;"",N(VALUE('Cihazlar'!J349)),IF(L349="",0,N(INDEX('Ürünler'!$C:$C,L349)))))</f>
        <v>0</v>
      </c>
      <c r="N349">
        <f>IF('Cihazlar'!K349&lt;&gt;"",N(VALUE('Cihazlar'!K349)),IF('Cihazlar'!J349&lt;&gt;"",0,IF(L349="",0,N(INDEX('Ürünler'!$D:$D,L349)))))</f>
        <v>0</v>
      </c>
    </row>
    <row r="350" spans="1:14">
      <c r="A350" t="str">
        <f>IF(AND('Cihazlar'!A350="",'Cihazlar'!B350=""),"",IFERROR(INDEX('Müşteriler'!$A:$A,MATCH(IF('Cihazlar'!A350="","§",'Cihazlar'!A350),'Müşteriler'!$K:$K,0)),IFERROR(INDEX('Müşteriler'!$A:$A,MATCH(IF('Cihazlar'!B350="","§",'Cihazlar'!B350),'Müşteriler'!$C:$C,0)),'Cihazlar'!A350&amp;'Cihazlar'!B350)))</f>
        <v/>
      </c>
      <c r="B350" t="str">
        <f>IF('Cihazlar'!C350="","",IF(L350="",'Cihazlar'!C350,INDEX('Ürünler'!$B:$B,L350)))</f>
        <v/>
      </c>
      <c r="C350" t="str">
        <f>IF('Cihazlar'!D350="","",'Cihazlar'!D350)</f>
        <v/>
      </c>
      <c r="D350" s="16" t="str">
        <f>K350</f>
        <v/>
      </c>
      <c r="E350" t="str">
        <f>IF(N350&gt;0,N350&amp;" gün",IF(M350&gt;0,M350&amp;" ay",""))</f>
        <v/>
      </c>
      <c r="F350" s="16" t="str">
        <f>IF(OR('Cihazlar'!C350="",K350=""),"",IF(N350&gt;0,K350+N350,IF(M350&gt;0,EDATE(K350,M350),"")))</f>
        <v/>
      </c>
      <c r="G350" s="17" t="str">
        <f>IF(F350="","",F350-TODAY())</f>
        <v/>
      </c>
      <c r="H350" t="str">
        <f>IF(G350="","",IF(G350&lt;0,"Gecikmiş",IF(G350&lt;=30,"30 gün içinde","Planlı")))</f>
        <v/>
      </c>
      <c r="I350" s="16" t="str">
        <f>IF('Cihazlar'!Q350="","",IF('Cihazlar'!R350="Sarı etiket",(IF('Cihazlar'!Q350="","",IF(ISNUMBER('Cihazlar'!Q350),'Cihazlar'!Q350,IFERROR(DATE(VALUE(RIGHT('Cihazlar'!Q350,4)),VALUE(MID('Cihazlar'!Q350,4,2)),VALUE(LEFT('Cihazlar'!Q350,2))),""))))+120,IF('Cihazlar'!R350="Kırmızı etiket",(IF('Cihazlar'!Q350="","",IF(ISNUMBER('Cihazlar'!Q350),'Cihazlar'!Q350,IFERROR(DATE(VALUE(RIGHT('Cihazlar'!Q350,4)),VALUE(MID('Cihazlar'!Q350,4,2)),VALUE(LEFT('Cihazlar'!Q350,2))),""))))+60,EDATE((IF('Cihazlar'!Q350="","",IF(ISNUMBER('Cihazlar'!Q350),'Cihazlar'!Q350,IFERROR(DATE(VALUE(RIGHT('Cihazlar'!Q350,4)),VALUE(MID('Cihazlar'!Q350,4,2)),VALUE(LEFT('Cihazlar'!Q350,2))),"")))),12))))</f>
        <v/>
      </c>
      <c r="J350" s="17" t="str">
        <f>IF(I350="","",I350-TODAY())</f>
        <v/>
      </c>
      <c r="K350" s="16" t="str">
        <f>IF('Cihazlar'!F350&lt;&gt;"",IF('Cihazlar'!F350="","",IF(ISNUMBER('Cihazlar'!F350),'Cihazlar'!F350,IFERROR(DATE(VALUE(RIGHT('Cihazlar'!F350,4)),VALUE(MID('Cihazlar'!F350,4,2)),VALUE(LEFT('Cihazlar'!F350,2))),""))),IF('Cihazlar'!E350="","",IF(ISNUMBER('Cihazlar'!E350),'Cihazlar'!E350,IFERROR(DATE(VALUE(RIGHT('Cihazlar'!E350,4)),VALUE(MID('Cihazlar'!E350,4,2)),VALUE(LEFT('Cihazlar'!E350,2))),""))))</f>
        <v/>
      </c>
      <c r="L350" t="str">
        <f>IF('Cihazlar'!C350="","",IFERROR(MATCH('Cihazlar'!C350,'Ürünler'!$A:$A,0),IFERROR(MATCH('Cihazlar'!C350,'Ürünler'!$B:$B,0),"")))</f>
        <v/>
      </c>
      <c r="M350">
        <f>IF(N350&gt;0,0,IF('Cihazlar'!J350&lt;&gt;"",N(VALUE('Cihazlar'!J350)),IF(L350="",0,N(INDEX('Ürünler'!$C:$C,L350)))))</f>
        <v>0</v>
      </c>
      <c r="N350">
        <f>IF('Cihazlar'!K350&lt;&gt;"",N(VALUE('Cihazlar'!K350)),IF('Cihazlar'!J350&lt;&gt;"",0,IF(L350="",0,N(INDEX('Ürünler'!$D:$D,L350)))))</f>
        <v>0</v>
      </c>
    </row>
    <row r="351" spans="1:14">
      <c r="A351" t="str">
        <f>IF(AND('Cihazlar'!A351="",'Cihazlar'!B351=""),"",IFERROR(INDEX('Müşteriler'!$A:$A,MATCH(IF('Cihazlar'!A351="","§",'Cihazlar'!A351),'Müşteriler'!$K:$K,0)),IFERROR(INDEX('Müşteriler'!$A:$A,MATCH(IF('Cihazlar'!B351="","§",'Cihazlar'!B351),'Müşteriler'!$C:$C,0)),'Cihazlar'!A351&amp;'Cihazlar'!B351)))</f>
        <v/>
      </c>
      <c r="B351" t="str">
        <f>IF('Cihazlar'!C351="","",IF(L351="",'Cihazlar'!C351,INDEX('Ürünler'!$B:$B,L351)))</f>
        <v/>
      </c>
      <c r="C351" t="str">
        <f>IF('Cihazlar'!D351="","",'Cihazlar'!D351)</f>
        <v/>
      </c>
      <c r="D351" s="16" t="str">
        <f>K351</f>
        <v/>
      </c>
      <c r="E351" t="str">
        <f>IF(N351&gt;0,N351&amp;" gün",IF(M351&gt;0,M351&amp;" ay",""))</f>
        <v/>
      </c>
      <c r="F351" s="16" t="str">
        <f>IF(OR('Cihazlar'!C351="",K351=""),"",IF(N351&gt;0,K351+N351,IF(M351&gt;0,EDATE(K351,M351),"")))</f>
        <v/>
      </c>
      <c r="G351" s="17" t="str">
        <f>IF(F351="","",F351-TODAY())</f>
        <v/>
      </c>
      <c r="H351" t="str">
        <f>IF(G351="","",IF(G351&lt;0,"Gecikmiş",IF(G351&lt;=30,"30 gün içinde","Planlı")))</f>
        <v/>
      </c>
      <c r="I351" s="16" t="str">
        <f>IF('Cihazlar'!Q351="","",IF('Cihazlar'!R351="Sarı etiket",(IF('Cihazlar'!Q351="","",IF(ISNUMBER('Cihazlar'!Q351),'Cihazlar'!Q351,IFERROR(DATE(VALUE(RIGHT('Cihazlar'!Q351,4)),VALUE(MID('Cihazlar'!Q351,4,2)),VALUE(LEFT('Cihazlar'!Q351,2))),""))))+120,IF('Cihazlar'!R351="Kırmızı etiket",(IF('Cihazlar'!Q351="","",IF(ISNUMBER('Cihazlar'!Q351),'Cihazlar'!Q351,IFERROR(DATE(VALUE(RIGHT('Cihazlar'!Q351,4)),VALUE(MID('Cihazlar'!Q351,4,2)),VALUE(LEFT('Cihazlar'!Q351,2))),""))))+60,EDATE((IF('Cihazlar'!Q351="","",IF(ISNUMBER('Cihazlar'!Q351),'Cihazlar'!Q351,IFERROR(DATE(VALUE(RIGHT('Cihazlar'!Q351,4)),VALUE(MID('Cihazlar'!Q351,4,2)),VALUE(LEFT('Cihazlar'!Q351,2))),"")))),12))))</f>
        <v/>
      </c>
      <c r="J351" s="17" t="str">
        <f>IF(I351="","",I351-TODAY())</f>
        <v/>
      </c>
      <c r="K351" s="16" t="str">
        <f>IF('Cihazlar'!F351&lt;&gt;"",IF('Cihazlar'!F351="","",IF(ISNUMBER('Cihazlar'!F351),'Cihazlar'!F351,IFERROR(DATE(VALUE(RIGHT('Cihazlar'!F351,4)),VALUE(MID('Cihazlar'!F351,4,2)),VALUE(LEFT('Cihazlar'!F351,2))),""))),IF('Cihazlar'!E351="","",IF(ISNUMBER('Cihazlar'!E351),'Cihazlar'!E351,IFERROR(DATE(VALUE(RIGHT('Cihazlar'!E351,4)),VALUE(MID('Cihazlar'!E351,4,2)),VALUE(LEFT('Cihazlar'!E351,2))),""))))</f>
        <v/>
      </c>
      <c r="L351" t="str">
        <f>IF('Cihazlar'!C351="","",IFERROR(MATCH('Cihazlar'!C351,'Ürünler'!$A:$A,0),IFERROR(MATCH('Cihazlar'!C351,'Ürünler'!$B:$B,0),"")))</f>
        <v/>
      </c>
      <c r="M351">
        <f>IF(N351&gt;0,0,IF('Cihazlar'!J351&lt;&gt;"",N(VALUE('Cihazlar'!J351)),IF(L351="",0,N(INDEX('Ürünler'!$C:$C,L351)))))</f>
        <v>0</v>
      </c>
      <c r="N351">
        <f>IF('Cihazlar'!K351&lt;&gt;"",N(VALUE('Cihazlar'!K351)),IF('Cihazlar'!J351&lt;&gt;"",0,IF(L351="",0,N(INDEX('Ürünler'!$D:$D,L351)))))</f>
        <v>0</v>
      </c>
    </row>
    <row r="352" spans="1:14">
      <c r="A352" t="str">
        <f>IF(AND('Cihazlar'!A352="",'Cihazlar'!B352=""),"",IFERROR(INDEX('Müşteriler'!$A:$A,MATCH(IF('Cihazlar'!A352="","§",'Cihazlar'!A352),'Müşteriler'!$K:$K,0)),IFERROR(INDEX('Müşteriler'!$A:$A,MATCH(IF('Cihazlar'!B352="","§",'Cihazlar'!B352),'Müşteriler'!$C:$C,0)),'Cihazlar'!A352&amp;'Cihazlar'!B352)))</f>
        <v/>
      </c>
      <c r="B352" t="str">
        <f>IF('Cihazlar'!C352="","",IF(L352="",'Cihazlar'!C352,INDEX('Ürünler'!$B:$B,L352)))</f>
        <v/>
      </c>
      <c r="C352" t="str">
        <f>IF('Cihazlar'!D352="","",'Cihazlar'!D352)</f>
        <v/>
      </c>
      <c r="D352" s="16" t="str">
        <f>K352</f>
        <v/>
      </c>
      <c r="E352" t="str">
        <f>IF(N352&gt;0,N352&amp;" gün",IF(M352&gt;0,M352&amp;" ay",""))</f>
        <v/>
      </c>
      <c r="F352" s="16" t="str">
        <f>IF(OR('Cihazlar'!C352="",K352=""),"",IF(N352&gt;0,K352+N352,IF(M352&gt;0,EDATE(K352,M352),"")))</f>
        <v/>
      </c>
      <c r="G352" s="17" t="str">
        <f>IF(F352="","",F352-TODAY())</f>
        <v/>
      </c>
      <c r="H352" t="str">
        <f>IF(G352="","",IF(G352&lt;0,"Gecikmiş",IF(G352&lt;=30,"30 gün içinde","Planlı")))</f>
        <v/>
      </c>
      <c r="I352" s="16" t="str">
        <f>IF('Cihazlar'!Q352="","",IF('Cihazlar'!R352="Sarı etiket",(IF('Cihazlar'!Q352="","",IF(ISNUMBER('Cihazlar'!Q352),'Cihazlar'!Q352,IFERROR(DATE(VALUE(RIGHT('Cihazlar'!Q352,4)),VALUE(MID('Cihazlar'!Q352,4,2)),VALUE(LEFT('Cihazlar'!Q352,2))),""))))+120,IF('Cihazlar'!R352="Kırmızı etiket",(IF('Cihazlar'!Q352="","",IF(ISNUMBER('Cihazlar'!Q352),'Cihazlar'!Q352,IFERROR(DATE(VALUE(RIGHT('Cihazlar'!Q352,4)),VALUE(MID('Cihazlar'!Q352,4,2)),VALUE(LEFT('Cihazlar'!Q352,2))),""))))+60,EDATE((IF('Cihazlar'!Q352="","",IF(ISNUMBER('Cihazlar'!Q352),'Cihazlar'!Q352,IFERROR(DATE(VALUE(RIGHT('Cihazlar'!Q352,4)),VALUE(MID('Cihazlar'!Q352,4,2)),VALUE(LEFT('Cihazlar'!Q352,2))),"")))),12))))</f>
        <v/>
      </c>
      <c r="J352" s="17" t="str">
        <f>IF(I352="","",I352-TODAY())</f>
        <v/>
      </c>
      <c r="K352" s="16" t="str">
        <f>IF('Cihazlar'!F352&lt;&gt;"",IF('Cihazlar'!F352="","",IF(ISNUMBER('Cihazlar'!F352),'Cihazlar'!F352,IFERROR(DATE(VALUE(RIGHT('Cihazlar'!F352,4)),VALUE(MID('Cihazlar'!F352,4,2)),VALUE(LEFT('Cihazlar'!F352,2))),""))),IF('Cihazlar'!E352="","",IF(ISNUMBER('Cihazlar'!E352),'Cihazlar'!E352,IFERROR(DATE(VALUE(RIGHT('Cihazlar'!E352,4)),VALUE(MID('Cihazlar'!E352,4,2)),VALUE(LEFT('Cihazlar'!E352,2))),""))))</f>
        <v/>
      </c>
      <c r="L352" t="str">
        <f>IF('Cihazlar'!C352="","",IFERROR(MATCH('Cihazlar'!C352,'Ürünler'!$A:$A,0),IFERROR(MATCH('Cihazlar'!C352,'Ürünler'!$B:$B,0),"")))</f>
        <v/>
      </c>
      <c r="M352">
        <f>IF(N352&gt;0,0,IF('Cihazlar'!J352&lt;&gt;"",N(VALUE('Cihazlar'!J352)),IF(L352="",0,N(INDEX('Ürünler'!$C:$C,L352)))))</f>
        <v>0</v>
      </c>
      <c r="N352">
        <f>IF('Cihazlar'!K352&lt;&gt;"",N(VALUE('Cihazlar'!K352)),IF('Cihazlar'!J352&lt;&gt;"",0,IF(L352="",0,N(INDEX('Ürünler'!$D:$D,L352)))))</f>
        <v>0</v>
      </c>
    </row>
    <row r="353" spans="1:14">
      <c r="A353" t="str">
        <f>IF(AND('Cihazlar'!A353="",'Cihazlar'!B353=""),"",IFERROR(INDEX('Müşteriler'!$A:$A,MATCH(IF('Cihazlar'!A353="","§",'Cihazlar'!A353),'Müşteriler'!$K:$K,0)),IFERROR(INDEX('Müşteriler'!$A:$A,MATCH(IF('Cihazlar'!B353="","§",'Cihazlar'!B353),'Müşteriler'!$C:$C,0)),'Cihazlar'!A353&amp;'Cihazlar'!B353)))</f>
        <v/>
      </c>
      <c r="B353" t="str">
        <f>IF('Cihazlar'!C353="","",IF(L353="",'Cihazlar'!C353,INDEX('Ürünler'!$B:$B,L353)))</f>
        <v/>
      </c>
      <c r="C353" t="str">
        <f>IF('Cihazlar'!D353="","",'Cihazlar'!D353)</f>
        <v/>
      </c>
      <c r="D353" s="16" t="str">
        <f>K353</f>
        <v/>
      </c>
      <c r="E353" t="str">
        <f>IF(N353&gt;0,N353&amp;" gün",IF(M353&gt;0,M353&amp;" ay",""))</f>
        <v/>
      </c>
      <c r="F353" s="16" t="str">
        <f>IF(OR('Cihazlar'!C353="",K353=""),"",IF(N353&gt;0,K353+N353,IF(M353&gt;0,EDATE(K353,M353),"")))</f>
        <v/>
      </c>
      <c r="G353" s="17" t="str">
        <f>IF(F353="","",F353-TODAY())</f>
        <v/>
      </c>
      <c r="H353" t="str">
        <f>IF(G353="","",IF(G353&lt;0,"Gecikmiş",IF(G353&lt;=30,"30 gün içinde","Planlı")))</f>
        <v/>
      </c>
      <c r="I353" s="16" t="str">
        <f>IF('Cihazlar'!Q353="","",IF('Cihazlar'!R353="Sarı etiket",(IF('Cihazlar'!Q353="","",IF(ISNUMBER('Cihazlar'!Q353),'Cihazlar'!Q353,IFERROR(DATE(VALUE(RIGHT('Cihazlar'!Q353,4)),VALUE(MID('Cihazlar'!Q353,4,2)),VALUE(LEFT('Cihazlar'!Q353,2))),""))))+120,IF('Cihazlar'!R353="Kırmızı etiket",(IF('Cihazlar'!Q353="","",IF(ISNUMBER('Cihazlar'!Q353),'Cihazlar'!Q353,IFERROR(DATE(VALUE(RIGHT('Cihazlar'!Q353,4)),VALUE(MID('Cihazlar'!Q353,4,2)),VALUE(LEFT('Cihazlar'!Q353,2))),""))))+60,EDATE((IF('Cihazlar'!Q353="","",IF(ISNUMBER('Cihazlar'!Q353),'Cihazlar'!Q353,IFERROR(DATE(VALUE(RIGHT('Cihazlar'!Q353,4)),VALUE(MID('Cihazlar'!Q353,4,2)),VALUE(LEFT('Cihazlar'!Q353,2))),"")))),12))))</f>
        <v/>
      </c>
      <c r="J353" s="17" t="str">
        <f>IF(I353="","",I353-TODAY())</f>
        <v/>
      </c>
      <c r="K353" s="16" t="str">
        <f>IF('Cihazlar'!F353&lt;&gt;"",IF('Cihazlar'!F353="","",IF(ISNUMBER('Cihazlar'!F353),'Cihazlar'!F353,IFERROR(DATE(VALUE(RIGHT('Cihazlar'!F353,4)),VALUE(MID('Cihazlar'!F353,4,2)),VALUE(LEFT('Cihazlar'!F353,2))),""))),IF('Cihazlar'!E353="","",IF(ISNUMBER('Cihazlar'!E353),'Cihazlar'!E353,IFERROR(DATE(VALUE(RIGHT('Cihazlar'!E353,4)),VALUE(MID('Cihazlar'!E353,4,2)),VALUE(LEFT('Cihazlar'!E353,2))),""))))</f>
        <v/>
      </c>
      <c r="L353" t="str">
        <f>IF('Cihazlar'!C353="","",IFERROR(MATCH('Cihazlar'!C353,'Ürünler'!$A:$A,0),IFERROR(MATCH('Cihazlar'!C353,'Ürünler'!$B:$B,0),"")))</f>
        <v/>
      </c>
      <c r="M353">
        <f>IF(N353&gt;0,0,IF('Cihazlar'!J353&lt;&gt;"",N(VALUE('Cihazlar'!J353)),IF(L353="",0,N(INDEX('Ürünler'!$C:$C,L353)))))</f>
        <v>0</v>
      </c>
      <c r="N353">
        <f>IF('Cihazlar'!K353&lt;&gt;"",N(VALUE('Cihazlar'!K353)),IF('Cihazlar'!J353&lt;&gt;"",0,IF(L353="",0,N(INDEX('Ürünler'!$D:$D,L353)))))</f>
        <v>0</v>
      </c>
    </row>
    <row r="354" spans="1:14">
      <c r="A354" t="str">
        <f>IF(AND('Cihazlar'!A354="",'Cihazlar'!B354=""),"",IFERROR(INDEX('Müşteriler'!$A:$A,MATCH(IF('Cihazlar'!A354="","§",'Cihazlar'!A354),'Müşteriler'!$K:$K,0)),IFERROR(INDEX('Müşteriler'!$A:$A,MATCH(IF('Cihazlar'!B354="","§",'Cihazlar'!B354),'Müşteriler'!$C:$C,0)),'Cihazlar'!A354&amp;'Cihazlar'!B354)))</f>
        <v/>
      </c>
      <c r="B354" t="str">
        <f>IF('Cihazlar'!C354="","",IF(L354="",'Cihazlar'!C354,INDEX('Ürünler'!$B:$B,L354)))</f>
        <v/>
      </c>
      <c r="C354" t="str">
        <f>IF('Cihazlar'!D354="","",'Cihazlar'!D354)</f>
        <v/>
      </c>
      <c r="D354" s="16" t="str">
        <f>K354</f>
        <v/>
      </c>
      <c r="E354" t="str">
        <f>IF(N354&gt;0,N354&amp;" gün",IF(M354&gt;0,M354&amp;" ay",""))</f>
        <v/>
      </c>
      <c r="F354" s="16" t="str">
        <f>IF(OR('Cihazlar'!C354="",K354=""),"",IF(N354&gt;0,K354+N354,IF(M354&gt;0,EDATE(K354,M354),"")))</f>
        <v/>
      </c>
      <c r="G354" s="17" t="str">
        <f>IF(F354="","",F354-TODAY())</f>
        <v/>
      </c>
      <c r="H354" t="str">
        <f>IF(G354="","",IF(G354&lt;0,"Gecikmiş",IF(G354&lt;=30,"30 gün içinde","Planlı")))</f>
        <v/>
      </c>
      <c r="I354" s="16" t="str">
        <f>IF('Cihazlar'!Q354="","",IF('Cihazlar'!R354="Sarı etiket",(IF('Cihazlar'!Q354="","",IF(ISNUMBER('Cihazlar'!Q354),'Cihazlar'!Q354,IFERROR(DATE(VALUE(RIGHT('Cihazlar'!Q354,4)),VALUE(MID('Cihazlar'!Q354,4,2)),VALUE(LEFT('Cihazlar'!Q354,2))),""))))+120,IF('Cihazlar'!R354="Kırmızı etiket",(IF('Cihazlar'!Q354="","",IF(ISNUMBER('Cihazlar'!Q354),'Cihazlar'!Q354,IFERROR(DATE(VALUE(RIGHT('Cihazlar'!Q354,4)),VALUE(MID('Cihazlar'!Q354,4,2)),VALUE(LEFT('Cihazlar'!Q354,2))),""))))+60,EDATE((IF('Cihazlar'!Q354="","",IF(ISNUMBER('Cihazlar'!Q354),'Cihazlar'!Q354,IFERROR(DATE(VALUE(RIGHT('Cihazlar'!Q354,4)),VALUE(MID('Cihazlar'!Q354,4,2)),VALUE(LEFT('Cihazlar'!Q354,2))),"")))),12))))</f>
        <v/>
      </c>
      <c r="J354" s="17" t="str">
        <f>IF(I354="","",I354-TODAY())</f>
        <v/>
      </c>
      <c r="K354" s="16" t="str">
        <f>IF('Cihazlar'!F354&lt;&gt;"",IF('Cihazlar'!F354="","",IF(ISNUMBER('Cihazlar'!F354),'Cihazlar'!F354,IFERROR(DATE(VALUE(RIGHT('Cihazlar'!F354,4)),VALUE(MID('Cihazlar'!F354,4,2)),VALUE(LEFT('Cihazlar'!F354,2))),""))),IF('Cihazlar'!E354="","",IF(ISNUMBER('Cihazlar'!E354),'Cihazlar'!E354,IFERROR(DATE(VALUE(RIGHT('Cihazlar'!E354,4)),VALUE(MID('Cihazlar'!E354,4,2)),VALUE(LEFT('Cihazlar'!E354,2))),""))))</f>
        <v/>
      </c>
      <c r="L354" t="str">
        <f>IF('Cihazlar'!C354="","",IFERROR(MATCH('Cihazlar'!C354,'Ürünler'!$A:$A,0),IFERROR(MATCH('Cihazlar'!C354,'Ürünler'!$B:$B,0),"")))</f>
        <v/>
      </c>
      <c r="M354">
        <f>IF(N354&gt;0,0,IF('Cihazlar'!J354&lt;&gt;"",N(VALUE('Cihazlar'!J354)),IF(L354="",0,N(INDEX('Ürünler'!$C:$C,L354)))))</f>
        <v>0</v>
      </c>
      <c r="N354">
        <f>IF('Cihazlar'!K354&lt;&gt;"",N(VALUE('Cihazlar'!K354)),IF('Cihazlar'!J354&lt;&gt;"",0,IF(L354="",0,N(INDEX('Ürünler'!$D:$D,L354)))))</f>
        <v>0</v>
      </c>
    </row>
    <row r="355" spans="1:14">
      <c r="A355" t="str">
        <f>IF(AND('Cihazlar'!A355="",'Cihazlar'!B355=""),"",IFERROR(INDEX('Müşteriler'!$A:$A,MATCH(IF('Cihazlar'!A355="","§",'Cihazlar'!A355),'Müşteriler'!$K:$K,0)),IFERROR(INDEX('Müşteriler'!$A:$A,MATCH(IF('Cihazlar'!B355="","§",'Cihazlar'!B355),'Müşteriler'!$C:$C,0)),'Cihazlar'!A355&amp;'Cihazlar'!B355)))</f>
        <v/>
      </c>
      <c r="B355" t="str">
        <f>IF('Cihazlar'!C355="","",IF(L355="",'Cihazlar'!C355,INDEX('Ürünler'!$B:$B,L355)))</f>
        <v/>
      </c>
      <c r="C355" t="str">
        <f>IF('Cihazlar'!D355="","",'Cihazlar'!D355)</f>
        <v/>
      </c>
      <c r="D355" s="16" t="str">
        <f>K355</f>
        <v/>
      </c>
      <c r="E355" t="str">
        <f>IF(N355&gt;0,N355&amp;" gün",IF(M355&gt;0,M355&amp;" ay",""))</f>
        <v/>
      </c>
      <c r="F355" s="16" t="str">
        <f>IF(OR('Cihazlar'!C355="",K355=""),"",IF(N355&gt;0,K355+N355,IF(M355&gt;0,EDATE(K355,M355),"")))</f>
        <v/>
      </c>
      <c r="G355" s="17" t="str">
        <f>IF(F355="","",F355-TODAY())</f>
        <v/>
      </c>
      <c r="H355" t="str">
        <f>IF(G355="","",IF(G355&lt;0,"Gecikmiş",IF(G355&lt;=30,"30 gün içinde","Planlı")))</f>
        <v/>
      </c>
      <c r="I355" s="16" t="str">
        <f>IF('Cihazlar'!Q355="","",IF('Cihazlar'!R355="Sarı etiket",(IF('Cihazlar'!Q355="","",IF(ISNUMBER('Cihazlar'!Q355),'Cihazlar'!Q355,IFERROR(DATE(VALUE(RIGHT('Cihazlar'!Q355,4)),VALUE(MID('Cihazlar'!Q355,4,2)),VALUE(LEFT('Cihazlar'!Q355,2))),""))))+120,IF('Cihazlar'!R355="Kırmızı etiket",(IF('Cihazlar'!Q355="","",IF(ISNUMBER('Cihazlar'!Q355),'Cihazlar'!Q355,IFERROR(DATE(VALUE(RIGHT('Cihazlar'!Q355,4)),VALUE(MID('Cihazlar'!Q355,4,2)),VALUE(LEFT('Cihazlar'!Q355,2))),""))))+60,EDATE((IF('Cihazlar'!Q355="","",IF(ISNUMBER('Cihazlar'!Q355),'Cihazlar'!Q355,IFERROR(DATE(VALUE(RIGHT('Cihazlar'!Q355,4)),VALUE(MID('Cihazlar'!Q355,4,2)),VALUE(LEFT('Cihazlar'!Q355,2))),"")))),12))))</f>
        <v/>
      </c>
      <c r="J355" s="17" t="str">
        <f>IF(I355="","",I355-TODAY())</f>
        <v/>
      </c>
      <c r="K355" s="16" t="str">
        <f>IF('Cihazlar'!F355&lt;&gt;"",IF('Cihazlar'!F355="","",IF(ISNUMBER('Cihazlar'!F355),'Cihazlar'!F355,IFERROR(DATE(VALUE(RIGHT('Cihazlar'!F355,4)),VALUE(MID('Cihazlar'!F355,4,2)),VALUE(LEFT('Cihazlar'!F355,2))),""))),IF('Cihazlar'!E355="","",IF(ISNUMBER('Cihazlar'!E355),'Cihazlar'!E355,IFERROR(DATE(VALUE(RIGHT('Cihazlar'!E355,4)),VALUE(MID('Cihazlar'!E355,4,2)),VALUE(LEFT('Cihazlar'!E355,2))),""))))</f>
        <v/>
      </c>
      <c r="L355" t="str">
        <f>IF('Cihazlar'!C355="","",IFERROR(MATCH('Cihazlar'!C355,'Ürünler'!$A:$A,0),IFERROR(MATCH('Cihazlar'!C355,'Ürünler'!$B:$B,0),"")))</f>
        <v/>
      </c>
      <c r="M355">
        <f>IF(N355&gt;0,0,IF('Cihazlar'!J355&lt;&gt;"",N(VALUE('Cihazlar'!J355)),IF(L355="",0,N(INDEX('Ürünler'!$C:$C,L355)))))</f>
        <v>0</v>
      </c>
      <c r="N355">
        <f>IF('Cihazlar'!K355&lt;&gt;"",N(VALUE('Cihazlar'!K355)),IF('Cihazlar'!J355&lt;&gt;"",0,IF(L355="",0,N(INDEX('Ürünler'!$D:$D,L355)))))</f>
        <v>0</v>
      </c>
    </row>
    <row r="356" spans="1:14">
      <c r="A356" t="str">
        <f>IF(AND('Cihazlar'!A356="",'Cihazlar'!B356=""),"",IFERROR(INDEX('Müşteriler'!$A:$A,MATCH(IF('Cihazlar'!A356="","§",'Cihazlar'!A356),'Müşteriler'!$K:$K,0)),IFERROR(INDEX('Müşteriler'!$A:$A,MATCH(IF('Cihazlar'!B356="","§",'Cihazlar'!B356),'Müşteriler'!$C:$C,0)),'Cihazlar'!A356&amp;'Cihazlar'!B356)))</f>
        <v/>
      </c>
      <c r="B356" t="str">
        <f>IF('Cihazlar'!C356="","",IF(L356="",'Cihazlar'!C356,INDEX('Ürünler'!$B:$B,L356)))</f>
        <v/>
      </c>
      <c r="C356" t="str">
        <f>IF('Cihazlar'!D356="","",'Cihazlar'!D356)</f>
        <v/>
      </c>
      <c r="D356" s="16" t="str">
        <f>K356</f>
        <v/>
      </c>
      <c r="E356" t="str">
        <f>IF(N356&gt;0,N356&amp;" gün",IF(M356&gt;0,M356&amp;" ay",""))</f>
        <v/>
      </c>
      <c r="F356" s="16" t="str">
        <f>IF(OR('Cihazlar'!C356="",K356=""),"",IF(N356&gt;0,K356+N356,IF(M356&gt;0,EDATE(K356,M356),"")))</f>
        <v/>
      </c>
      <c r="G356" s="17" t="str">
        <f>IF(F356="","",F356-TODAY())</f>
        <v/>
      </c>
      <c r="H356" t="str">
        <f>IF(G356="","",IF(G356&lt;0,"Gecikmiş",IF(G356&lt;=30,"30 gün içinde","Planlı")))</f>
        <v/>
      </c>
      <c r="I356" s="16" t="str">
        <f>IF('Cihazlar'!Q356="","",IF('Cihazlar'!R356="Sarı etiket",(IF('Cihazlar'!Q356="","",IF(ISNUMBER('Cihazlar'!Q356),'Cihazlar'!Q356,IFERROR(DATE(VALUE(RIGHT('Cihazlar'!Q356,4)),VALUE(MID('Cihazlar'!Q356,4,2)),VALUE(LEFT('Cihazlar'!Q356,2))),""))))+120,IF('Cihazlar'!R356="Kırmızı etiket",(IF('Cihazlar'!Q356="","",IF(ISNUMBER('Cihazlar'!Q356),'Cihazlar'!Q356,IFERROR(DATE(VALUE(RIGHT('Cihazlar'!Q356,4)),VALUE(MID('Cihazlar'!Q356,4,2)),VALUE(LEFT('Cihazlar'!Q356,2))),""))))+60,EDATE((IF('Cihazlar'!Q356="","",IF(ISNUMBER('Cihazlar'!Q356),'Cihazlar'!Q356,IFERROR(DATE(VALUE(RIGHT('Cihazlar'!Q356,4)),VALUE(MID('Cihazlar'!Q356,4,2)),VALUE(LEFT('Cihazlar'!Q356,2))),"")))),12))))</f>
        <v/>
      </c>
      <c r="J356" s="17" t="str">
        <f>IF(I356="","",I356-TODAY())</f>
        <v/>
      </c>
      <c r="K356" s="16" t="str">
        <f>IF('Cihazlar'!F356&lt;&gt;"",IF('Cihazlar'!F356="","",IF(ISNUMBER('Cihazlar'!F356),'Cihazlar'!F356,IFERROR(DATE(VALUE(RIGHT('Cihazlar'!F356,4)),VALUE(MID('Cihazlar'!F356,4,2)),VALUE(LEFT('Cihazlar'!F356,2))),""))),IF('Cihazlar'!E356="","",IF(ISNUMBER('Cihazlar'!E356),'Cihazlar'!E356,IFERROR(DATE(VALUE(RIGHT('Cihazlar'!E356,4)),VALUE(MID('Cihazlar'!E356,4,2)),VALUE(LEFT('Cihazlar'!E356,2))),""))))</f>
        <v/>
      </c>
      <c r="L356" t="str">
        <f>IF('Cihazlar'!C356="","",IFERROR(MATCH('Cihazlar'!C356,'Ürünler'!$A:$A,0),IFERROR(MATCH('Cihazlar'!C356,'Ürünler'!$B:$B,0),"")))</f>
        <v/>
      </c>
      <c r="M356">
        <f>IF(N356&gt;0,0,IF('Cihazlar'!J356&lt;&gt;"",N(VALUE('Cihazlar'!J356)),IF(L356="",0,N(INDEX('Ürünler'!$C:$C,L356)))))</f>
        <v>0</v>
      </c>
      <c r="N356">
        <f>IF('Cihazlar'!K356&lt;&gt;"",N(VALUE('Cihazlar'!K356)),IF('Cihazlar'!J356&lt;&gt;"",0,IF(L356="",0,N(INDEX('Ürünler'!$D:$D,L356)))))</f>
        <v>0</v>
      </c>
    </row>
    <row r="357" spans="1:14">
      <c r="A357" t="str">
        <f>IF(AND('Cihazlar'!A357="",'Cihazlar'!B357=""),"",IFERROR(INDEX('Müşteriler'!$A:$A,MATCH(IF('Cihazlar'!A357="","§",'Cihazlar'!A357),'Müşteriler'!$K:$K,0)),IFERROR(INDEX('Müşteriler'!$A:$A,MATCH(IF('Cihazlar'!B357="","§",'Cihazlar'!B357),'Müşteriler'!$C:$C,0)),'Cihazlar'!A357&amp;'Cihazlar'!B357)))</f>
        <v/>
      </c>
      <c r="B357" t="str">
        <f>IF('Cihazlar'!C357="","",IF(L357="",'Cihazlar'!C357,INDEX('Ürünler'!$B:$B,L357)))</f>
        <v/>
      </c>
      <c r="C357" t="str">
        <f>IF('Cihazlar'!D357="","",'Cihazlar'!D357)</f>
        <v/>
      </c>
      <c r="D357" s="16" t="str">
        <f>K357</f>
        <v/>
      </c>
      <c r="E357" t="str">
        <f>IF(N357&gt;0,N357&amp;" gün",IF(M357&gt;0,M357&amp;" ay",""))</f>
        <v/>
      </c>
      <c r="F357" s="16" t="str">
        <f>IF(OR('Cihazlar'!C357="",K357=""),"",IF(N357&gt;0,K357+N357,IF(M357&gt;0,EDATE(K357,M357),"")))</f>
        <v/>
      </c>
      <c r="G357" s="17" t="str">
        <f>IF(F357="","",F357-TODAY())</f>
        <v/>
      </c>
      <c r="H357" t="str">
        <f>IF(G357="","",IF(G357&lt;0,"Gecikmiş",IF(G357&lt;=30,"30 gün içinde","Planlı")))</f>
        <v/>
      </c>
      <c r="I357" s="16" t="str">
        <f>IF('Cihazlar'!Q357="","",IF('Cihazlar'!R357="Sarı etiket",(IF('Cihazlar'!Q357="","",IF(ISNUMBER('Cihazlar'!Q357),'Cihazlar'!Q357,IFERROR(DATE(VALUE(RIGHT('Cihazlar'!Q357,4)),VALUE(MID('Cihazlar'!Q357,4,2)),VALUE(LEFT('Cihazlar'!Q357,2))),""))))+120,IF('Cihazlar'!R357="Kırmızı etiket",(IF('Cihazlar'!Q357="","",IF(ISNUMBER('Cihazlar'!Q357),'Cihazlar'!Q357,IFERROR(DATE(VALUE(RIGHT('Cihazlar'!Q357,4)),VALUE(MID('Cihazlar'!Q357,4,2)),VALUE(LEFT('Cihazlar'!Q357,2))),""))))+60,EDATE((IF('Cihazlar'!Q357="","",IF(ISNUMBER('Cihazlar'!Q357),'Cihazlar'!Q357,IFERROR(DATE(VALUE(RIGHT('Cihazlar'!Q357,4)),VALUE(MID('Cihazlar'!Q357,4,2)),VALUE(LEFT('Cihazlar'!Q357,2))),"")))),12))))</f>
        <v/>
      </c>
      <c r="J357" s="17" t="str">
        <f>IF(I357="","",I357-TODAY())</f>
        <v/>
      </c>
      <c r="K357" s="16" t="str">
        <f>IF('Cihazlar'!F357&lt;&gt;"",IF('Cihazlar'!F357="","",IF(ISNUMBER('Cihazlar'!F357),'Cihazlar'!F357,IFERROR(DATE(VALUE(RIGHT('Cihazlar'!F357,4)),VALUE(MID('Cihazlar'!F357,4,2)),VALUE(LEFT('Cihazlar'!F357,2))),""))),IF('Cihazlar'!E357="","",IF(ISNUMBER('Cihazlar'!E357),'Cihazlar'!E357,IFERROR(DATE(VALUE(RIGHT('Cihazlar'!E357,4)),VALUE(MID('Cihazlar'!E357,4,2)),VALUE(LEFT('Cihazlar'!E357,2))),""))))</f>
        <v/>
      </c>
      <c r="L357" t="str">
        <f>IF('Cihazlar'!C357="","",IFERROR(MATCH('Cihazlar'!C357,'Ürünler'!$A:$A,0),IFERROR(MATCH('Cihazlar'!C357,'Ürünler'!$B:$B,0),"")))</f>
        <v/>
      </c>
      <c r="M357">
        <f>IF(N357&gt;0,0,IF('Cihazlar'!J357&lt;&gt;"",N(VALUE('Cihazlar'!J357)),IF(L357="",0,N(INDEX('Ürünler'!$C:$C,L357)))))</f>
        <v>0</v>
      </c>
      <c r="N357">
        <f>IF('Cihazlar'!K357&lt;&gt;"",N(VALUE('Cihazlar'!K357)),IF('Cihazlar'!J357&lt;&gt;"",0,IF(L357="",0,N(INDEX('Ürünler'!$D:$D,L357)))))</f>
        <v>0</v>
      </c>
    </row>
    <row r="358" spans="1:14">
      <c r="A358" t="str">
        <f>IF(AND('Cihazlar'!A358="",'Cihazlar'!B358=""),"",IFERROR(INDEX('Müşteriler'!$A:$A,MATCH(IF('Cihazlar'!A358="","§",'Cihazlar'!A358),'Müşteriler'!$K:$K,0)),IFERROR(INDEX('Müşteriler'!$A:$A,MATCH(IF('Cihazlar'!B358="","§",'Cihazlar'!B358),'Müşteriler'!$C:$C,0)),'Cihazlar'!A358&amp;'Cihazlar'!B358)))</f>
        <v/>
      </c>
      <c r="B358" t="str">
        <f>IF('Cihazlar'!C358="","",IF(L358="",'Cihazlar'!C358,INDEX('Ürünler'!$B:$B,L358)))</f>
        <v/>
      </c>
      <c r="C358" t="str">
        <f>IF('Cihazlar'!D358="","",'Cihazlar'!D358)</f>
        <v/>
      </c>
      <c r="D358" s="16" t="str">
        <f>K358</f>
        <v/>
      </c>
      <c r="E358" t="str">
        <f>IF(N358&gt;0,N358&amp;" gün",IF(M358&gt;0,M358&amp;" ay",""))</f>
        <v/>
      </c>
      <c r="F358" s="16" t="str">
        <f>IF(OR('Cihazlar'!C358="",K358=""),"",IF(N358&gt;0,K358+N358,IF(M358&gt;0,EDATE(K358,M358),"")))</f>
        <v/>
      </c>
      <c r="G358" s="17" t="str">
        <f>IF(F358="","",F358-TODAY())</f>
        <v/>
      </c>
      <c r="H358" t="str">
        <f>IF(G358="","",IF(G358&lt;0,"Gecikmiş",IF(G358&lt;=30,"30 gün içinde","Planlı")))</f>
        <v/>
      </c>
      <c r="I358" s="16" t="str">
        <f>IF('Cihazlar'!Q358="","",IF('Cihazlar'!R358="Sarı etiket",(IF('Cihazlar'!Q358="","",IF(ISNUMBER('Cihazlar'!Q358),'Cihazlar'!Q358,IFERROR(DATE(VALUE(RIGHT('Cihazlar'!Q358,4)),VALUE(MID('Cihazlar'!Q358,4,2)),VALUE(LEFT('Cihazlar'!Q358,2))),""))))+120,IF('Cihazlar'!R358="Kırmızı etiket",(IF('Cihazlar'!Q358="","",IF(ISNUMBER('Cihazlar'!Q358),'Cihazlar'!Q358,IFERROR(DATE(VALUE(RIGHT('Cihazlar'!Q358,4)),VALUE(MID('Cihazlar'!Q358,4,2)),VALUE(LEFT('Cihazlar'!Q358,2))),""))))+60,EDATE((IF('Cihazlar'!Q358="","",IF(ISNUMBER('Cihazlar'!Q358),'Cihazlar'!Q358,IFERROR(DATE(VALUE(RIGHT('Cihazlar'!Q358,4)),VALUE(MID('Cihazlar'!Q358,4,2)),VALUE(LEFT('Cihazlar'!Q358,2))),"")))),12))))</f>
        <v/>
      </c>
      <c r="J358" s="17" t="str">
        <f>IF(I358="","",I358-TODAY())</f>
        <v/>
      </c>
      <c r="K358" s="16" t="str">
        <f>IF('Cihazlar'!F358&lt;&gt;"",IF('Cihazlar'!F358="","",IF(ISNUMBER('Cihazlar'!F358),'Cihazlar'!F358,IFERROR(DATE(VALUE(RIGHT('Cihazlar'!F358,4)),VALUE(MID('Cihazlar'!F358,4,2)),VALUE(LEFT('Cihazlar'!F358,2))),""))),IF('Cihazlar'!E358="","",IF(ISNUMBER('Cihazlar'!E358),'Cihazlar'!E358,IFERROR(DATE(VALUE(RIGHT('Cihazlar'!E358,4)),VALUE(MID('Cihazlar'!E358,4,2)),VALUE(LEFT('Cihazlar'!E358,2))),""))))</f>
        <v/>
      </c>
      <c r="L358" t="str">
        <f>IF('Cihazlar'!C358="","",IFERROR(MATCH('Cihazlar'!C358,'Ürünler'!$A:$A,0),IFERROR(MATCH('Cihazlar'!C358,'Ürünler'!$B:$B,0),"")))</f>
        <v/>
      </c>
      <c r="M358">
        <f>IF(N358&gt;0,0,IF('Cihazlar'!J358&lt;&gt;"",N(VALUE('Cihazlar'!J358)),IF(L358="",0,N(INDEX('Ürünler'!$C:$C,L358)))))</f>
        <v>0</v>
      </c>
      <c r="N358">
        <f>IF('Cihazlar'!K358&lt;&gt;"",N(VALUE('Cihazlar'!K358)),IF('Cihazlar'!J358&lt;&gt;"",0,IF(L358="",0,N(INDEX('Ürünler'!$D:$D,L358)))))</f>
        <v>0</v>
      </c>
    </row>
    <row r="359" spans="1:14">
      <c r="A359" t="str">
        <f>IF(AND('Cihazlar'!A359="",'Cihazlar'!B359=""),"",IFERROR(INDEX('Müşteriler'!$A:$A,MATCH(IF('Cihazlar'!A359="","§",'Cihazlar'!A359),'Müşteriler'!$K:$K,0)),IFERROR(INDEX('Müşteriler'!$A:$A,MATCH(IF('Cihazlar'!B359="","§",'Cihazlar'!B359),'Müşteriler'!$C:$C,0)),'Cihazlar'!A359&amp;'Cihazlar'!B359)))</f>
        <v/>
      </c>
      <c r="B359" t="str">
        <f>IF('Cihazlar'!C359="","",IF(L359="",'Cihazlar'!C359,INDEX('Ürünler'!$B:$B,L359)))</f>
        <v/>
      </c>
      <c r="C359" t="str">
        <f>IF('Cihazlar'!D359="","",'Cihazlar'!D359)</f>
        <v/>
      </c>
      <c r="D359" s="16" t="str">
        <f>K359</f>
        <v/>
      </c>
      <c r="E359" t="str">
        <f>IF(N359&gt;0,N359&amp;" gün",IF(M359&gt;0,M359&amp;" ay",""))</f>
        <v/>
      </c>
      <c r="F359" s="16" t="str">
        <f>IF(OR('Cihazlar'!C359="",K359=""),"",IF(N359&gt;0,K359+N359,IF(M359&gt;0,EDATE(K359,M359),"")))</f>
        <v/>
      </c>
      <c r="G359" s="17" t="str">
        <f>IF(F359="","",F359-TODAY())</f>
        <v/>
      </c>
      <c r="H359" t="str">
        <f>IF(G359="","",IF(G359&lt;0,"Gecikmiş",IF(G359&lt;=30,"30 gün içinde","Planlı")))</f>
        <v/>
      </c>
      <c r="I359" s="16" t="str">
        <f>IF('Cihazlar'!Q359="","",IF('Cihazlar'!R359="Sarı etiket",(IF('Cihazlar'!Q359="","",IF(ISNUMBER('Cihazlar'!Q359),'Cihazlar'!Q359,IFERROR(DATE(VALUE(RIGHT('Cihazlar'!Q359,4)),VALUE(MID('Cihazlar'!Q359,4,2)),VALUE(LEFT('Cihazlar'!Q359,2))),""))))+120,IF('Cihazlar'!R359="Kırmızı etiket",(IF('Cihazlar'!Q359="","",IF(ISNUMBER('Cihazlar'!Q359),'Cihazlar'!Q359,IFERROR(DATE(VALUE(RIGHT('Cihazlar'!Q359,4)),VALUE(MID('Cihazlar'!Q359,4,2)),VALUE(LEFT('Cihazlar'!Q359,2))),""))))+60,EDATE((IF('Cihazlar'!Q359="","",IF(ISNUMBER('Cihazlar'!Q359),'Cihazlar'!Q359,IFERROR(DATE(VALUE(RIGHT('Cihazlar'!Q359,4)),VALUE(MID('Cihazlar'!Q359,4,2)),VALUE(LEFT('Cihazlar'!Q359,2))),"")))),12))))</f>
        <v/>
      </c>
      <c r="J359" s="17" t="str">
        <f>IF(I359="","",I359-TODAY())</f>
        <v/>
      </c>
      <c r="K359" s="16" t="str">
        <f>IF('Cihazlar'!F359&lt;&gt;"",IF('Cihazlar'!F359="","",IF(ISNUMBER('Cihazlar'!F359),'Cihazlar'!F359,IFERROR(DATE(VALUE(RIGHT('Cihazlar'!F359,4)),VALUE(MID('Cihazlar'!F359,4,2)),VALUE(LEFT('Cihazlar'!F359,2))),""))),IF('Cihazlar'!E359="","",IF(ISNUMBER('Cihazlar'!E359),'Cihazlar'!E359,IFERROR(DATE(VALUE(RIGHT('Cihazlar'!E359,4)),VALUE(MID('Cihazlar'!E359,4,2)),VALUE(LEFT('Cihazlar'!E359,2))),""))))</f>
        <v/>
      </c>
      <c r="L359" t="str">
        <f>IF('Cihazlar'!C359="","",IFERROR(MATCH('Cihazlar'!C359,'Ürünler'!$A:$A,0),IFERROR(MATCH('Cihazlar'!C359,'Ürünler'!$B:$B,0),"")))</f>
        <v/>
      </c>
      <c r="M359">
        <f>IF(N359&gt;0,0,IF('Cihazlar'!J359&lt;&gt;"",N(VALUE('Cihazlar'!J359)),IF(L359="",0,N(INDEX('Ürünler'!$C:$C,L359)))))</f>
        <v>0</v>
      </c>
      <c r="N359">
        <f>IF('Cihazlar'!K359&lt;&gt;"",N(VALUE('Cihazlar'!K359)),IF('Cihazlar'!J359&lt;&gt;"",0,IF(L359="",0,N(INDEX('Ürünler'!$D:$D,L359)))))</f>
        <v>0</v>
      </c>
    </row>
    <row r="360" spans="1:14">
      <c r="A360" t="str">
        <f>IF(AND('Cihazlar'!A360="",'Cihazlar'!B360=""),"",IFERROR(INDEX('Müşteriler'!$A:$A,MATCH(IF('Cihazlar'!A360="","§",'Cihazlar'!A360),'Müşteriler'!$K:$K,0)),IFERROR(INDEX('Müşteriler'!$A:$A,MATCH(IF('Cihazlar'!B360="","§",'Cihazlar'!B360),'Müşteriler'!$C:$C,0)),'Cihazlar'!A360&amp;'Cihazlar'!B360)))</f>
        <v/>
      </c>
      <c r="B360" t="str">
        <f>IF('Cihazlar'!C360="","",IF(L360="",'Cihazlar'!C360,INDEX('Ürünler'!$B:$B,L360)))</f>
        <v/>
      </c>
      <c r="C360" t="str">
        <f>IF('Cihazlar'!D360="","",'Cihazlar'!D360)</f>
        <v/>
      </c>
      <c r="D360" s="16" t="str">
        <f>K360</f>
        <v/>
      </c>
      <c r="E360" t="str">
        <f>IF(N360&gt;0,N360&amp;" gün",IF(M360&gt;0,M360&amp;" ay",""))</f>
        <v/>
      </c>
      <c r="F360" s="16" t="str">
        <f>IF(OR('Cihazlar'!C360="",K360=""),"",IF(N360&gt;0,K360+N360,IF(M360&gt;0,EDATE(K360,M360),"")))</f>
        <v/>
      </c>
      <c r="G360" s="17" t="str">
        <f>IF(F360="","",F360-TODAY())</f>
        <v/>
      </c>
      <c r="H360" t="str">
        <f>IF(G360="","",IF(G360&lt;0,"Gecikmiş",IF(G360&lt;=30,"30 gün içinde","Planlı")))</f>
        <v/>
      </c>
      <c r="I360" s="16" t="str">
        <f>IF('Cihazlar'!Q360="","",IF('Cihazlar'!R360="Sarı etiket",(IF('Cihazlar'!Q360="","",IF(ISNUMBER('Cihazlar'!Q360),'Cihazlar'!Q360,IFERROR(DATE(VALUE(RIGHT('Cihazlar'!Q360,4)),VALUE(MID('Cihazlar'!Q360,4,2)),VALUE(LEFT('Cihazlar'!Q360,2))),""))))+120,IF('Cihazlar'!R360="Kırmızı etiket",(IF('Cihazlar'!Q360="","",IF(ISNUMBER('Cihazlar'!Q360),'Cihazlar'!Q360,IFERROR(DATE(VALUE(RIGHT('Cihazlar'!Q360,4)),VALUE(MID('Cihazlar'!Q360,4,2)),VALUE(LEFT('Cihazlar'!Q360,2))),""))))+60,EDATE((IF('Cihazlar'!Q360="","",IF(ISNUMBER('Cihazlar'!Q360),'Cihazlar'!Q360,IFERROR(DATE(VALUE(RIGHT('Cihazlar'!Q360,4)),VALUE(MID('Cihazlar'!Q360,4,2)),VALUE(LEFT('Cihazlar'!Q360,2))),"")))),12))))</f>
        <v/>
      </c>
      <c r="J360" s="17" t="str">
        <f>IF(I360="","",I360-TODAY())</f>
        <v/>
      </c>
      <c r="K360" s="16" t="str">
        <f>IF('Cihazlar'!F360&lt;&gt;"",IF('Cihazlar'!F360="","",IF(ISNUMBER('Cihazlar'!F360),'Cihazlar'!F360,IFERROR(DATE(VALUE(RIGHT('Cihazlar'!F360,4)),VALUE(MID('Cihazlar'!F360,4,2)),VALUE(LEFT('Cihazlar'!F360,2))),""))),IF('Cihazlar'!E360="","",IF(ISNUMBER('Cihazlar'!E360),'Cihazlar'!E360,IFERROR(DATE(VALUE(RIGHT('Cihazlar'!E360,4)),VALUE(MID('Cihazlar'!E360,4,2)),VALUE(LEFT('Cihazlar'!E360,2))),""))))</f>
        <v/>
      </c>
      <c r="L360" t="str">
        <f>IF('Cihazlar'!C360="","",IFERROR(MATCH('Cihazlar'!C360,'Ürünler'!$A:$A,0),IFERROR(MATCH('Cihazlar'!C360,'Ürünler'!$B:$B,0),"")))</f>
        <v/>
      </c>
      <c r="M360">
        <f>IF(N360&gt;0,0,IF('Cihazlar'!J360&lt;&gt;"",N(VALUE('Cihazlar'!J360)),IF(L360="",0,N(INDEX('Ürünler'!$C:$C,L360)))))</f>
        <v>0</v>
      </c>
      <c r="N360">
        <f>IF('Cihazlar'!K360&lt;&gt;"",N(VALUE('Cihazlar'!K360)),IF('Cihazlar'!J360&lt;&gt;"",0,IF(L360="",0,N(INDEX('Ürünler'!$D:$D,L360)))))</f>
        <v>0</v>
      </c>
    </row>
    <row r="361" spans="1:14">
      <c r="A361" t="str">
        <f>IF(AND('Cihazlar'!A361="",'Cihazlar'!B361=""),"",IFERROR(INDEX('Müşteriler'!$A:$A,MATCH(IF('Cihazlar'!A361="","§",'Cihazlar'!A361),'Müşteriler'!$K:$K,0)),IFERROR(INDEX('Müşteriler'!$A:$A,MATCH(IF('Cihazlar'!B361="","§",'Cihazlar'!B361),'Müşteriler'!$C:$C,0)),'Cihazlar'!A361&amp;'Cihazlar'!B361)))</f>
        <v/>
      </c>
      <c r="B361" t="str">
        <f>IF('Cihazlar'!C361="","",IF(L361="",'Cihazlar'!C361,INDEX('Ürünler'!$B:$B,L361)))</f>
        <v/>
      </c>
      <c r="C361" t="str">
        <f>IF('Cihazlar'!D361="","",'Cihazlar'!D361)</f>
        <v/>
      </c>
      <c r="D361" s="16" t="str">
        <f>K361</f>
        <v/>
      </c>
      <c r="E361" t="str">
        <f>IF(N361&gt;0,N361&amp;" gün",IF(M361&gt;0,M361&amp;" ay",""))</f>
        <v/>
      </c>
      <c r="F361" s="16" t="str">
        <f>IF(OR('Cihazlar'!C361="",K361=""),"",IF(N361&gt;0,K361+N361,IF(M361&gt;0,EDATE(K361,M361),"")))</f>
        <v/>
      </c>
      <c r="G361" s="17" t="str">
        <f>IF(F361="","",F361-TODAY())</f>
        <v/>
      </c>
      <c r="H361" t="str">
        <f>IF(G361="","",IF(G361&lt;0,"Gecikmiş",IF(G361&lt;=30,"30 gün içinde","Planlı")))</f>
        <v/>
      </c>
      <c r="I361" s="16" t="str">
        <f>IF('Cihazlar'!Q361="","",IF('Cihazlar'!R361="Sarı etiket",(IF('Cihazlar'!Q361="","",IF(ISNUMBER('Cihazlar'!Q361),'Cihazlar'!Q361,IFERROR(DATE(VALUE(RIGHT('Cihazlar'!Q361,4)),VALUE(MID('Cihazlar'!Q361,4,2)),VALUE(LEFT('Cihazlar'!Q361,2))),""))))+120,IF('Cihazlar'!R361="Kırmızı etiket",(IF('Cihazlar'!Q361="","",IF(ISNUMBER('Cihazlar'!Q361),'Cihazlar'!Q361,IFERROR(DATE(VALUE(RIGHT('Cihazlar'!Q361,4)),VALUE(MID('Cihazlar'!Q361,4,2)),VALUE(LEFT('Cihazlar'!Q361,2))),""))))+60,EDATE((IF('Cihazlar'!Q361="","",IF(ISNUMBER('Cihazlar'!Q361),'Cihazlar'!Q361,IFERROR(DATE(VALUE(RIGHT('Cihazlar'!Q361,4)),VALUE(MID('Cihazlar'!Q361,4,2)),VALUE(LEFT('Cihazlar'!Q361,2))),"")))),12))))</f>
        <v/>
      </c>
      <c r="J361" s="17" t="str">
        <f>IF(I361="","",I361-TODAY())</f>
        <v/>
      </c>
      <c r="K361" s="16" t="str">
        <f>IF('Cihazlar'!F361&lt;&gt;"",IF('Cihazlar'!F361="","",IF(ISNUMBER('Cihazlar'!F361),'Cihazlar'!F361,IFERROR(DATE(VALUE(RIGHT('Cihazlar'!F361,4)),VALUE(MID('Cihazlar'!F361,4,2)),VALUE(LEFT('Cihazlar'!F361,2))),""))),IF('Cihazlar'!E361="","",IF(ISNUMBER('Cihazlar'!E361),'Cihazlar'!E361,IFERROR(DATE(VALUE(RIGHT('Cihazlar'!E361,4)),VALUE(MID('Cihazlar'!E361,4,2)),VALUE(LEFT('Cihazlar'!E361,2))),""))))</f>
        <v/>
      </c>
      <c r="L361" t="str">
        <f>IF('Cihazlar'!C361="","",IFERROR(MATCH('Cihazlar'!C361,'Ürünler'!$A:$A,0),IFERROR(MATCH('Cihazlar'!C361,'Ürünler'!$B:$B,0),"")))</f>
        <v/>
      </c>
      <c r="M361">
        <f>IF(N361&gt;0,0,IF('Cihazlar'!J361&lt;&gt;"",N(VALUE('Cihazlar'!J361)),IF(L361="",0,N(INDEX('Ürünler'!$C:$C,L361)))))</f>
        <v>0</v>
      </c>
      <c r="N361">
        <f>IF('Cihazlar'!K361&lt;&gt;"",N(VALUE('Cihazlar'!K361)),IF('Cihazlar'!J361&lt;&gt;"",0,IF(L361="",0,N(INDEX('Ürünler'!$D:$D,L361)))))</f>
        <v>0</v>
      </c>
    </row>
    <row r="362" spans="1:14">
      <c r="A362" t="str">
        <f>IF(AND('Cihazlar'!A362="",'Cihazlar'!B362=""),"",IFERROR(INDEX('Müşteriler'!$A:$A,MATCH(IF('Cihazlar'!A362="","§",'Cihazlar'!A362),'Müşteriler'!$K:$K,0)),IFERROR(INDEX('Müşteriler'!$A:$A,MATCH(IF('Cihazlar'!B362="","§",'Cihazlar'!B362),'Müşteriler'!$C:$C,0)),'Cihazlar'!A362&amp;'Cihazlar'!B362)))</f>
        <v/>
      </c>
      <c r="B362" t="str">
        <f>IF('Cihazlar'!C362="","",IF(L362="",'Cihazlar'!C362,INDEX('Ürünler'!$B:$B,L362)))</f>
        <v/>
      </c>
      <c r="C362" t="str">
        <f>IF('Cihazlar'!D362="","",'Cihazlar'!D362)</f>
        <v/>
      </c>
      <c r="D362" s="16" t="str">
        <f>K362</f>
        <v/>
      </c>
      <c r="E362" t="str">
        <f>IF(N362&gt;0,N362&amp;" gün",IF(M362&gt;0,M362&amp;" ay",""))</f>
        <v/>
      </c>
      <c r="F362" s="16" t="str">
        <f>IF(OR('Cihazlar'!C362="",K362=""),"",IF(N362&gt;0,K362+N362,IF(M362&gt;0,EDATE(K362,M362),"")))</f>
        <v/>
      </c>
      <c r="G362" s="17" t="str">
        <f>IF(F362="","",F362-TODAY())</f>
        <v/>
      </c>
      <c r="H362" t="str">
        <f>IF(G362="","",IF(G362&lt;0,"Gecikmiş",IF(G362&lt;=30,"30 gün içinde","Planlı")))</f>
        <v/>
      </c>
      <c r="I362" s="16" t="str">
        <f>IF('Cihazlar'!Q362="","",IF('Cihazlar'!R362="Sarı etiket",(IF('Cihazlar'!Q362="","",IF(ISNUMBER('Cihazlar'!Q362),'Cihazlar'!Q362,IFERROR(DATE(VALUE(RIGHT('Cihazlar'!Q362,4)),VALUE(MID('Cihazlar'!Q362,4,2)),VALUE(LEFT('Cihazlar'!Q362,2))),""))))+120,IF('Cihazlar'!R362="Kırmızı etiket",(IF('Cihazlar'!Q362="","",IF(ISNUMBER('Cihazlar'!Q362),'Cihazlar'!Q362,IFERROR(DATE(VALUE(RIGHT('Cihazlar'!Q362,4)),VALUE(MID('Cihazlar'!Q362,4,2)),VALUE(LEFT('Cihazlar'!Q362,2))),""))))+60,EDATE((IF('Cihazlar'!Q362="","",IF(ISNUMBER('Cihazlar'!Q362),'Cihazlar'!Q362,IFERROR(DATE(VALUE(RIGHT('Cihazlar'!Q362,4)),VALUE(MID('Cihazlar'!Q362,4,2)),VALUE(LEFT('Cihazlar'!Q362,2))),"")))),12))))</f>
        <v/>
      </c>
      <c r="J362" s="17" t="str">
        <f>IF(I362="","",I362-TODAY())</f>
        <v/>
      </c>
      <c r="K362" s="16" t="str">
        <f>IF('Cihazlar'!F362&lt;&gt;"",IF('Cihazlar'!F362="","",IF(ISNUMBER('Cihazlar'!F362),'Cihazlar'!F362,IFERROR(DATE(VALUE(RIGHT('Cihazlar'!F362,4)),VALUE(MID('Cihazlar'!F362,4,2)),VALUE(LEFT('Cihazlar'!F362,2))),""))),IF('Cihazlar'!E362="","",IF(ISNUMBER('Cihazlar'!E362),'Cihazlar'!E362,IFERROR(DATE(VALUE(RIGHT('Cihazlar'!E362,4)),VALUE(MID('Cihazlar'!E362,4,2)),VALUE(LEFT('Cihazlar'!E362,2))),""))))</f>
        <v/>
      </c>
      <c r="L362" t="str">
        <f>IF('Cihazlar'!C362="","",IFERROR(MATCH('Cihazlar'!C362,'Ürünler'!$A:$A,0),IFERROR(MATCH('Cihazlar'!C362,'Ürünler'!$B:$B,0),"")))</f>
        <v/>
      </c>
      <c r="M362">
        <f>IF(N362&gt;0,0,IF('Cihazlar'!J362&lt;&gt;"",N(VALUE('Cihazlar'!J362)),IF(L362="",0,N(INDEX('Ürünler'!$C:$C,L362)))))</f>
        <v>0</v>
      </c>
      <c r="N362">
        <f>IF('Cihazlar'!K362&lt;&gt;"",N(VALUE('Cihazlar'!K362)),IF('Cihazlar'!J362&lt;&gt;"",0,IF(L362="",0,N(INDEX('Ürünler'!$D:$D,L362)))))</f>
        <v>0</v>
      </c>
    </row>
    <row r="363" spans="1:14">
      <c r="A363" t="str">
        <f>IF(AND('Cihazlar'!A363="",'Cihazlar'!B363=""),"",IFERROR(INDEX('Müşteriler'!$A:$A,MATCH(IF('Cihazlar'!A363="","§",'Cihazlar'!A363),'Müşteriler'!$K:$K,0)),IFERROR(INDEX('Müşteriler'!$A:$A,MATCH(IF('Cihazlar'!B363="","§",'Cihazlar'!B363),'Müşteriler'!$C:$C,0)),'Cihazlar'!A363&amp;'Cihazlar'!B363)))</f>
        <v/>
      </c>
      <c r="B363" t="str">
        <f>IF('Cihazlar'!C363="","",IF(L363="",'Cihazlar'!C363,INDEX('Ürünler'!$B:$B,L363)))</f>
        <v/>
      </c>
      <c r="C363" t="str">
        <f>IF('Cihazlar'!D363="","",'Cihazlar'!D363)</f>
        <v/>
      </c>
      <c r="D363" s="16" t="str">
        <f>K363</f>
        <v/>
      </c>
      <c r="E363" t="str">
        <f>IF(N363&gt;0,N363&amp;" gün",IF(M363&gt;0,M363&amp;" ay",""))</f>
        <v/>
      </c>
      <c r="F363" s="16" t="str">
        <f>IF(OR('Cihazlar'!C363="",K363=""),"",IF(N363&gt;0,K363+N363,IF(M363&gt;0,EDATE(K363,M363),"")))</f>
        <v/>
      </c>
      <c r="G363" s="17" t="str">
        <f>IF(F363="","",F363-TODAY())</f>
        <v/>
      </c>
      <c r="H363" t="str">
        <f>IF(G363="","",IF(G363&lt;0,"Gecikmiş",IF(G363&lt;=30,"30 gün içinde","Planlı")))</f>
        <v/>
      </c>
      <c r="I363" s="16" t="str">
        <f>IF('Cihazlar'!Q363="","",IF('Cihazlar'!R363="Sarı etiket",(IF('Cihazlar'!Q363="","",IF(ISNUMBER('Cihazlar'!Q363),'Cihazlar'!Q363,IFERROR(DATE(VALUE(RIGHT('Cihazlar'!Q363,4)),VALUE(MID('Cihazlar'!Q363,4,2)),VALUE(LEFT('Cihazlar'!Q363,2))),""))))+120,IF('Cihazlar'!R363="Kırmızı etiket",(IF('Cihazlar'!Q363="","",IF(ISNUMBER('Cihazlar'!Q363),'Cihazlar'!Q363,IFERROR(DATE(VALUE(RIGHT('Cihazlar'!Q363,4)),VALUE(MID('Cihazlar'!Q363,4,2)),VALUE(LEFT('Cihazlar'!Q363,2))),""))))+60,EDATE((IF('Cihazlar'!Q363="","",IF(ISNUMBER('Cihazlar'!Q363),'Cihazlar'!Q363,IFERROR(DATE(VALUE(RIGHT('Cihazlar'!Q363,4)),VALUE(MID('Cihazlar'!Q363,4,2)),VALUE(LEFT('Cihazlar'!Q363,2))),"")))),12))))</f>
        <v/>
      </c>
      <c r="J363" s="17" t="str">
        <f>IF(I363="","",I363-TODAY())</f>
        <v/>
      </c>
      <c r="K363" s="16" t="str">
        <f>IF('Cihazlar'!F363&lt;&gt;"",IF('Cihazlar'!F363="","",IF(ISNUMBER('Cihazlar'!F363),'Cihazlar'!F363,IFERROR(DATE(VALUE(RIGHT('Cihazlar'!F363,4)),VALUE(MID('Cihazlar'!F363,4,2)),VALUE(LEFT('Cihazlar'!F363,2))),""))),IF('Cihazlar'!E363="","",IF(ISNUMBER('Cihazlar'!E363),'Cihazlar'!E363,IFERROR(DATE(VALUE(RIGHT('Cihazlar'!E363,4)),VALUE(MID('Cihazlar'!E363,4,2)),VALUE(LEFT('Cihazlar'!E363,2))),""))))</f>
        <v/>
      </c>
      <c r="L363" t="str">
        <f>IF('Cihazlar'!C363="","",IFERROR(MATCH('Cihazlar'!C363,'Ürünler'!$A:$A,0),IFERROR(MATCH('Cihazlar'!C363,'Ürünler'!$B:$B,0),"")))</f>
        <v/>
      </c>
      <c r="M363">
        <f>IF(N363&gt;0,0,IF('Cihazlar'!J363&lt;&gt;"",N(VALUE('Cihazlar'!J363)),IF(L363="",0,N(INDEX('Ürünler'!$C:$C,L363)))))</f>
        <v>0</v>
      </c>
      <c r="N363">
        <f>IF('Cihazlar'!K363&lt;&gt;"",N(VALUE('Cihazlar'!K363)),IF('Cihazlar'!J363&lt;&gt;"",0,IF(L363="",0,N(INDEX('Ürünler'!$D:$D,L363)))))</f>
        <v>0</v>
      </c>
    </row>
    <row r="364" spans="1:14">
      <c r="A364" t="str">
        <f>IF(AND('Cihazlar'!A364="",'Cihazlar'!B364=""),"",IFERROR(INDEX('Müşteriler'!$A:$A,MATCH(IF('Cihazlar'!A364="","§",'Cihazlar'!A364),'Müşteriler'!$K:$K,0)),IFERROR(INDEX('Müşteriler'!$A:$A,MATCH(IF('Cihazlar'!B364="","§",'Cihazlar'!B364),'Müşteriler'!$C:$C,0)),'Cihazlar'!A364&amp;'Cihazlar'!B364)))</f>
        <v/>
      </c>
      <c r="B364" t="str">
        <f>IF('Cihazlar'!C364="","",IF(L364="",'Cihazlar'!C364,INDEX('Ürünler'!$B:$B,L364)))</f>
        <v/>
      </c>
      <c r="C364" t="str">
        <f>IF('Cihazlar'!D364="","",'Cihazlar'!D364)</f>
        <v/>
      </c>
      <c r="D364" s="16" t="str">
        <f>K364</f>
        <v/>
      </c>
      <c r="E364" t="str">
        <f>IF(N364&gt;0,N364&amp;" gün",IF(M364&gt;0,M364&amp;" ay",""))</f>
        <v/>
      </c>
      <c r="F364" s="16" t="str">
        <f>IF(OR('Cihazlar'!C364="",K364=""),"",IF(N364&gt;0,K364+N364,IF(M364&gt;0,EDATE(K364,M364),"")))</f>
        <v/>
      </c>
      <c r="G364" s="17" t="str">
        <f>IF(F364="","",F364-TODAY())</f>
        <v/>
      </c>
      <c r="H364" t="str">
        <f>IF(G364="","",IF(G364&lt;0,"Gecikmiş",IF(G364&lt;=30,"30 gün içinde","Planlı")))</f>
        <v/>
      </c>
      <c r="I364" s="16" t="str">
        <f>IF('Cihazlar'!Q364="","",IF('Cihazlar'!R364="Sarı etiket",(IF('Cihazlar'!Q364="","",IF(ISNUMBER('Cihazlar'!Q364),'Cihazlar'!Q364,IFERROR(DATE(VALUE(RIGHT('Cihazlar'!Q364,4)),VALUE(MID('Cihazlar'!Q364,4,2)),VALUE(LEFT('Cihazlar'!Q364,2))),""))))+120,IF('Cihazlar'!R364="Kırmızı etiket",(IF('Cihazlar'!Q364="","",IF(ISNUMBER('Cihazlar'!Q364),'Cihazlar'!Q364,IFERROR(DATE(VALUE(RIGHT('Cihazlar'!Q364,4)),VALUE(MID('Cihazlar'!Q364,4,2)),VALUE(LEFT('Cihazlar'!Q364,2))),""))))+60,EDATE((IF('Cihazlar'!Q364="","",IF(ISNUMBER('Cihazlar'!Q364),'Cihazlar'!Q364,IFERROR(DATE(VALUE(RIGHT('Cihazlar'!Q364,4)),VALUE(MID('Cihazlar'!Q364,4,2)),VALUE(LEFT('Cihazlar'!Q364,2))),"")))),12))))</f>
        <v/>
      </c>
      <c r="J364" s="17" t="str">
        <f>IF(I364="","",I364-TODAY())</f>
        <v/>
      </c>
      <c r="K364" s="16" t="str">
        <f>IF('Cihazlar'!F364&lt;&gt;"",IF('Cihazlar'!F364="","",IF(ISNUMBER('Cihazlar'!F364),'Cihazlar'!F364,IFERROR(DATE(VALUE(RIGHT('Cihazlar'!F364,4)),VALUE(MID('Cihazlar'!F364,4,2)),VALUE(LEFT('Cihazlar'!F364,2))),""))),IF('Cihazlar'!E364="","",IF(ISNUMBER('Cihazlar'!E364),'Cihazlar'!E364,IFERROR(DATE(VALUE(RIGHT('Cihazlar'!E364,4)),VALUE(MID('Cihazlar'!E364,4,2)),VALUE(LEFT('Cihazlar'!E364,2))),""))))</f>
        <v/>
      </c>
      <c r="L364" t="str">
        <f>IF('Cihazlar'!C364="","",IFERROR(MATCH('Cihazlar'!C364,'Ürünler'!$A:$A,0),IFERROR(MATCH('Cihazlar'!C364,'Ürünler'!$B:$B,0),"")))</f>
        <v/>
      </c>
      <c r="M364">
        <f>IF(N364&gt;0,0,IF('Cihazlar'!J364&lt;&gt;"",N(VALUE('Cihazlar'!J364)),IF(L364="",0,N(INDEX('Ürünler'!$C:$C,L364)))))</f>
        <v>0</v>
      </c>
      <c r="N364">
        <f>IF('Cihazlar'!K364&lt;&gt;"",N(VALUE('Cihazlar'!K364)),IF('Cihazlar'!J364&lt;&gt;"",0,IF(L364="",0,N(INDEX('Ürünler'!$D:$D,L364)))))</f>
        <v>0</v>
      </c>
    </row>
    <row r="365" spans="1:14">
      <c r="A365" t="str">
        <f>IF(AND('Cihazlar'!A365="",'Cihazlar'!B365=""),"",IFERROR(INDEX('Müşteriler'!$A:$A,MATCH(IF('Cihazlar'!A365="","§",'Cihazlar'!A365),'Müşteriler'!$K:$K,0)),IFERROR(INDEX('Müşteriler'!$A:$A,MATCH(IF('Cihazlar'!B365="","§",'Cihazlar'!B365),'Müşteriler'!$C:$C,0)),'Cihazlar'!A365&amp;'Cihazlar'!B365)))</f>
        <v/>
      </c>
      <c r="B365" t="str">
        <f>IF('Cihazlar'!C365="","",IF(L365="",'Cihazlar'!C365,INDEX('Ürünler'!$B:$B,L365)))</f>
        <v/>
      </c>
      <c r="C365" t="str">
        <f>IF('Cihazlar'!D365="","",'Cihazlar'!D365)</f>
        <v/>
      </c>
      <c r="D365" s="16" t="str">
        <f>K365</f>
        <v/>
      </c>
      <c r="E365" t="str">
        <f>IF(N365&gt;0,N365&amp;" gün",IF(M365&gt;0,M365&amp;" ay",""))</f>
        <v/>
      </c>
      <c r="F365" s="16" t="str">
        <f>IF(OR('Cihazlar'!C365="",K365=""),"",IF(N365&gt;0,K365+N365,IF(M365&gt;0,EDATE(K365,M365),"")))</f>
        <v/>
      </c>
      <c r="G365" s="17" t="str">
        <f>IF(F365="","",F365-TODAY())</f>
        <v/>
      </c>
      <c r="H365" t="str">
        <f>IF(G365="","",IF(G365&lt;0,"Gecikmiş",IF(G365&lt;=30,"30 gün içinde","Planlı")))</f>
        <v/>
      </c>
      <c r="I365" s="16" t="str">
        <f>IF('Cihazlar'!Q365="","",IF('Cihazlar'!R365="Sarı etiket",(IF('Cihazlar'!Q365="","",IF(ISNUMBER('Cihazlar'!Q365),'Cihazlar'!Q365,IFERROR(DATE(VALUE(RIGHT('Cihazlar'!Q365,4)),VALUE(MID('Cihazlar'!Q365,4,2)),VALUE(LEFT('Cihazlar'!Q365,2))),""))))+120,IF('Cihazlar'!R365="Kırmızı etiket",(IF('Cihazlar'!Q365="","",IF(ISNUMBER('Cihazlar'!Q365),'Cihazlar'!Q365,IFERROR(DATE(VALUE(RIGHT('Cihazlar'!Q365,4)),VALUE(MID('Cihazlar'!Q365,4,2)),VALUE(LEFT('Cihazlar'!Q365,2))),""))))+60,EDATE((IF('Cihazlar'!Q365="","",IF(ISNUMBER('Cihazlar'!Q365),'Cihazlar'!Q365,IFERROR(DATE(VALUE(RIGHT('Cihazlar'!Q365,4)),VALUE(MID('Cihazlar'!Q365,4,2)),VALUE(LEFT('Cihazlar'!Q365,2))),"")))),12))))</f>
        <v/>
      </c>
      <c r="J365" s="17" t="str">
        <f>IF(I365="","",I365-TODAY())</f>
        <v/>
      </c>
      <c r="K365" s="16" t="str">
        <f>IF('Cihazlar'!F365&lt;&gt;"",IF('Cihazlar'!F365="","",IF(ISNUMBER('Cihazlar'!F365),'Cihazlar'!F365,IFERROR(DATE(VALUE(RIGHT('Cihazlar'!F365,4)),VALUE(MID('Cihazlar'!F365,4,2)),VALUE(LEFT('Cihazlar'!F365,2))),""))),IF('Cihazlar'!E365="","",IF(ISNUMBER('Cihazlar'!E365),'Cihazlar'!E365,IFERROR(DATE(VALUE(RIGHT('Cihazlar'!E365,4)),VALUE(MID('Cihazlar'!E365,4,2)),VALUE(LEFT('Cihazlar'!E365,2))),""))))</f>
        <v/>
      </c>
      <c r="L365" t="str">
        <f>IF('Cihazlar'!C365="","",IFERROR(MATCH('Cihazlar'!C365,'Ürünler'!$A:$A,0),IFERROR(MATCH('Cihazlar'!C365,'Ürünler'!$B:$B,0),"")))</f>
        <v/>
      </c>
      <c r="M365">
        <f>IF(N365&gt;0,0,IF('Cihazlar'!J365&lt;&gt;"",N(VALUE('Cihazlar'!J365)),IF(L365="",0,N(INDEX('Ürünler'!$C:$C,L365)))))</f>
        <v>0</v>
      </c>
      <c r="N365">
        <f>IF('Cihazlar'!K365&lt;&gt;"",N(VALUE('Cihazlar'!K365)),IF('Cihazlar'!J365&lt;&gt;"",0,IF(L365="",0,N(INDEX('Ürünler'!$D:$D,L365)))))</f>
        <v>0</v>
      </c>
    </row>
    <row r="366" spans="1:14">
      <c r="A366" t="str">
        <f>IF(AND('Cihazlar'!A366="",'Cihazlar'!B366=""),"",IFERROR(INDEX('Müşteriler'!$A:$A,MATCH(IF('Cihazlar'!A366="","§",'Cihazlar'!A366),'Müşteriler'!$K:$K,0)),IFERROR(INDEX('Müşteriler'!$A:$A,MATCH(IF('Cihazlar'!B366="","§",'Cihazlar'!B366),'Müşteriler'!$C:$C,0)),'Cihazlar'!A366&amp;'Cihazlar'!B366)))</f>
        <v/>
      </c>
      <c r="B366" t="str">
        <f>IF('Cihazlar'!C366="","",IF(L366="",'Cihazlar'!C366,INDEX('Ürünler'!$B:$B,L366)))</f>
        <v/>
      </c>
      <c r="C366" t="str">
        <f>IF('Cihazlar'!D366="","",'Cihazlar'!D366)</f>
        <v/>
      </c>
      <c r="D366" s="16" t="str">
        <f>K366</f>
        <v/>
      </c>
      <c r="E366" t="str">
        <f>IF(N366&gt;0,N366&amp;" gün",IF(M366&gt;0,M366&amp;" ay",""))</f>
        <v/>
      </c>
      <c r="F366" s="16" t="str">
        <f>IF(OR('Cihazlar'!C366="",K366=""),"",IF(N366&gt;0,K366+N366,IF(M366&gt;0,EDATE(K366,M366),"")))</f>
        <v/>
      </c>
      <c r="G366" s="17" t="str">
        <f>IF(F366="","",F366-TODAY())</f>
        <v/>
      </c>
      <c r="H366" t="str">
        <f>IF(G366="","",IF(G366&lt;0,"Gecikmiş",IF(G366&lt;=30,"30 gün içinde","Planlı")))</f>
        <v/>
      </c>
      <c r="I366" s="16" t="str">
        <f>IF('Cihazlar'!Q366="","",IF('Cihazlar'!R366="Sarı etiket",(IF('Cihazlar'!Q366="","",IF(ISNUMBER('Cihazlar'!Q366),'Cihazlar'!Q366,IFERROR(DATE(VALUE(RIGHT('Cihazlar'!Q366,4)),VALUE(MID('Cihazlar'!Q366,4,2)),VALUE(LEFT('Cihazlar'!Q366,2))),""))))+120,IF('Cihazlar'!R366="Kırmızı etiket",(IF('Cihazlar'!Q366="","",IF(ISNUMBER('Cihazlar'!Q366),'Cihazlar'!Q366,IFERROR(DATE(VALUE(RIGHT('Cihazlar'!Q366,4)),VALUE(MID('Cihazlar'!Q366,4,2)),VALUE(LEFT('Cihazlar'!Q366,2))),""))))+60,EDATE((IF('Cihazlar'!Q366="","",IF(ISNUMBER('Cihazlar'!Q366),'Cihazlar'!Q366,IFERROR(DATE(VALUE(RIGHT('Cihazlar'!Q366,4)),VALUE(MID('Cihazlar'!Q366,4,2)),VALUE(LEFT('Cihazlar'!Q366,2))),"")))),12))))</f>
        <v/>
      </c>
      <c r="J366" s="17" t="str">
        <f>IF(I366="","",I366-TODAY())</f>
        <v/>
      </c>
      <c r="K366" s="16" t="str">
        <f>IF('Cihazlar'!F366&lt;&gt;"",IF('Cihazlar'!F366="","",IF(ISNUMBER('Cihazlar'!F366),'Cihazlar'!F366,IFERROR(DATE(VALUE(RIGHT('Cihazlar'!F366,4)),VALUE(MID('Cihazlar'!F366,4,2)),VALUE(LEFT('Cihazlar'!F366,2))),""))),IF('Cihazlar'!E366="","",IF(ISNUMBER('Cihazlar'!E366),'Cihazlar'!E366,IFERROR(DATE(VALUE(RIGHT('Cihazlar'!E366,4)),VALUE(MID('Cihazlar'!E366,4,2)),VALUE(LEFT('Cihazlar'!E366,2))),""))))</f>
        <v/>
      </c>
      <c r="L366" t="str">
        <f>IF('Cihazlar'!C366="","",IFERROR(MATCH('Cihazlar'!C366,'Ürünler'!$A:$A,0),IFERROR(MATCH('Cihazlar'!C366,'Ürünler'!$B:$B,0),"")))</f>
        <v/>
      </c>
      <c r="M366">
        <f>IF(N366&gt;0,0,IF('Cihazlar'!J366&lt;&gt;"",N(VALUE('Cihazlar'!J366)),IF(L366="",0,N(INDEX('Ürünler'!$C:$C,L366)))))</f>
        <v>0</v>
      </c>
      <c r="N366">
        <f>IF('Cihazlar'!K366&lt;&gt;"",N(VALUE('Cihazlar'!K366)),IF('Cihazlar'!J366&lt;&gt;"",0,IF(L366="",0,N(INDEX('Ürünler'!$D:$D,L366)))))</f>
        <v>0</v>
      </c>
    </row>
    <row r="367" spans="1:14">
      <c r="A367" t="str">
        <f>IF(AND('Cihazlar'!A367="",'Cihazlar'!B367=""),"",IFERROR(INDEX('Müşteriler'!$A:$A,MATCH(IF('Cihazlar'!A367="","§",'Cihazlar'!A367),'Müşteriler'!$K:$K,0)),IFERROR(INDEX('Müşteriler'!$A:$A,MATCH(IF('Cihazlar'!B367="","§",'Cihazlar'!B367),'Müşteriler'!$C:$C,0)),'Cihazlar'!A367&amp;'Cihazlar'!B367)))</f>
        <v/>
      </c>
      <c r="B367" t="str">
        <f>IF('Cihazlar'!C367="","",IF(L367="",'Cihazlar'!C367,INDEX('Ürünler'!$B:$B,L367)))</f>
        <v/>
      </c>
      <c r="C367" t="str">
        <f>IF('Cihazlar'!D367="","",'Cihazlar'!D367)</f>
        <v/>
      </c>
      <c r="D367" s="16" t="str">
        <f>K367</f>
        <v/>
      </c>
      <c r="E367" t="str">
        <f>IF(N367&gt;0,N367&amp;" gün",IF(M367&gt;0,M367&amp;" ay",""))</f>
        <v/>
      </c>
      <c r="F367" s="16" t="str">
        <f>IF(OR('Cihazlar'!C367="",K367=""),"",IF(N367&gt;0,K367+N367,IF(M367&gt;0,EDATE(K367,M367),"")))</f>
        <v/>
      </c>
      <c r="G367" s="17" t="str">
        <f>IF(F367="","",F367-TODAY())</f>
        <v/>
      </c>
      <c r="H367" t="str">
        <f>IF(G367="","",IF(G367&lt;0,"Gecikmiş",IF(G367&lt;=30,"30 gün içinde","Planlı")))</f>
        <v/>
      </c>
      <c r="I367" s="16" t="str">
        <f>IF('Cihazlar'!Q367="","",IF('Cihazlar'!R367="Sarı etiket",(IF('Cihazlar'!Q367="","",IF(ISNUMBER('Cihazlar'!Q367),'Cihazlar'!Q367,IFERROR(DATE(VALUE(RIGHT('Cihazlar'!Q367,4)),VALUE(MID('Cihazlar'!Q367,4,2)),VALUE(LEFT('Cihazlar'!Q367,2))),""))))+120,IF('Cihazlar'!R367="Kırmızı etiket",(IF('Cihazlar'!Q367="","",IF(ISNUMBER('Cihazlar'!Q367),'Cihazlar'!Q367,IFERROR(DATE(VALUE(RIGHT('Cihazlar'!Q367,4)),VALUE(MID('Cihazlar'!Q367,4,2)),VALUE(LEFT('Cihazlar'!Q367,2))),""))))+60,EDATE((IF('Cihazlar'!Q367="","",IF(ISNUMBER('Cihazlar'!Q367),'Cihazlar'!Q367,IFERROR(DATE(VALUE(RIGHT('Cihazlar'!Q367,4)),VALUE(MID('Cihazlar'!Q367,4,2)),VALUE(LEFT('Cihazlar'!Q367,2))),"")))),12))))</f>
        <v/>
      </c>
      <c r="J367" s="17" t="str">
        <f>IF(I367="","",I367-TODAY())</f>
        <v/>
      </c>
      <c r="K367" s="16" t="str">
        <f>IF('Cihazlar'!F367&lt;&gt;"",IF('Cihazlar'!F367="","",IF(ISNUMBER('Cihazlar'!F367),'Cihazlar'!F367,IFERROR(DATE(VALUE(RIGHT('Cihazlar'!F367,4)),VALUE(MID('Cihazlar'!F367,4,2)),VALUE(LEFT('Cihazlar'!F367,2))),""))),IF('Cihazlar'!E367="","",IF(ISNUMBER('Cihazlar'!E367),'Cihazlar'!E367,IFERROR(DATE(VALUE(RIGHT('Cihazlar'!E367,4)),VALUE(MID('Cihazlar'!E367,4,2)),VALUE(LEFT('Cihazlar'!E367,2))),""))))</f>
        <v/>
      </c>
      <c r="L367" t="str">
        <f>IF('Cihazlar'!C367="","",IFERROR(MATCH('Cihazlar'!C367,'Ürünler'!$A:$A,0),IFERROR(MATCH('Cihazlar'!C367,'Ürünler'!$B:$B,0),"")))</f>
        <v/>
      </c>
      <c r="M367">
        <f>IF(N367&gt;0,0,IF('Cihazlar'!J367&lt;&gt;"",N(VALUE('Cihazlar'!J367)),IF(L367="",0,N(INDEX('Ürünler'!$C:$C,L367)))))</f>
        <v>0</v>
      </c>
      <c r="N367">
        <f>IF('Cihazlar'!K367&lt;&gt;"",N(VALUE('Cihazlar'!K367)),IF('Cihazlar'!J367&lt;&gt;"",0,IF(L367="",0,N(INDEX('Ürünler'!$D:$D,L367)))))</f>
        <v>0</v>
      </c>
    </row>
    <row r="368" spans="1:14">
      <c r="A368" t="str">
        <f>IF(AND('Cihazlar'!A368="",'Cihazlar'!B368=""),"",IFERROR(INDEX('Müşteriler'!$A:$A,MATCH(IF('Cihazlar'!A368="","§",'Cihazlar'!A368),'Müşteriler'!$K:$K,0)),IFERROR(INDEX('Müşteriler'!$A:$A,MATCH(IF('Cihazlar'!B368="","§",'Cihazlar'!B368),'Müşteriler'!$C:$C,0)),'Cihazlar'!A368&amp;'Cihazlar'!B368)))</f>
        <v/>
      </c>
      <c r="B368" t="str">
        <f>IF('Cihazlar'!C368="","",IF(L368="",'Cihazlar'!C368,INDEX('Ürünler'!$B:$B,L368)))</f>
        <v/>
      </c>
      <c r="C368" t="str">
        <f>IF('Cihazlar'!D368="","",'Cihazlar'!D368)</f>
        <v/>
      </c>
      <c r="D368" s="16" t="str">
        <f>K368</f>
        <v/>
      </c>
      <c r="E368" t="str">
        <f>IF(N368&gt;0,N368&amp;" gün",IF(M368&gt;0,M368&amp;" ay",""))</f>
        <v/>
      </c>
      <c r="F368" s="16" t="str">
        <f>IF(OR('Cihazlar'!C368="",K368=""),"",IF(N368&gt;0,K368+N368,IF(M368&gt;0,EDATE(K368,M368),"")))</f>
        <v/>
      </c>
      <c r="G368" s="17" t="str">
        <f>IF(F368="","",F368-TODAY())</f>
        <v/>
      </c>
      <c r="H368" t="str">
        <f>IF(G368="","",IF(G368&lt;0,"Gecikmiş",IF(G368&lt;=30,"30 gün içinde","Planlı")))</f>
        <v/>
      </c>
      <c r="I368" s="16" t="str">
        <f>IF('Cihazlar'!Q368="","",IF('Cihazlar'!R368="Sarı etiket",(IF('Cihazlar'!Q368="","",IF(ISNUMBER('Cihazlar'!Q368),'Cihazlar'!Q368,IFERROR(DATE(VALUE(RIGHT('Cihazlar'!Q368,4)),VALUE(MID('Cihazlar'!Q368,4,2)),VALUE(LEFT('Cihazlar'!Q368,2))),""))))+120,IF('Cihazlar'!R368="Kırmızı etiket",(IF('Cihazlar'!Q368="","",IF(ISNUMBER('Cihazlar'!Q368),'Cihazlar'!Q368,IFERROR(DATE(VALUE(RIGHT('Cihazlar'!Q368,4)),VALUE(MID('Cihazlar'!Q368,4,2)),VALUE(LEFT('Cihazlar'!Q368,2))),""))))+60,EDATE((IF('Cihazlar'!Q368="","",IF(ISNUMBER('Cihazlar'!Q368),'Cihazlar'!Q368,IFERROR(DATE(VALUE(RIGHT('Cihazlar'!Q368,4)),VALUE(MID('Cihazlar'!Q368,4,2)),VALUE(LEFT('Cihazlar'!Q368,2))),"")))),12))))</f>
        <v/>
      </c>
      <c r="J368" s="17" t="str">
        <f>IF(I368="","",I368-TODAY())</f>
        <v/>
      </c>
      <c r="K368" s="16" t="str">
        <f>IF('Cihazlar'!F368&lt;&gt;"",IF('Cihazlar'!F368="","",IF(ISNUMBER('Cihazlar'!F368),'Cihazlar'!F368,IFERROR(DATE(VALUE(RIGHT('Cihazlar'!F368,4)),VALUE(MID('Cihazlar'!F368,4,2)),VALUE(LEFT('Cihazlar'!F368,2))),""))),IF('Cihazlar'!E368="","",IF(ISNUMBER('Cihazlar'!E368),'Cihazlar'!E368,IFERROR(DATE(VALUE(RIGHT('Cihazlar'!E368,4)),VALUE(MID('Cihazlar'!E368,4,2)),VALUE(LEFT('Cihazlar'!E368,2))),""))))</f>
        <v/>
      </c>
      <c r="L368" t="str">
        <f>IF('Cihazlar'!C368="","",IFERROR(MATCH('Cihazlar'!C368,'Ürünler'!$A:$A,0),IFERROR(MATCH('Cihazlar'!C368,'Ürünler'!$B:$B,0),"")))</f>
        <v/>
      </c>
      <c r="M368">
        <f>IF(N368&gt;0,0,IF('Cihazlar'!J368&lt;&gt;"",N(VALUE('Cihazlar'!J368)),IF(L368="",0,N(INDEX('Ürünler'!$C:$C,L368)))))</f>
        <v>0</v>
      </c>
      <c r="N368">
        <f>IF('Cihazlar'!K368&lt;&gt;"",N(VALUE('Cihazlar'!K368)),IF('Cihazlar'!J368&lt;&gt;"",0,IF(L368="",0,N(INDEX('Ürünler'!$D:$D,L368)))))</f>
        <v>0</v>
      </c>
    </row>
    <row r="369" spans="1:14">
      <c r="A369" t="str">
        <f>IF(AND('Cihazlar'!A369="",'Cihazlar'!B369=""),"",IFERROR(INDEX('Müşteriler'!$A:$A,MATCH(IF('Cihazlar'!A369="","§",'Cihazlar'!A369),'Müşteriler'!$K:$K,0)),IFERROR(INDEX('Müşteriler'!$A:$A,MATCH(IF('Cihazlar'!B369="","§",'Cihazlar'!B369),'Müşteriler'!$C:$C,0)),'Cihazlar'!A369&amp;'Cihazlar'!B369)))</f>
        <v/>
      </c>
      <c r="B369" t="str">
        <f>IF('Cihazlar'!C369="","",IF(L369="",'Cihazlar'!C369,INDEX('Ürünler'!$B:$B,L369)))</f>
        <v/>
      </c>
      <c r="C369" t="str">
        <f>IF('Cihazlar'!D369="","",'Cihazlar'!D369)</f>
        <v/>
      </c>
      <c r="D369" s="16" t="str">
        <f>K369</f>
        <v/>
      </c>
      <c r="E369" t="str">
        <f>IF(N369&gt;0,N369&amp;" gün",IF(M369&gt;0,M369&amp;" ay",""))</f>
        <v/>
      </c>
      <c r="F369" s="16" t="str">
        <f>IF(OR('Cihazlar'!C369="",K369=""),"",IF(N369&gt;0,K369+N369,IF(M369&gt;0,EDATE(K369,M369),"")))</f>
        <v/>
      </c>
      <c r="G369" s="17" t="str">
        <f>IF(F369="","",F369-TODAY())</f>
        <v/>
      </c>
      <c r="H369" t="str">
        <f>IF(G369="","",IF(G369&lt;0,"Gecikmiş",IF(G369&lt;=30,"30 gün içinde","Planlı")))</f>
        <v/>
      </c>
      <c r="I369" s="16" t="str">
        <f>IF('Cihazlar'!Q369="","",IF('Cihazlar'!R369="Sarı etiket",(IF('Cihazlar'!Q369="","",IF(ISNUMBER('Cihazlar'!Q369),'Cihazlar'!Q369,IFERROR(DATE(VALUE(RIGHT('Cihazlar'!Q369,4)),VALUE(MID('Cihazlar'!Q369,4,2)),VALUE(LEFT('Cihazlar'!Q369,2))),""))))+120,IF('Cihazlar'!R369="Kırmızı etiket",(IF('Cihazlar'!Q369="","",IF(ISNUMBER('Cihazlar'!Q369),'Cihazlar'!Q369,IFERROR(DATE(VALUE(RIGHT('Cihazlar'!Q369,4)),VALUE(MID('Cihazlar'!Q369,4,2)),VALUE(LEFT('Cihazlar'!Q369,2))),""))))+60,EDATE((IF('Cihazlar'!Q369="","",IF(ISNUMBER('Cihazlar'!Q369),'Cihazlar'!Q369,IFERROR(DATE(VALUE(RIGHT('Cihazlar'!Q369,4)),VALUE(MID('Cihazlar'!Q369,4,2)),VALUE(LEFT('Cihazlar'!Q369,2))),"")))),12))))</f>
        <v/>
      </c>
      <c r="J369" s="17" t="str">
        <f>IF(I369="","",I369-TODAY())</f>
        <v/>
      </c>
      <c r="K369" s="16" t="str">
        <f>IF('Cihazlar'!F369&lt;&gt;"",IF('Cihazlar'!F369="","",IF(ISNUMBER('Cihazlar'!F369),'Cihazlar'!F369,IFERROR(DATE(VALUE(RIGHT('Cihazlar'!F369,4)),VALUE(MID('Cihazlar'!F369,4,2)),VALUE(LEFT('Cihazlar'!F369,2))),""))),IF('Cihazlar'!E369="","",IF(ISNUMBER('Cihazlar'!E369),'Cihazlar'!E369,IFERROR(DATE(VALUE(RIGHT('Cihazlar'!E369,4)),VALUE(MID('Cihazlar'!E369,4,2)),VALUE(LEFT('Cihazlar'!E369,2))),""))))</f>
        <v/>
      </c>
      <c r="L369" t="str">
        <f>IF('Cihazlar'!C369="","",IFERROR(MATCH('Cihazlar'!C369,'Ürünler'!$A:$A,0),IFERROR(MATCH('Cihazlar'!C369,'Ürünler'!$B:$B,0),"")))</f>
        <v/>
      </c>
      <c r="M369">
        <f>IF(N369&gt;0,0,IF('Cihazlar'!J369&lt;&gt;"",N(VALUE('Cihazlar'!J369)),IF(L369="",0,N(INDEX('Ürünler'!$C:$C,L369)))))</f>
        <v>0</v>
      </c>
      <c r="N369">
        <f>IF('Cihazlar'!K369&lt;&gt;"",N(VALUE('Cihazlar'!K369)),IF('Cihazlar'!J369&lt;&gt;"",0,IF(L369="",0,N(INDEX('Ürünler'!$D:$D,L369)))))</f>
        <v>0</v>
      </c>
    </row>
    <row r="370" spans="1:14">
      <c r="A370" t="str">
        <f>IF(AND('Cihazlar'!A370="",'Cihazlar'!B370=""),"",IFERROR(INDEX('Müşteriler'!$A:$A,MATCH(IF('Cihazlar'!A370="","§",'Cihazlar'!A370),'Müşteriler'!$K:$K,0)),IFERROR(INDEX('Müşteriler'!$A:$A,MATCH(IF('Cihazlar'!B370="","§",'Cihazlar'!B370),'Müşteriler'!$C:$C,0)),'Cihazlar'!A370&amp;'Cihazlar'!B370)))</f>
        <v/>
      </c>
      <c r="B370" t="str">
        <f>IF('Cihazlar'!C370="","",IF(L370="",'Cihazlar'!C370,INDEX('Ürünler'!$B:$B,L370)))</f>
        <v/>
      </c>
      <c r="C370" t="str">
        <f>IF('Cihazlar'!D370="","",'Cihazlar'!D370)</f>
        <v/>
      </c>
      <c r="D370" s="16" t="str">
        <f>K370</f>
        <v/>
      </c>
      <c r="E370" t="str">
        <f>IF(N370&gt;0,N370&amp;" gün",IF(M370&gt;0,M370&amp;" ay",""))</f>
        <v/>
      </c>
      <c r="F370" s="16" t="str">
        <f>IF(OR('Cihazlar'!C370="",K370=""),"",IF(N370&gt;0,K370+N370,IF(M370&gt;0,EDATE(K370,M370),"")))</f>
        <v/>
      </c>
      <c r="G370" s="17" t="str">
        <f>IF(F370="","",F370-TODAY())</f>
        <v/>
      </c>
      <c r="H370" t="str">
        <f>IF(G370="","",IF(G370&lt;0,"Gecikmiş",IF(G370&lt;=30,"30 gün içinde","Planlı")))</f>
        <v/>
      </c>
      <c r="I370" s="16" t="str">
        <f>IF('Cihazlar'!Q370="","",IF('Cihazlar'!R370="Sarı etiket",(IF('Cihazlar'!Q370="","",IF(ISNUMBER('Cihazlar'!Q370),'Cihazlar'!Q370,IFERROR(DATE(VALUE(RIGHT('Cihazlar'!Q370,4)),VALUE(MID('Cihazlar'!Q370,4,2)),VALUE(LEFT('Cihazlar'!Q370,2))),""))))+120,IF('Cihazlar'!R370="Kırmızı etiket",(IF('Cihazlar'!Q370="","",IF(ISNUMBER('Cihazlar'!Q370),'Cihazlar'!Q370,IFERROR(DATE(VALUE(RIGHT('Cihazlar'!Q370,4)),VALUE(MID('Cihazlar'!Q370,4,2)),VALUE(LEFT('Cihazlar'!Q370,2))),""))))+60,EDATE((IF('Cihazlar'!Q370="","",IF(ISNUMBER('Cihazlar'!Q370),'Cihazlar'!Q370,IFERROR(DATE(VALUE(RIGHT('Cihazlar'!Q370,4)),VALUE(MID('Cihazlar'!Q370,4,2)),VALUE(LEFT('Cihazlar'!Q370,2))),"")))),12))))</f>
        <v/>
      </c>
      <c r="J370" s="17" t="str">
        <f>IF(I370="","",I370-TODAY())</f>
        <v/>
      </c>
      <c r="K370" s="16" t="str">
        <f>IF('Cihazlar'!F370&lt;&gt;"",IF('Cihazlar'!F370="","",IF(ISNUMBER('Cihazlar'!F370),'Cihazlar'!F370,IFERROR(DATE(VALUE(RIGHT('Cihazlar'!F370,4)),VALUE(MID('Cihazlar'!F370,4,2)),VALUE(LEFT('Cihazlar'!F370,2))),""))),IF('Cihazlar'!E370="","",IF(ISNUMBER('Cihazlar'!E370),'Cihazlar'!E370,IFERROR(DATE(VALUE(RIGHT('Cihazlar'!E370,4)),VALUE(MID('Cihazlar'!E370,4,2)),VALUE(LEFT('Cihazlar'!E370,2))),""))))</f>
        <v/>
      </c>
      <c r="L370" t="str">
        <f>IF('Cihazlar'!C370="","",IFERROR(MATCH('Cihazlar'!C370,'Ürünler'!$A:$A,0),IFERROR(MATCH('Cihazlar'!C370,'Ürünler'!$B:$B,0),"")))</f>
        <v/>
      </c>
      <c r="M370">
        <f>IF(N370&gt;0,0,IF('Cihazlar'!J370&lt;&gt;"",N(VALUE('Cihazlar'!J370)),IF(L370="",0,N(INDEX('Ürünler'!$C:$C,L370)))))</f>
        <v>0</v>
      </c>
      <c r="N370">
        <f>IF('Cihazlar'!K370&lt;&gt;"",N(VALUE('Cihazlar'!K370)),IF('Cihazlar'!J370&lt;&gt;"",0,IF(L370="",0,N(INDEX('Ürünler'!$D:$D,L370)))))</f>
        <v>0</v>
      </c>
    </row>
    <row r="371" spans="1:14">
      <c r="A371" t="str">
        <f>IF(AND('Cihazlar'!A371="",'Cihazlar'!B371=""),"",IFERROR(INDEX('Müşteriler'!$A:$A,MATCH(IF('Cihazlar'!A371="","§",'Cihazlar'!A371),'Müşteriler'!$K:$K,0)),IFERROR(INDEX('Müşteriler'!$A:$A,MATCH(IF('Cihazlar'!B371="","§",'Cihazlar'!B371),'Müşteriler'!$C:$C,0)),'Cihazlar'!A371&amp;'Cihazlar'!B371)))</f>
        <v/>
      </c>
      <c r="B371" t="str">
        <f>IF('Cihazlar'!C371="","",IF(L371="",'Cihazlar'!C371,INDEX('Ürünler'!$B:$B,L371)))</f>
        <v/>
      </c>
      <c r="C371" t="str">
        <f>IF('Cihazlar'!D371="","",'Cihazlar'!D371)</f>
        <v/>
      </c>
      <c r="D371" s="16" t="str">
        <f>K371</f>
        <v/>
      </c>
      <c r="E371" t="str">
        <f>IF(N371&gt;0,N371&amp;" gün",IF(M371&gt;0,M371&amp;" ay",""))</f>
        <v/>
      </c>
      <c r="F371" s="16" t="str">
        <f>IF(OR('Cihazlar'!C371="",K371=""),"",IF(N371&gt;0,K371+N371,IF(M371&gt;0,EDATE(K371,M371),"")))</f>
        <v/>
      </c>
      <c r="G371" s="17" t="str">
        <f>IF(F371="","",F371-TODAY())</f>
        <v/>
      </c>
      <c r="H371" t="str">
        <f>IF(G371="","",IF(G371&lt;0,"Gecikmiş",IF(G371&lt;=30,"30 gün içinde","Planlı")))</f>
        <v/>
      </c>
      <c r="I371" s="16" t="str">
        <f>IF('Cihazlar'!Q371="","",IF('Cihazlar'!R371="Sarı etiket",(IF('Cihazlar'!Q371="","",IF(ISNUMBER('Cihazlar'!Q371),'Cihazlar'!Q371,IFERROR(DATE(VALUE(RIGHT('Cihazlar'!Q371,4)),VALUE(MID('Cihazlar'!Q371,4,2)),VALUE(LEFT('Cihazlar'!Q371,2))),""))))+120,IF('Cihazlar'!R371="Kırmızı etiket",(IF('Cihazlar'!Q371="","",IF(ISNUMBER('Cihazlar'!Q371),'Cihazlar'!Q371,IFERROR(DATE(VALUE(RIGHT('Cihazlar'!Q371,4)),VALUE(MID('Cihazlar'!Q371,4,2)),VALUE(LEFT('Cihazlar'!Q371,2))),""))))+60,EDATE((IF('Cihazlar'!Q371="","",IF(ISNUMBER('Cihazlar'!Q371),'Cihazlar'!Q371,IFERROR(DATE(VALUE(RIGHT('Cihazlar'!Q371,4)),VALUE(MID('Cihazlar'!Q371,4,2)),VALUE(LEFT('Cihazlar'!Q371,2))),"")))),12))))</f>
        <v/>
      </c>
      <c r="J371" s="17" t="str">
        <f>IF(I371="","",I371-TODAY())</f>
        <v/>
      </c>
      <c r="K371" s="16" t="str">
        <f>IF('Cihazlar'!F371&lt;&gt;"",IF('Cihazlar'!F371="","",IF(ISNUMBER('Cihazlar'!F371),'Cihazlar'!F371,IFERROR(DATE(VALUE(RIGHT('Cihazlar'!F371,4)),VALUE(MID('Cihazlar'!F371,4,2)),VALUE(LEFT('Cihazlar'!F371,2))),""))),IF('Cihazlar'!E371="","",IF(ISNUMBER('Cihazlar'!E371),'Cihazlar'!E371,IFERROR(DATE(VALUE(RIGHT('Cihazlar'!E371,4)),VALUE(MID('Cihazlar'!E371,4,2)),VALUE(LEFT('Cihazlar'!E371,2))),""))))</f>
        <v/>
      </c>
      <c r="L371" t="str">
        <f>IF('Cihazlar'!C371="","",IFERROR(MATCH('Cihazlar'!C371,'Ürünler'!$A:$A,0),IFERROR(MATCH('Cihazlar'!C371,'Ürünler'!$B:$B,0),"")))</f>
        <v/>
      </c>
      <c r="M371">
        <f>IF(N371&gt;0,0,IF('Cihazlar'!J371&lt;&gt;"",N(VALUE('Cihazlar'!J371)),IF(L371="",0,N(INDEX('Ürünler'!$C:$C,L371)))))</f>
        <v>0</v>
      </c>
      <c r="N371">
        <f>IF('Cihazlar'!K371&lt;&gt;"",N(VALUE('Cihazlar'!K371)),IF('Cihazlar'!J371&lt;&gt;"",0,IF(L371="",0,N(INDEX('Ürünler'!$D:$D,L371)))))</f>
        <v>0</v>
      </c>
    </row>
    <row r="372" spans="1:14">
      <c r="A372" t="str">
        <f>IF(AND('Cihazlar'!A372="",'Cihazlar'!B372=""),"",IFERROR(INDEX('Müşteriler'!$A:$A,MATCH(IF('Cihazlar'!A372="","§",'Cihazlar'!A372),'Müşteriler'!$K:$K,0)),IFERROR(INDEX('Müşteriler'!$A:$A,MATCH(IF('Cihazlar'!B372="","§",'Cihazlar'!B372),'Müşteriler'!$C:$C,0)),'Cihazlar'!A372&amp;'Cihazlar'!B372)))</f>
        <v/>
      </c>
      <c r="B372" t="str">
        <f>IF('Cihazlar'!C372="","",IF(L372="",'Cihazlar'!C372,INDEX('Ürünler'!$B:$B,L372)))</f>
        <v/>
      </c>
      <c r="C372" t="str">
        <f>IF('Cihazlar'!D372="","",'Cihazlar'!D372)</f>
        <v/>
      </c>
      <c r="D372" s="16" t="str">
        <f>K372</f>
        <v/>
      </c>
      <c r="E372" t="str">
        <f>IF(N372&gt;0,N372&amp;" gün",IF(M372&gt;0,M372&amp;" ay",""))</f>
        <v/>
      </c>
      <c r="F372" s="16" t="str">
        <f>IF(OR('Cihazlar'!C372="",K372=""),"",IF(N372&gt;0,K372+N372,IF(M372&gt;0,EDATE(K372,M372),"")))</f>
        <v/>
      </c>
      <c r="G372" s="17" t="str">
        <f>IF(F372="","",F372-TODAY())</f>
        <v/>
      </c>
      <c r="H372" t="str">
        <f>IF(G372="","",IF(G372&lt;0,"Gecikmiş",IF(G372&lt;=30,"30 gün içinde","Planlı")))</f>
        <v/>
      </c>
      <c r="I372" s="16" t="str">
        <f>IF('Cihazlar'!Q372="","",IF('Cihazlar'!R372="Sarı etiket",(IF('Cihazlar'!Q372="","",IF(ISNUMBER('Cihazlar'!Q372),'Cihazlar'!Q372,IFERROR(DATE(VALUE(RIGHT('Cihazlar'!Q372,4)),VALUE(MID('Cihazlar'!Q372,4,2)),VALUE(LEFT('Cihazlar'!Q372,2))),""))))+120,IF('Cihazlar'!R372="Kırmızı etiket",(IF('Cihazlar'!Q372="","",IF(ISNUMBER('Cihazlar'!Q372),'Cihazlar'!Q372,IFERROR(DATE(VALUE(RIGHT('Cihazlar'!Q372,4)),VALUE(MID('Cihazlar'!Q372,4,2)),VALUE(LEFT('Cihazlar'!Q372,2))),""))))+60,EDATE((IF('Cihazlar'!Q372="","",IF(ISNUMBER('Cihazlar'!Q372),'Cihazlar'!Q372,IFERROR(DATE(VALUE(RIGHT('Cihazlar'!Q372,4)),VALUE(MID('Cihazlar'!Q372,4,2)),VALUE(LEFT('Cihazlar'!Q372,2))),"")))),12))))</f>
        <v/>
      </c>
      <c r="J372" s="17" t="str">
        <f>IF(I372="","",I372-TODAY())</f>
        <v/>
      </c>
      <c r="K372" s="16" t="str">
        <f>IF('Cihazlar'!F372&lt;&gt;"",IF('Cihazlar'!F372="","",IF(ISNUMBER('Cihazlar'!F372),'Cihazlar'!F372,IFERROR(DATE(VALUE(RIGHT('Cihazlar'!F372,4)),VALUE(MID('Cihazlar'!F372,4,2)),VALUE(LEFT('Cihazlar'!F372,2))),""))),IF('Cihazlar'!E372="","",IF(ISNUMBER('Cihazlar'!E372),'Cihazlar'!E372,IFERROR(DATE(VALUE(RIGHT('Cihazlar'!E372,4)),VALUE(MID('Cihazlar'!E372,4,2)),VALUE(LEFT('Cihazlar'!E372,2))),""))))</f>
        <v/>
      </c>
      <c r="L372" t="str">
        <f>IF('Cihazlar'!C372="","",IFERROR(MATCH('Cihazlar'!C372,'Ürünler'!$A:$A,0),IFERROR(MATCH('Cihazlar'!C372,'Ürünler'!$B:$B,0),"")))</f>
        <v/>
      </c>
      <c r="M372">
        <f>IF(N372&gt;0,0,IF('Cihazlar'!J372&lt;&gt;"",N(VALUE('Cihazlar'!J372)),IF(L372="",0,N(INDEX('Ürünler'!$C:$C,L372)))))</f>
        <v>0</v>
      </c>
      <c r="N372">
        <f>IF('Cihazlar'!K372&lt;&gt;"",N(VALUE('Cihazlar'!K372)),IF('Cihazlar'!J372&lt;&gt;"",0,IF(L372="",0,N(INDEX('Ürünler'!$D:$D,L372)))))</f>
        <v>0</v>
      </c>
    </row>
    <row r="373" spans="1:14">
      <c r="A373" t="str">
        <f>IF(AND('Cihazlar'!A373="",'Cihazlar'!B373=""),"",IFERROR(INDEX('Müşteriler'!$A:$A,MATCH(IF('Cihazlar'!A373="","§",'Cihazlar'!A373),'Müşteriler'!$K:$K,0)),IFERROR(INDEX('Müşteriler'!$A:$A,MATCH(IF('Cihazlar'!B373="","§",'Cihazlar'!B373),'Müşteriler'!$C:$C,0)),'Cihazlar'!A373&amp;'Cihazlar'!B373)))</f>
        <v/>
      </c>
      <c r="B373" t="str">
        <f>IF('Cihazlar'!C373="","",IF(L373="",'Cihazlar'!C373,INDEX('Ürünler'!$B:$B,L373)))</f>
        <v/>
      </c>
      <c r="C373" t="str">
        <f>IF('Cihazlar'!D373="","",'Cihazlar'!D373)</f>
        <v/>
      </c>
      <c r="D373" s="16" t="str">
        <f>K373</f>
        <v/>
      </c>
      <c r="E373" t="str">
        <f>IF(N373&gt;0,N373&amp;" gün",IF(M373&gt;0,M373&amp;" ay",""))</f>
        <v/>
      </c>
      <c r="F373" s="16" t="str">
        <f>IF(OR('Cihazlar'!C373="",K373=""),"",IF(N373&gt;0,K373+N373,IF(M373&gt;0,EDATE(K373,M373),"")))</f>
        <v/>
      </c>
      <c r="G373" s="17" t="str">
        <f>IF(F373="","",F373-TODAY())</f>
        <v/>
      </c>
      <c r="H373" t="str">
        <f>IF(G373="","",IF(G373&lt;0,"Gecikmiş",IF(G373&lt;=30,"30 gün içinde","Planlı")))</f>
        <v/>
      </c>
      <c r="I373" s="16" t="str">
        <f>IF('Cihazlar'!Q373="","",IF('Cihazlar'!R373="Sarı etiket",(IF('Cihazlar'!Q373="","",IF(ISNUMBER('Cihazlar'!Q373),'Cihazlar'!Q373,IFERROR(DATE(VALUE(RIGHT('Cihazlar'!Q373,4)),VALUE(MID('Cihazlar'!Q373,4,2)),VALUE(LEFT('Cihazlar'!Q373,2))),""))))+120,IF('Cihazlar'!R373="Kırmızı etiket",(IF('Cihazlar'!Q373="","",IF(ISNUMBER('Cihazlar'!Q373),'Cihazlar'!Q373,IFERROR(DATE(VALUE(RIGHT('Cihazlar'!Q373,4)),VALUE(MID('Cihazlar'!Q373,4,2)),VALUE(LEFT('Cihazlar'!Q373,2))),""))))+60,EDATE((IF('Cihazlar'!Q373="","",IF(ISNUMBER('Cihazlar'!Q373),'Cihazlar'!Q373,IFERROR(DATE(VALUE(RIGHT('Cihazlar'!Q373,4)),VALUE(MID('Cihazlar'!Q373,4,2)),VALUE(LEFT('Cihazlar'!Q373,2))),"")))),12))))</f>
        <v/>
      </c>
      <c r="J373" s="17" t="str">
        <f>IF(I373="","",I373-TODAY())</f>
        <v/>
      </c>
      <c r="K373" s="16" t="str">
        <f>IF('Cihazlar'!F373&lt;&gt;"",IF('Cihazlar'!F373="","",IF(ISNUMBER('Cihazlar'!F373),'Cihazlar'!F373,IFERROR(DATE(VALUE(RIGHT('Cihazlar'!F373,4)),VALUE(MID('Cihazlar'!F373,4,2)),VALUE(LEFT('Cihazlar'!F373,2))),""))),IF('Cihazlar'!E373="","",IF(ISNUMBER('Cihazlar'!E373),'Cihazlar'!E373,IFERROR(DATE(VALUE(RIGHT('Cihazlar'!E373,4)),VALUE(MID('Cihazlar'!E373,4,2)),VALUE(LEFT('Cihazlar'!E373,2))),""))))</f>
        <v/>
      </c>
      <c r="L373" t="str">
        <f>IF('Cihazlar'!C373="","",IFERROR(MATCH('Cihazlar'!C373,'Ürünler'!$A:$A,0),IFERROR(MATCH('Cihazlar'!C373,'Ürünler'!$B:$B,0),"")))</f>
        <v/>
      </c>
      <c r="M373">
        <f>IF(N373&gt;0,0,IF('Cihazlar'!J373&lt;&gt;"",N(VALUE('Cihazlar'!J373)),IF(L373="",0,N(INDEX('Ürünler'!$C:$C,L373)))))</f>
        <v>0</v>
      </c>
      <c r="N373">
        <f>IF('Cihazlar'!K373&lt;&gt;"",N(VALUE('Cihazlar'!K373)),IF('Cihazlar'!J373&lt;&gt;"",0,IF(L373="",0,N(INDEX('Ürünler'!$D:$D,L373)))))</f>
        <v>0</v>
      </c>
    </row>
    <row r="374" spans="1:14">
      <c r="A374" t="str">
        <f>IF(AND('Cihazlar'!A374="",'Cihazlar'!B374=""),"",IFERROR(INDEX('Müşteriler'!$A:$A,MATCH(IF('Cihazlar'!A374="","§",'Cihazlar'!A374),'Müşteriler'!$K:$K,0)),IFERROR(INDEX('Müşteriler'!$A:$A,MATCH(IF('Cihazlar'!B374="","§",'Cihazlar'!B374),'Müşteriler'!$C:$C,0)),'Cihazlar'!A374&amp;'Cihazlar'!B374)))</f>
        <v/>
      </c>
      <c r="B374" t="str">
        <f>IF('Cihazlar'!C374="","",IF(L374="",'Cihazlar'!C374,INDEX('Ürünler'!$B:$B,L374)))</f>
        <v/>
      </c>
      <c r="C374" t="str">
        <f>IF('Cihazlar'!D374="","",'Cihazlar'!D374)</f>
        <v/>
      </c>
      <c r="D374" s="16" t="str">
        <f>K374</f>
        <v/>
      </c>
      <c r="E374" t="str">
        <f>IF(N374&gt;0,N374&amp;" gün",IF(M374&gt;0,M374&amp;" ay",""))</f>
        <v/>
      </c>
      <c r="F374" s="16" t="str">
        <f>IF(OR('Cihazlar'!C374="",K374=""),"",IF(N374&gt;0,K374+N374,IF(M374&gt;0,EDATE(K374,M374),"")))</f>
        <v/>
      </c>
      <c r="G374" s="17" t="str">
        <f>IF(F374="","",F374-TODAY())</f>
        <v/>
      </c>
      <c r="H374" t="str">
        <f>IF(G374="","",IF(G374&lt;0,"Gecikmiş",IF(G374&lt;=30,"30 gün içinde","Planlı")))</f>
        <v/>
      </c>
      <c r="I374" s="16" t="str">
        <f>IF('Cihazlar'!Q374="","",IF('Cihazlar'!R374="Sarı etiket",(IF('Cihazlar'!Q374="","",IF(ISNUMBER('Cihazlar'!Q374),'Cihazlar'!Q374,IFERROR(DATE(VALUE(RIGHT('Cihazlar'!Q374,4)),VALUE(MID('Cihazlar'!Q374,4,2)),VALUE(LEFT('Cihazlar'!Q374,2))),""))))+120,IF('Cihazlar'!R374="Kırmızı etiket",(IF('Cihazlar'!Q374="","",IF(ISNUMBER('Cihazlar'!Q374),'Cihazlar'!Q374,IFERROR(DATE(VALUE(RIGHT('Cihazlar'!Q374,4)),VALUE(MID('Cihazlar'!Q374,4,2)),VALUE(LEFT('Cihazlar'!Q374,2))),""))))+60,EDATE((IF('Cihazlar'!Q374="","",IF(ISNUMBER('Cihazlar'!Q374),'Cihazlar'!Q374,IFERROR(DATE(VALUE(RIGHT('Cihazlar'!Q374,4)),VALUE(MID('Cihazlar'!Q374,4,2)),VALUE(LEFT('Cihazlar'!Q374,2))),"")))),12))))</f>
        <v/>
      </c>
      <c r="J374" s="17" t="str">
        <f>IF(I374="","",I374-TODAY())</f>
        <v/>
      </c>
      <c r="K374" s="16" t="str">
        <f>IF('Cihazlar'!F374&lt;&gt;"",IF('Cihazlar'!F374="","",IF(ISNUMBER('Cihazlar'!F374),'Cihazlar'!F374,IFERROR(DATE(VALUE(RIGHT('Cihazlar'!F374,4)),VALUE(MID('Cihazlar'!F374,4,2)),VALUE(LEFT('Cihazlar'!F374,2))),""))),IF('Cihazlar'!E374="","",IF(ISNUMBER('Cihazlar'!E374),'Cihazlar'!E374,IFERROR(DATE(VALUE(RIGHT('Cihazlar'!E374,4)),VALUE(MID('Cihazlar'!E374,4,2)),VALUE(LEFT('Cihazlar'!E374,2))),""))))</f>
        <v/>
      </c>
      <c r="L374" t="str">
        <f>IF('Cihazlar'!C374="","",IFERROR(MATCH('Cihazlar'!C374,'Ürünler'!$A:$A,0),IFERROR(MATCH('Cihazlar'!C374,'Ürünler'!$B:$B,0),"")))</f>
        <v/>
      </c>
      <c r="M374">
        <f>IF(N374&gt;0,0,IF('Cihazlar'!J374&lt;&gt;"",N(VALUE('Cihazlar'!J374)),IF(L374="",0,N(INDEX('Ürünler'!$C:$C,L374)))))</f>
        <v>0</v>
      </c>
      <c r="N374">
        <f>IF('Cihazlar'!K374&lt;&gt;"",N(VALUE('Cihazlar'!K374)),IF('Cihazlar'!J374&lt;&gt;"",0,IF(L374="",0,N(INDEX('Ürünler'!$D:$D,L374)))))</f>
        <v>0</v>
      </c>
    </row>
    <row r="375" spans="1:14">
      <c r="A375" t="str">
        <f>IF(AND('Cihazlar'!A375="",'Cihazlar'!B375=""),"",IFERROR(INDEX('Müşteriler'!$A:$A,MATCH(IF('Cihazlar'!A375="","§",'Cihazlar'!A375),'Müşteriler'!$K:$K,0)),IFERROR(INDEX('Müşteriler'!$A:$A,MATCH(IF('Cihazlar'!B375="","§",'Cihazlar'!B375),'Müşteriler'!$C:$C,0)),'Cihazlar'!A375&amp;'Cihazlar'!B375)))</f>
        <v/>
      </c>
      <c r="B375" t="str">
        <f>IF('Cihazlar'!C375="","",IF(L375="",'Cihazlar'!C375,INDEX('Ürünler'!$B:$B,L375)))</f>
        <v/>
      </c>
      <c r="C375" t="str">
        <f>IF('Cihazlar'!D375="","",'Cihazlar'!D375)</f>
        <v/>
      </c>
      <c r="D375" s="16" t="str">
        <f>K375</f>
        <v/>
      </c>
      <c r="E375" t="str">
        <f>IF(N375&gt;0,N375&amp;" gün",IF(M375&gt;0,M375&amp;" ay",""))</f>
        <v/>
      </c>
      <c r="F375" s="16" t="str">
        <f>IF(OR('Cihazlar'!C375="",K375=""),"",IF(N375&gt;0,K375+N375,IF(M375&gt;0,EDATE(K375,M375),"")))</f>
        <v/>
      </c>
      <c r="G375" s="17" t="str">
        <f>IF(F375="","",F375-TODAY())</f>
        <v/>
      </c>
      <c r="H375" t="str">
        <f>IF(G375="","",IF(G375&lt;0,"Gecikmiş",IF(G375&lt;=30,"30 gün içinde","Planlı")))</f>
        <v/>
      </c>
      <c r="I375" s="16" t="str">
        <f>IF('Cihazlar'!Q375="","",IF('Cihazlar'!R375="Sarı etiket",(IF('Cihazlar'!Q375="","",IF(ISNUMBER('Cihazlar'!Q375),'Cihazlar'!Q375,IFERROR(DATE(VALUE(RIGHT('Cihazlar'!Q375,4)),VALUE(MID('Cihazlar'!Q375,4,2)),VALUE(LEFT('Cihazlar'!Q375,2))),""))))+120,IF('Cihazlar'!R375="Kırmızı etiket",(IF('Cihazlar'!Q375="","",IF(ISNUMBER('Cihazlar'!Q375),'Cihazlar'!Q375,IFERROR(DATE(VALUE(RIGHT('Cihazlar'!Q375,4)),VALUE(MID('Cihazlar'!Q375,4,2)),VALUE(LEFT('Cihazlar'!Q375,2))),""))))+60,EDATE((IF('Cihazlar'!Q375="","",IF(ISNUMBER('Cihazlar'!Q375),'Cihazlar'!Q375,IFERROR(DATE(VALUE(RIGHT('Cihazlar'!Q375,4)),VALUE(MID('Cihazlar'!Q375,4,2)),VALUE(LEFT('Cihazlar'!Q375,2))),"")))),12))))</f>
        <v/>
      </c>
      <c r="J375" s="17" t="str">
        <f>IF(I375="","",I375-TODAY())</f>
        <v/>
      </c>
      <c r="K375" s="16" t="str">
        <f>IF('Cihazlar'!F375&lt;&gt;"",IF('Cihazlar'!F375="","",IF(ISNUMBER('Cihazlar'!F375),'Cihazlar'!F375,IFERROR(DATE(VALUE(RIGHT('Cihazlar'!F375,4)),VALUE(MID('Cihazlar'!F375,4,2)),VALUE(LEFT('Cihazlar'!F375,2))),""))),IF('Cihazlar'!E375="","",IF(ISNUMBER('Cihazlar'!E375),'Cihazlar'!E375,IFERROR(DATE(VALUE(RIGHT('Cihazlar'!E375,4)),VALUE(MID('Cihazlar'!E375,4,2)),VALUE(LEFT('Cihazlar'!E375,2))),""))))</f>
        <v/>
      </c>
      <c r="L375" t="str">
        <f>IF('Cihazlar'!C375="","",IFERROR(MATCH('Cihazlar'!C375,'Ürünler'!$A:$A,0),IFERROR(MATCH('Cihazlar'!C375,'Ürünler'!$B:$B,0),"")))</f>
        <v/>
      </c>
      <c r="M375">
        <f>IF(N375&gt;0,0,IF('Cihazlar'!J375&lt;&gt;"",N(VALUE('Cihazlar'!J375)),IF(L375="",0,N(INDEX('Ürünler'!$C:$C,L375)))))</f>
        <v>0</v>
      </c>
      <c r="N375">
        <f>IF('Cihazlar'!K375&lt;&gt;"",N(VALUE('Cihazlar'!K375)),IF('Cihazlar'!J375&lt;&gt;"",0,IF(L375="",0,N(INDEX('Ürünler'!$D:$D,L375)))))</f>
        <v>0</v>
      </c>
    </row>
    <row r="376" spans="1:14">
      <c r="A376" t="str">
        <f>IF(AND('Cihazlar'!A376="",'Cihazlar'!B376=""),"",IFERROR(INDEX('Müşteriler'!$A:$A,MATCH(IF('Cihazlar'!A376="","§",'Cihazlar'!A376),'Müşteriler'!$K:$K,0)),IFERROR(INDEX('Müşteriler'!$A:$A,MATCH(IF('Cihazlar'!B376="","§",'Cihazlar'!B376),'Müşteriler'!$C:$C,0)),'Cihazlar'!A376&amp;'Cihazlar'!B376)))</f>
        <v/>
      </c>
      <c r="B376" t="str">
        <f>IF('Cihazlar'!C376="","",IF(L376="",'Cihazlar'!C376,INDEX('Ürünler'!$B:$B,L376)))</f>
        <v/>
      </c>
      <c r="C376" t="str">
        <f>IF('Cihazlar'!D376="","",'Cihazlar'!D376)</f>
        <v/>
      </c>
      <c r="D376" s="16" t="str">
        <f>K376</f>
        <v/>
      </c>
      <c r="E376" t="str">
        <f>IF(N376&gt;0,N376&amp;" gün",IF(M376&gt;0,M376&amp;" ay",""))</f>
        <v/>
      </c>
      <c r="F376" s="16" t="str">
        <f>IF(OR('Cihazlar'!C376="",K376=""),"",IF(N376&gt;0,K376+N376,IF(M376&gt;0,EDATE(K376,M376),"")))</f>
        <v/>
      </c>
      <c r="G376" s="17" t="str">
        <f>IF(F376="","",F376-TODAY())</f>
        <v/>
      </c>
      <c r="H376" t="str">
        <f>IF(G376="","",IF(G376&lt;0,"Gecikmiş",IF(G376&lt;=30,"30 gün içinde","Planlı")))</f>
        <v/>
      </c>
      <c r="I376" s="16" t="str">
        <f>IF('Cihazlar'!Q376="","",IF('Cihazlar'!R376="Sarı etiket",(IF('Cihazlar'!Q376="","",IF(ISNUMBER('Cihazlar'!Q376),'Cihazlar'!Q376,IFERROR(DATE(VALUE(RIGHT('Cihazlar'!Q376,4)),VALUE(MID('Cihazlar'!Q376,4,2)),VALUE(LEFT('Cihazlar'!Q376,2))),""))))+120,IF('Cihazlar'!R376="Kırmızı etiket",(IF('Cihazlar'!Q376="","",IF(ISNUMBER('Cihazlar'!Q376),'Cihazlar'!Q376,IFERROR(DATE(VALUE(RIGHT('Cihazlar'!Q376,4)),VALUE(MID('Cihazlar'!Q376,4,2)),VALUE(LEFT('Cihazlar'!Q376,2))),""))))+60,EDATE((IF('Cihazlar'!Q376="","",IF(ISNUMBER('Cihazlar'!Q376),'Cihazlar'!Q376,IFERROR(DATE(VALUE(RIGHT('Cihazlar'!Q376,4)),VALUE(MID('Cihazlar'!Q376,4,2)),VALUE(LEFT('Cihazlar'!Q376,2))),"")))),12))))</f>
        <v/>
      </c>
      <c r="J376" s="17" t="str">
        <f>IF(I376="","",I376-TODAY())</f>
        <v/>
      </c>
      <c r="K376" s="16" t="str">
        <f>IF('Cihazlar'!F376&lt;&gt;"",IF('Cihazlar'!F376="","",IF(ISNUMBER('Cihazlar'!F376),'Cihazlar'!F376,IFERROR(DATE(VALUE(RIGHT('Cihazlar'!F376,4)),VALUE(MID('Cihazlar'!F376,4,2)),VALUE(LEFT('Cihazlar'!F376,2))),""))),IF('Cihazlar'!E376="","",IF(ISNUMBER('Cihazlar'!E376),'Cihazlar'!E376,IFERROR(DATE(VALUE(RIGHT('Cihazlar'!E376,4)),VALUE(MID('Cihazlar'!E376,4,2)),VALUE(LEFT('Cihazlar'!E376,2))),""))))</f>
        <v/>
      </c>
      <c r="L376" t="str">
        <f>IF('Cihazlar'!C376="","",IFERROR(MATCH('Cihazlar'!C376,'Ürünler'!$A:$A,0),IFERROR(MATCH('Cihazlar'!C376,'Ürünler'!$B:$B,0),"")))</f>
        <v/>
      </c>
      <c r="M376">
        <f>IF(N376&gt;0,0,IF('Cihazlar'!J376&lt;&gt;"",N(VALUE('Cihazlar'!J376)),IF(L376="",0,N(INDEX('Ürünler'!$C:$C,L376)))))</f>
        <v>0</v>
      </c>
      <c r="N376">
        <f>IF('Cihazlar'!K376&lt;&gt;"",N(VALUE('Cihazlar'!K376)),IF('Cihazlar'!J376&lt;&gt;"",0,IF(L376="",0,N(INDEX('Ürünler'!$D:$D,L376)))))</f>
        <v>0</v>
      </c>
    </row>
    <row r="377" spans="1:14">
      <c r="A377" t="str">
        <f>IF(AND('Cihazlar'!A377="",'Cihazlar'!B377=""),"",IFERROR(INDEX('Müşteriler'!$A:$A,MATCH(IF('Cihazlar'!A377="","§",'Cihazlar'!A377),'Müşteriler'!$K:$K,0)),IFERROR(INDEX('Müşteriler'!$A:$A,MATCH(IF('Cihazlar'!B377="","§",'Cihazlar'!B377),'Müşteriler'!$C:$C,0)),'Cihazlar'!A377&amp;'Cihazlar'!B377)))</f>
        <v/>
      </c>
      <c r="B377" t="str">
        <f>IF('Cihazlar'!C377="","",IF(L377="",'Cihazlar'!C377,INDEX('Ürünler'!$B:$B,L377)))</f>
        <v/>
      </c>
      <c r="C377" t="str">
        <f>IF('Cihazlar'!D377="","",'Cihazlar'!D377)</f>
        <v/>
      </c>
      <c r="D377" s="16" t="str">
        <f>K377</f>
        <v/>
      </c>
      <c r="E377" t="str">
        <f>IF(N377&gt;0,N377&amp;" gün",IF(M377&gt;0,M377&amp;" ay",""))</f>
        <v/>
      </c>
      <c r="F377" s="16" t="str">
        <f>IF(OR('Cihazlar'!C377="",K377=""),"",IF(N377&gt;0,K377+N377,IF(M377&gt;0,EDATE(K377,M377),"")))</f>
        <v/>
      </c>
      <c r="G377" s="17" t="str">
        <f>IF(F377="","",F377-TODAY())</f>
        <v/>
      </c>
      <c r="H377" t="str">
        <f>IF(G377="","",IF(G377&lt;0,"Gecikmiş",IF(G377&lt;=30,"30 gün içinde","Planlı")))</f>
        <v/>
      </c>
      <c r="I377" s="16" t="str">
        <f>IF('Cihazlar'!Q377="","",IF('Cihazlar'!R377="Sarı etiket",(IF('Cihazlar'!Q377="","",IF(ISNUMBER('Cihazlar'!Q377),'Cihazlar'!Q377,IFERROR(DATE(VALUE(RIGHT('Cihazlar'!Q377,4)),VALUE(MID('Cihazlar'!Q377,4,2)),VALUE(LEFT('Cihazlar'!Q377,2))),""))))+120,IF('Cihazlar'!R377="Kırmızı etiket",(IF('Cihazlar'!Q377="","",IF(ISNUMBER('Cihazlar'!Q377),'Cihazlar'!Q377,IFERROR(DATE(VALUE(RIGHT('Cihazlar'!Q377,4)),VALUE(MID('Cihazlar'!Q377,4,2)),VALUE(LEFT('Cihazlar'!Q377,2))),""))))+60,EDATE((IF('Cihazlar'!Q377="","",IF(ISNUMBER('Cihazlar'!Q377),'Cihazlar'!Q377,IFERROR(DATE(VALUE(RIGHT('Cihazlar'!Q377,4)),VALUE(MID('Cihazlar'!Q377,4,2)),VALUE(LEFT('Cihazlar'!Q377,2))),"")))),12))))</f>
        <v/>
      </c>
      <c r="J377" s="17" t="str">
        <f>IF(I377="","",I377-TODAY())</f>
        <v/>
      </c>
      <c r="K377" s="16" t="str">
        <f>IF('Cihazlar'!F377&lt;&gt;"",IF('Cihazlar'!F377="","",IF(ISNUMBER('Cihazlar'!F377),'Cihazlar'!F377,IFERROR(DATE(VALUE(RIGHT('Cihazlar'!F377,4)),VALUE(MID('Cihazlar'!F377,4,2)),VALUE(LEFT('Cihazlar'!F377,2))),""))),IF('Cihazlar'!E377="","",IF(ISNUMBER('Cihazlar'!E377),'Cihazlar'!E377,IFERROR(DATE(VALUE(RIGHT('Cihazlar'!E377,4)),VALUE(MID('Cihazlar'!E377,4,2)),VALUE(LEFT('Cihazlar'!E377,2))),""))))</f>
        <v/>
      </c>
      <c r="L377" t="str">
        <f>IF('Cihazlar'!C377="","",IFERROR(MATCH('Cihazlar'!C377,'Ürünler'!$A:$A,0),IFERROR(MATCH('Cihazlar'!C377,'Ürünler'!$B:$B,0),"")))</f>
        <v/>
      </c>
      <c r="M377">
        <f>IF(N377&gt;0,0,IF('Cihazlar'!J377&lt;&gt;"",N(VALUE('Cihazlar'!J377)),IF(L377="",0,N(INDEX('Ürünler'!$C:$C,L377)))))</f>
        <v>0</v>
      </c>
      <c r="N377">
        <f>IF('Cihazlar'!K377&lt;&gt;"",N(VALUE('Cihazlar'!K377)),IF('Cihazlar'!J377&lt;&gt;"",0,IF(L377="",0,N(INDEX('Ürünler'!$D:$D,L377)))))</f>
        <v>0</v>
      </c>
    </row>
    <row r="378" spans="1:14">
      <c r="A378" t="str">
        <f>IF(AND('Cihazlar'!A378="",'Cihazlar'!B378=""),"",IFERROR(INDEX('Müşteriler'!$A:$A,MATCH(IF('Cihazlar'!A378="","§",'Cihazlar'!A378),'Müşteriler'!$K:$K,0)),IFERROR(INDEX('Müşteriler'!$A:$A,MATCH(IF('Cihazlar'!B378="","§",'Cihazlar'!B378),'Müşteriler'!$C:$C,0)),'Cihazlar'!A378&amp;'Cihazlar'!B378)))</f>
        <v/>
      </c>
      <c r="B378" t="str">
        <f>IF('Cihazlar'!C378="","",IF(L378="",'Cihazlar'!C378,INDEX('Ürünler'!$B:$B,L378)))</f>
        <v/>
      </c>
      <c r="C378" t="str">
        <f>IF('Cihazlar'!D378="","",'Cihazlar'!D378)</f>
        <v/>
      </c>
      <c r="D378" s="16" t="str">
        <f>K378</f>
        <v/>
      </c>
      <c r="E378" t="str">
        <f>IF(N378&gt;0,N378&amp;" gün",IF(M378&gt;0,M378&amp;" ay",""))</f>
        <v/>
      </c>
      <c r="F378" s="16" t="str">
        <f>IF(OR('Cihazlar'!C378="",K378=""),"",IF(N378&gt;0,K378+N378,IF(M378&gt;0,EDATE(K378,M378),"")))</f>
        <v/>
      </c>
      <c r="G378" s="17" t="str">
        <f>IF(F378="","",F378-TODAY())</f>
        <v/>
      </c>
      <c r="H378" t="str">
        <f>IF(G378="","",IF(G378&lt;0,"Gecikmiş",IF(G378&lt;=30,"30 gün içinde","Planlı")))</f>
        <v/>
      </c>
      <c r="I378" s="16" t="str">
        <f>IF('Cihazlar'!Q378="","",IF('Cihazlar'!R378="Sarı etiket",(IF('Cihazlar'!Q378="","",IF(ISNUMBER('Cihazlar'!Q378),'Cihazlar'!Q378,IFERROR(DATE(VALUE(RIGHT('Cihazlar'!Q378,4)),VALUE(MID('Cihazlar'!Q378,4,2)),VALUE(LEFT('Cihazlar'!Q378,2))),""))))+120,IF('Cihazlar'!R378="Kırmızı etiket",(IF('Cihazlar'!Q378="","",IF(ISNUMBER('Cihazlar'!Q378),'Cihazlar'!Q378,IFERROR(DATE(VALUE(RIGHT('Cihazlar'!Q378,4)),VALUE(MID('Cihazlar'!Q378,4,2)),VALUE(LEFT('Cihazlar'!Q378,2))),""))))+60,EDATE((IF('Cihazlar'!Q378="","",IF(ISNUMBER('Cihazlar'!Q378),'Cihazlar'!Q378,IFERROR(DATE(VALUE(RIGHT('Cihazlar'!Q378,4)),VALUE(MID('Cihazlar'!Q378,4,2)),VALUE(LEFT('Cihazlar'!Q378,2))),"")))),12))))</f>
        <v/>
      </c>
      <c r="J378" s="17" t="str">
        <f>IF(I378="","",I378-TODAY())</f>
        <v/>
      </c>
      <c r="K378" s="16" t="str">
        <f>IF('Cihazlar'!F378&lt;&gt;"",IF('Cihazlar'!F378="","",IF(ISNUMBER('Cihazlar'!F378),'Cihazlar'!F378,IFERROR(DATE(VALUE(RIGHT('Cihazlar'!F378,4)),VALUE(MID('Cihazlar'!F378,4,2)),VALUE(LEFT('Cihazlar'!F378,2))),""))),IF('Cihazlar'!E378="","",IF(ISNUMBER('Cihazlar'!E378),'Cihazlar'!E378,IFERROR(DATE(VALUE(RIGHT('Cihazlar'!E378,4)),VALUE(MID('Cihazlar'!E378,4,2)),VALUE(LEFT('Cihazlar'!E378,2))),""))))</f>
        <v/>
      </c>
      <c r="L378" t="str">
        <f>IF('Cihazlar'!C378="","",IFERROR(MATCH('Cihazlar'!C378,'Ürünler'!$A:$A,0),IFERROR(MATCH('Cihazlar'!C378,'Ürünler'!$B:$B,0),"")))</f>
        <v/>
      </c>
      <c r="M378">
        <f>IF(N378&gt;0,0,IF('Cihazlar'!J378&lt;&gt;"",N(VALUE('Cihazlar'!J378)),IF(L378="",0,N(INDEX('Ürünler'!$C:$C,L378)))))</f>
        <v>0</v>
      </c>
      <c r="N378">
        <f>IF('Cihazlar'!K378&lt;&gt;"",N(VALUE('Cihazlar'!K378)),IF('Cihazlar'!J378&lt;&gt;"",0,IF(L378="",0,N(INDEX('Ürünler'!$D:$D,L378)))))</f>
        <v>0</v>
      </c>
    </row>
    <row r="379" spans="1:14">
      <c r="A379" t="str">
        <f>IF(AND('Cihazlar'!A379="",'Cihazlar'!B379=""),"",IFERROR(INDEX('Müşteriler'!$A:$A,MATCH(IF('Cihazlar'!A379="","§",'Cihazlar'!A379),'Müşteriler'!$K:$K,0)),IFERROR(INDEX('Müşteriler'!$A:$A,MATCH(IF('Cihazlar'!B379="","§",'Cihazlar'!B379),'Müşteriler'!$C:$C,0)),'Cihazlar'!A379&amp;'Cihazlar'!B379)))</f>
        <v/>
      </c>
      <c r="B379" t="str">
        <f>IF('Cihazlar'!C379="","",IF(L379="",'Cihazlar'!C379,INDEX('Ürünler'!$B:$B,L379)))</f>
        <v/>
      </c>
      <c r="C379" t="str">
        <f>IF('Cihazlar'!D379="","",'Cihazlar'!D379)</f>
        <v/>
      </c>
      <c r="D379" s="16" t="str">
        <f>K379</f>
        <v/>
      </c>
      <c r="E379" t="str">
        <f>IF(N379&gt;0,N379&amp;" gün",IF(M379&gt;0,M379&amp;" ay",""))</f>
        <v/>
      </c>
      <c r="F379" s="16" t="str">
        <f>IF(OR('Cihazlar'!C379="",K379=""),"",IF(N379&gt;0,K379+N379,IF(M379&gt;0,EDATE(K379,M379),"")))</f>
        <v/>
      </c>
      <c r="G379" s="17" t="str">
        <f>IF(F379="","",F379-TODAY())</f>
        <v/>
      </c>
      <c r="H379" t="str">
        <f>IF(G379="","",IF(G379&lt;0,"Gecikmiş",IF(G379&lt;=30,"30 gün içinde","Planlı")))</f>
        <v/>
      </c>
      <c r="I379" s="16" t="str">
        <f>IF('Cihazlar'!Q379="","",IF('Cihazlar'!R379="Sarı etiket",(IF('Cihazlar'!Q379="","",IF(ISNUMBER('Cihazlar'!Q379),'Cihazlar'!Q379,IFERROR(DATE(VALUE(RIGHT('Cihazlar'!Q379,4)),VALUE(MID('Cihazlar'!Q379,4,2)),VALUE(LEFT('Cihazlar'!Q379,2))),""))))+120,IF('Cihazlar'!R379="Kırmızı etiket",(IF('Cihazlar'!Q379="","",IF(ISNUMBER('Cihazlar'!Q379),'Cihazlar'!Q379,IFERROR(DATE(VALUE(RIGHT('Cihazlar'!Q379,4)),VALUE(MID('Cihazlar'!Q379,4,2)),VALUE(LEFT('Cihazlar'!Q379,2))),""))))+60,EDATE((IF('Cihazlar'!Q379="","",IF(ISNUMBER('Cihazlar'!Q379),'Cihazlar'!Q379,IFERROR(DATE(VALUE(RIGHT('Cihazlar'!Q379,4)),VALUE(MID('Cihazlar'!Q379,4,2)),VALUE(LEFT('Cihazlar'!Q379,2))),"")))),12))))</f>
        <v/>
      </c>
      <c r="J379" s="17" t="str">
        <f>IF(I379="","",I379-TODAY())</f>
        <v/>
      </c>
      <c r="K379" s="16" t="str">
        <f>IF('Cihazlar'!F379&lt;&gt;"",IF('Cihazlar'!F379="","",IF(ISNUMBER('Cihazlar'!F379),'Cihazlar'!F379,IFERROR(DATE(VALUE(RIGHT('Cihazlar'!F379,4)),VALUE(MID('Cihazlar'!F379,4,2)),VALUE(LEFT('Cihazlar'!F379,2))),""))),IF('Cihazlar'!E379="","",IF(ISNUMBER('Cihazlar'!E379),'Cihazlar'!E379,IFERROR(DATE(VALUE(RIGHT('Cihazlar'!E379,4)),VALUE(MID('Cihazlar'!E379,4,2)),VALUE(LEFT('Cihazlar'!E379,2))),""))))</f>
        <v/>
      </c>
      <c r="L379" t="str">
        <f>IF('Cihazlar'!C379="","",IFERROR(MATCH('Cihazlar'!C379,'Ürünler'!$A:$A,0),IFERROR(MATCH('Cihazlar'!C379,'Ürünler'!$B:$B,0),"")))</f>
        <v/>
      </c>
      <c r="M379">
        <f>IF(N379&gt;0,0,IF('Cihazlar'!J379&lt;&gt;"",N(VALUE('Cihazlar'!J379)),IF(L379="",0,N(INDEX('Ürünler'!$C:$C,L379)))))</f>
        <v>0</v>
      </c>
      <c r="N379">
        <f>IF('Cihazlar'!K379&lt;&gt;"",N(VALUE('Cihazlar'!K379)),IF('Cihazlar'!J379&lt;&gt;"",0,IF(L379="",0,N(INDEX('Ürünler'!$D:$D,L379)))))</f>
        <v>0</v>
      </c>
    </row>
    <row r="380" spans="1:14">
      <c r="A380" t="str">
        <f>IF(AND('Cihazlar'!A380="",'Cihazlar'!B380=""),"",IFERROR(INDEX('Müşteriler'!$A:$A,MATCH(IF('Cihazlar'!A380="","§",'Cihazlar'!A380),'Müşteriler'!$K:$K,0)),IFERROR(INDEX('Müşteriler'!$A:$A,MATCH(IF('Cihazlar'!B380="","§",'Cihazlar'!B380),'Müşteriler'!$C:$C,0)),'Cihazlar'!A380&amp;'Cihazlar'!B380)))</f>
        <v/>
      </c>
      <c r="B380" t="str">
        <f>IF('Cihazlar'!C380="","",IF(L380="",'Cihazlar'!C380,INDEX('Ürünler'!$B:$B,L380)))</f>
        <v/>
      </c>
      <c r="C380" t="str">
        <f>IF('Cihazlar'!D380="","",'Cihazlar'!D380)</f>
        <v/>
      </c>
      <c r="D380" s="16" t="str">
        <f>K380</f>
        <v/>
      </c>
      <c r="E380" t="str">
        <f>IF(N380&gt;0,N380&amp;" gün",IF(M380&gt;0,M380&amp;" ay",""))</f>
        <v/>
      </c>
      <c r="F380" s="16" t="str">
        <f>IF(OR('Cihazlar'!C380="",K380=""),"",IF(N380&gt;0,K380+N380,IF(M380&gt;0,EDATE(K380,M380),"")))</f>
        <v/>
      </c>
      <c r="G380" s="17" t="str">
        <f>IF(F380="","",F380-TODAY())</f>
        <v/>
      </c>
      <c r="H380" t="str">
        <f>IF(G380="","",IF(G380&lt;0,"Gecikmiş",IF(G380&lt;=30,"30 gün içinde","Planlı")))</f>
        <v/>
      </c>
      <c r="I380" s="16" t="str">
        <f>IF('Cihazlar'!Q380="","",IF('Cihazlar'!R380="Sarı etiket",(IF('Cihazlar'!Q380="","",IF(ISNUMBER('Cihazlar'!Q380),'Cihazlar'!Q380,IFERROR(DATE(VALUE(RIGHT('Cihazlar'!Q380,4)),VALUE(MID('Cihazlar'!Q380,4,2)),VALUE(LEFT('Cihazlar'!Q380,2))),""))))+120,IF('Cihazlar'!R380="Kırmızı etiket",(IF('Cihazlar'!Q380="","",IF(ISNUMBER('Cihazlar'!Q380),'Cihazlar'!Q380,IFERROR(DATE(VALUE(RIGHT('Cihazlar'!Q380,4)),VALUE(MID('Cihazlar'!Q380,4,2)),VALUE(LEFT('Cihazlar'!Q380,2))),""))))+60,EDATE((IF('Cihazlar'!Q380="","",IF(ISNUMBER('Cihazlar'!Q380),'Cihazlar'!Q380,IFERROR(DATE(VALUE(RIGHT('Cihazlar'!Q380,4)),VALUE(MID('Cihazlar'!Q380,4,2)),VALUE(LEFT('Cihazlar'!Q380,2))),"")))),12))))</f>
        <v/>
      </c>
      <c r="J380" s="17" t="str">
        <f>IF(I380="","",I380-TODAY())</f>
        <v/>
      </c>
      <c r="K380" s="16" t="str">
        <f>IF('Cihazlar'!F380&lt;&gt;"",IF('Cihazlar'!F380="","",IF(ISNUMBER('Cihazlar'!F380),'Cihazlar'!F380,IFERROR(DATE(VALUE(RIGHT('Cihazlar'!F380,4)),VALUE(MID('Cihazlar'!F380,4,2)),VALUE(LEFT('Cihazlar'!F380,2))),""))),IF('Cihazlar'!E380="","",IF(ISNUMBER('Cihazlar'!E380),'Cihazlar'!E380,IFERROR(DATE(VALUE(RIGHT('Cihazlar'!E380,4)),VALUE(MID('Cihazlar'!E380,4,2)),VALUE(LEFT('Cihazlar'!E380,2))),""))))</f>
        <v/>
      </c>
      <c r="L380" t="str">
        <f>IF('Cihazlar'!C380="","",IFERROR(MATCH('Cihazlar'!C380,'Ürünler'!$A:$A,0),IFERROR(MATCH('Cihazlar'!C380,'Ürünler'!$B:$B,0),"")))</f>
        <v/>
      </c>
      <c r="M380">
        <f>IF(N380&gt;0,0,IF('Cihazlar'!J380&lt;&gt;"",N(VALUE('Cihazlar'!J380)),IF(L380="",0,N(INDEX('Ürünler'!$C:$C,L380)))))</f>
        <v>0</v>
      </c>
      <c r="N380">
        <f>IF('Cihazlar'!K380&lt;&gt;"",N(VALUE('Cihazlar'!K380)),IF('Cihazlar'!J380&lt;&gt;"",0,IF(L380="",0,N(INDEX('Ürünler'!$D:$D,L380)))))</f>
        <v>0</v>
      </c>
    </row>
    <row r="381" spans="1:14">
      <c r="A381" t="str">
        <f>IF(AND('Cihazlar'!A381="",'Cihazlar'!B381=""),"",IFERROR(INDEX('Müşteriler'!$A:$A,MATCH(IF('Cihazlar'!A381="","§",'Cihazlar'!A381),'Müşteriler'!$K:$K,0)),IFERROR(INDEX('Müşteriler'!$A:$A,MATCH(IF('Cihazlar'!B381="","§",'Cihazlar'!B381),'Müşteriler'!$C:$C,0)),'Cihazlar'!A381&amp;'Cihazlar'!B381)))</f>
        <v/>
      </c>
      <c r="B381" t="str">
        <f>IF('Cihazlar'!C381="","",IF(L381="",'Cihazlar'!C381,INDEX('Ürünler'!$B:$B,L381)))</f>
        <v/>
      </c>
      <c r="C381" t="str">
        <f>IF('Cihazlar'!D381="","",'Cihazlar'!D381)</f>
        <v/>
      </c>
      <c r="D381" s="16" t="str">
        <f>K381</f>
        <v/>
      </c>
      <c r="E381" t="str">
        <f>IF(N381&gt;0,N381&amp;" gün",IF(M381&gt;0,M381&amp;" ay",""))</f>
        <v/>
      </c>
      <c r="F381" s="16" t="str">
        <f>IF(OR('Cihazlar'!C381="",K381=""),"",IF(N381&gt;0,K381+N381,IF(M381&gt;0,EDATE(K381,M381),"")))</f>
        <v/>
      </c>
      <c r="G381" s="17" t="str">
        <f>IF(F381="","",F381-TODAY())</f>
        <v/>
      </c>
      <c r="H381" t="str">
        <f>IF(G381="","",IF(G381&lt;0,"Gecikmiş",IF(G381&lt;=30,"30 gün içinde","Planlı")))</f>
        <v/>
      </c>
      <c r="I381" s="16" t="str">
        <f>IF('Cihazlar'!Q381="","",IF('Cihazlar'!R381="Sarı etiket",(IF('Cihazlar'!Q381="","",IF(ISNUMBER('Cihazlar'!Q381),'Cihazlar'!Q381,IFERROR(DATE(VALUE(RIGHT('Cihazlar'!Q381,4)),VALUE(MID('Cihazlar'!Q381,4,2)),VALUE(LEFT('Cihazlar'!Q381,2))),""))))+120,IF('Cihazlar'!R381="Kırmızı etiket",(IF('Cihazlar'!Q381="","",IF(ISNUMBER('Cihazlar'!Q381),'Cihazlar'!Q381,IFERROR(DATE(VALUE(RIGHT('Cihazlar'!Q381,4)),VALUE(MID('Cihazlar'!Q381,4,2)),VALUE(LEFT('Cihazlar'!Q381,2))),""))))+60,EDATE((IF('Cihazlar'!Q381="","",IF(ISNUMBER('Cihazlar'!Q381),'Cihazlar'!Q381,IFERROR(DATE(VALUE(RIGHT('Cihazlar'!Q381,4)),VALUE(MID('Cihazlar'!Q381,4,2)),VALUE(LEFT('Cihazlar'!Q381,2))),"")))),12))))</f>
        <v/>
      </c>
      <c r="J381" s="17" t="str">
        <f>IF(I381="","",I381-TODAY())</f>
        <v/>
      </c>
      <c r="K381" s="16" t="str">
        <f>IF('Cihazlar'!F381&lt;&gt;"",IF('Cihazlar'!F381="","",IF(ISNUMBER('Cihazlar'!F381),'Cihazlar'!F381,IFERROR(DATE(VALUE(RIGHT('Cihazlar'!F381,4)),VALUE(MID('Cihazlar'!F381,4,2)),VALUE(LEFT('Cihazlar'!F381,2))),""))),IF('Cihazlar'!E381="","",IF(ISNUMBER('Cihazlar'!E381),'Cihazlar'!E381,IFERROR(DATE(VALUE(RIGHT('Cihazlar'!E381,4)),VALUE(MID('Cihazlar'!E381,4,2)),VALUE(LEFT('Cihazlar'!E381,2))),""))))</f>
        <v/>
      </c>
      <c r="L381" t="str">
        <f>IF('Cihazlar'!C381="","",IFERROR(MATCH('Cihazlar'!C381,'Ürünler'!$A:$A,0),IFERROR(MATCH('Cihazlar'!C381,'Ürünler'!$B:$B,0),"")))</f>
        <v/>
      </c>
      <c r="M381">
        <f>IF(N381&gt;0,0,IF('Cihazlar'!J381&lt;&gt;"",N(VALUE('Cihazlar'!J381)),IF(L381="",0,N(INDEX('Ürünler'!$C:$C,L381)))))</f>
        <v>0</v>
      </c>
      <c r="N381">
        <f>IF('Cihazlar'!K381&lt;&gt;"",N(VALUE('Cihazlar'!K381)),IF('Cihazlar'!J381&lt;&gt;"",0,IF(L381="",0,N(INDEX('Ürünler'!$D:$D,L381)))))</f>
        <v>0</v>
      </c>
    </row>
    <row r="382" spans="1:14">
      <c r="A382" t="str">
        <f>IF(AND('Cihazlar'!A382="",'Cihazlar'!B382=""),"",IFERROR(INDEX('Müşteriler'!$A:$A,MATCH(IF('Cihazlar'!A382="","§",'Cihazlar'!A382),'Müşteriler'!$K:$K,0)),IFERROR(INDEX('Müşteriler'!$A:$A,MATCH(IF('Cihazlar'!B382="","§",'Cihazlar'!B382),'Müşteriler'!$C:$C,0)),'Cihazlar'!A382&amp;'Cihazlar'!B382)))</f>
        <v/>
      </c>
      <c r="B382" t="str">
        <f>IF('Cihazlar'!C382="","",IF(L382="",'Cihazlar'!C382,INDEX('Ürünler'!$B:$B,L382)))</f>
        <v/>
      </c>
      <c r="C382" t="str">
        <f>IF('Cihazlar'!D382="","",'Cihazlar'!D382)</f>
        <v/>
      </c>
      <c r="D382" s="16" t="str">
        <f>K382</f>
        <v/>
      </c>
      <c r="E382" t="str">
        <f>IF(N382&gt;0,N382&amp;" gün",IF(M382&gt;0,M382&amp;" ay",""))</f>
        <v/>
      </c>
      <c r="F382" s="16" t="str">
        <f>IF(OR('Cihazlar'!C382="",K382=""),"",IF(N382&gt;0,K382+N382,IF(M382&gt;0,EDATE(K382,M382),"")))</f>
        <v/>
      </c>
      <c r="G382" s="17" t="str">
        <f>IF(F382="","",F382-TODAY())</f>
        <v/>
      </c>
      <c r="H382" t="str">
        <f>IF(G382="","",IF(G382&lt;0,"Gecikmiş",IF(G382&lt;=30,"30 gün içinde","Planlı")))</f>
        <v/>
      </c>
      <c r="I382" s="16" t="str">
        <f>IF('Cihazlar'!Q382="","",IF('Cihazlar'!R382="Sarı etiket",(IF('Cihazlar'!Q382="","",IF(ISNUMBER('Cihazlar'!Q382),'Cihazlar'!Q382,IFERROR(DATE(VALUE(RIGHT('Cihazlar'!Q382,4)),VALUE(MID('Cihazlar'!Q382,4,2)),VALUE(LEFT('Cihazlar'!Q382,2))),""))))+120,IF('Cihazlar'!R382="Kırmızı etiket",(IF('Cihazlar'!Q382="","",IF(ISNUMBER('Cihazlar'!Q382),'Cihazlar'!Q382,IFERROR(DATE(VALUE(RIGHT('Cihazlar'!Q382,4)),VALUE(MID('Cihazlar'!Q382,4,2)),VALUE(LEFT('Cihazlar'!Q382,2))),""))))+60,EDATE((IF('Cihazlar'!Q382="","",IF(ISNUMBER('Cihazlar'!Q382),'Cihazlar'!Q382,IFERROR(DATE(VALUE(RIGHT('Cihazlar'!Q382,4)),VALUE(MID('Cihazlar'!Q382,4,2)),VALUE(LEFT('Cihazlar'!Q382,2))),"")))),12))))</f>
        <v/>
      </c>
      <c r="J382" s="17" t="str">
        <f>IF(I382="","",I382-TODAY())</f>
        <v/>
      </c>
      <c r="K382" s="16" t="str">
        <f>IF('Cihazlar'!F382&lt;&gt;"",IF('Cihazlar'!F382="","",IF(ISNUMBER('Cihazlar'!F382),'Cihazlar'!F382,IFERROR(DATE(VALUE(RIGHT('Cihazlar'!F382,4)),VALUE(MID('Cihazlar'!F382,4,2)),VALUE(LEFT('Cihazlar'!F382,2))),""))),IF('Cihazlar'!E382="","",IF(ISNUMBER('Cihazlar'!E382),'Cihazlar'!E382,IFERROR(DATE(VALUE(RIGHT('Cihazlar'!E382,4)),VALUE(MID('Cihazlar'!E382,4,2)),VALUE(LEFT('Cihazlar'!E382,2))),""))))</f>
        <v/>
      </c>
      <c r="L382" t="str">
        <f>IF('Cihazlar'!C382="","",IFERROR(MATCH('Cihazlar'!C382,'Ürünler'!$A:$A,0),IFERROR(MATCH('Cihazlar'!C382,'Ürünler'!$B:$B,0),"")))</f>
        <v/>
      </c>
      <c r="M382">
        <f>IF(N382&gt;0,0,IF('Cihazlar'!J382&lt;&gt;"",N(VALUE('Cihazlar'!J382)),IF(L382="",0,N(INDEX('Ürünler'!$C:$C,L382)))))</f>
        <v>0</v>
      </c>
      <c r="N382">
        <f>IF('Cihazlar'!K382&lt;&gt;"",N(VALUE('Cihazlar'!K382)),IF('Cihazlar'!J382&lt;&gt;"",0,IF(L382="",0,N(INDEX('Ürünler'!$D:$D,L382)))))</f>
        <v>0</v>
      </c>
    </row>
    <row r="383" spans="1:14">
      <c r="A383" t="str">
        <f>IF(AND('Cihazlar'!A383="",'Cihazlar'!B383=""),"",IFERROR(INDEX('Müşteriler'!$A:$A,MATCH(IF('Cihazlar'!A383="","§",'Cihazlar'!A383),'Müşteriler'!$K:$K,0)),IFERROR(INDEX('Müşteriler'!$A:$A,MATCH(IF('Cihazlar'!B383="","§",'Cihazlar'!B383),'Müşteriler'!$C:$C,0)),'Cihazlar'!A383&amp;'Cihazlar'!B383)))</f>
        <v/>
      </c>
      <c r="B383" t="str">
        <f>IF('Cihazlar'!C383="","",IF(L383="",'Cihazlar'!C383,INDEX('Ürünler'!$B:$B,L383)))</f>
        <v/>
      </c>
      <c r="C383" t="str">
        <f>IF('Cihazlar'!D383="","",'Cihazlar'!D383)</f>
        <v/>
      </c>
      <c r="D383" s="16" t="str">
        <f>K383</f>
        <v/>
      </c>
      <c r="E383" t="str">
        <f>IF(N383&gt;0,N383&amp;" gün",IF(M383&gt;0,M383&amp;" ay",""))</f>
        <v/>
      </c>
      <c r="F383" s="16" t="str">
        <f>IF(OR('Cihazlar'!C383="",K383=""),"",IF(N383&gt;0,K383+N383,IF(M383&gt;0,EDATE(K383,M383),"")))</f>
        <v/>
      </c>
      <c r="G383" s="17" t="str">
        <f>IF(F383="","",F383-TODAY())</f>
        <v/>
      </c>
      <c r="H383" t="str">
        <f>IF(G383="","",IF(G383&lt;0,"Gecikmiş",IF(G383&lt;=30,"30 gün içinde","Planlı")))</f>
        <v/>
      </c>
      <c r="I383" s="16" t="str">
        <f>IF('Cihazlar'!Q383="","",IF('Cihazlar'!R383="Sarı etiket",(IF('Cihazlar'!Q383="","",IF(ISNUMBER('Cihazlar'!Q383),'Cihazlar'!Q383,IFERROR(DATE(VALUE(RIGHT('Cihazlar'!Q383,4)),VALUE(MID('Cihazlar'!Q383,4,2)),VALUE(LEFT('Cihazlar'!Q383,2))),""))))+120,IF('Cihazlar'!R383="Kırmızı etiket",(IF('Cihazlar'!Q383="","",IF(ISNUMBER('Cihazlar'!Q383),'Cihazlar'!Q383,IFERROR(DATE(VALUE(RIGHT('Cihazlar'!Q383,4)),VALUE(MID('Cihazlar'!Q383,4,2)),VALUE(LEFT('Cihazlar'!Q383,2))),""))))+60,EDATE((IF('Cihazlar'!Q383="","",IF(ISNUMBER('Cihazlar'!Q383),'Cihazlar'!Q383,IFERROR(DATE(VALUE(RIGHT('Cihazlar'!Q383,4)),VALUE(MID('Cihazlar'!Q383,4,2)),VALUE(LEFT('Cihazlar'!Q383,2))),"")))),12))))</f>
        <v/>
      </c>
      <c r="J383" s="17" t="str">
        <f>IF(I383="","",I383-TODAY())</f>
        <v/>
      </c>
      <c r="K383" s="16" t="str">
        <f>IF('Cihazlar'!F383&lt;&gt;"",IF('Cihazlar'!F383="","",IF(ISNUMBER('Cihazlar'!F383),'Cihazlar'!F383,IFERROR(DATE(VALUE(RIGHT('Cihazlar'!F383,4)),VALUE(MID('Cihazlar'!F383,4,2)),VALUE(LEFT('Cihazlar'!F383,2))),""))),IF('Cihazlar'!E383="","",IF(ISNUMBER('Cihazlar'!E383),'Cihazlar'!E383,IFERROR(DATE(VALUE(RIGHT('Cihazlar'!E383,4)),VALUE(MID('Cihazlar'!E383,4,2)),VALUE(LEFT('Cihazlar'!E383,2))),""))))</f>
        <v/>
      </c>
      <c r="L383" t="str">
        <f>IF('Cihazlar'!C383="","",IFERROR(MATCH('Cihazlar'!C383,'Ürünler'!$A:$A,0),IFERROR(MATCH('Cihazlar'!C383,'Ürünler'!$B:$B,0),"")))</f>
        <v/>
      </c>
      <c r="M383">
        <f>IF(N383&gt;0,0,IF('Cihazlar'!J383&lt;&gt;"",N(VALUE('Cihazlar'!J383)),IF(L383="",0,N(INDEX('Ürünler'!$C:$C,L383)))))</f>
        <v>0</v>
      </c>
      <c r="N383">
        <f>IF('Cihazlar'!K383&lt;&gt;"",N(VALUE('Cihazlar'!K383)),IF('Cihazlar'!J383&lt;&gt;"",0,IF(L383="",0,N(INDEX('Ürünler'!$D:$D,L383)))))</f>
        <v>0</v>
      </c>
    </row>
    <row r="384" spans="1:14">
      <c r="A384" t="str">
        <f>IF(AND('Cihazlar'!A384="",'Cihazlar'!B384=""),"",IFERROR(INDEX('Müşteriler'!$A:$A,MATCH(IF('Cihazlar'!A384="","§",'Cihazlar'!A384),'Müşteriler'!$K:$K,0)),IFERROR(INDEX('Müşteriler'!$A:$A,MATCH(IF('Cihazlar'!B384="","§",'Cihazlar'!B384),'Müşteriler'!$C:$C,0)),'Cihazlar'!A384&amp;'Cihazlar'!B384)))</f>
        <v/>
      </c>
      <c r="B384" t="str">
        <f>IF('Cihazlar'!C384="","",IF(L384="",'Cihazlar'!C384,INDEX('Ürünler'!$B:$B,L384)))</f>
        <v/>
      </c>
      <c r="C384" t="str">
        <f>IF('Cihazlar'!D384="","",'Cihazlar'!D384)</f>
        <v/>
      </c>
      <c r="D384" s="16" t="str">
        <f>K384</f>
        <v/>
      </c>
      <c r="E384" t="str">
        <f>IF(N384&gt;0,N384&amp;" gün",IF(M384&gt;0,M384&amp;" ay",""))</f>
        <v/>
      </c>
      <c r="F384" s="16" t="str">
        <f>IF(OR('Cihazlar'!C384="",K384=""),"",IF(N384&gt;0,K384+N384,IF(M384&gt;0,EDATE(K384,M384),"")))</f>
        <v/>
      </c>
      <c r="G384" s="17" t="str">
        <f>IF(F384="","",F384-TODAY())</f>
        <v/>
      </c>
      <c r="H384" t="str">
        <f>IF(G384="","",IF(G384&lt;0,"Gecikmiş",IF(G384&lt;=30,"30 gün içinde","Planlı")))</f>
        <v/>
      </c>
      <c r="I384" s="16" t="str">
        <f>IF('Cihazlar'!Q384="","",IF('Cihazlar'!R384="Sarı etiket",(IF('Cihazlar'!Q384="","",IF(ISNUMBER('Cihazlar'!Q384),'Cihazlar'!Q384,IFERROR(DATE(VALUE(RIGHT('Cihazlar'!Q384,4)),VALUE(MID('Cihazlar'!Q384,4,2)),VALUE(LEFT('Cihazlar'!Q384,2))),""))))+120,IF('Cihazlar'!R384="Kırmızı etiket",(IF('Cihazlar'!Q384="","",IF(ISNUMBER('Cihazlar'!Q384),'Cihazlar'!Q384,IFERROR(DATE(VALUE(RIGHT('Cihazlar'!Q384,4)),VALUE(MID('Cihazlar'!Q384,4,2)),VALUE(LEFT('Cihazlar'!Q384,2))),""))))+60,EDATE((IF('Cihazlar'!Q384="","",IF(ISNUMBER('Cihazlar'!Q384),'Cihazlar'!Q384,IFERROR(DATE(VALUE(RIGHT('Cihazlar'!Q384,4)),VALUE(MID('Cihazlar'!Q384,4,2)),VALUE(LEFT('Cihazlar'!Q384,2))),"")))),12))))</f>
        <v/>
      </c>
      <c r="J384" s="17" t="str">
        <f>IF(I384="","",I384-TODAY())</f>
        <v/>
      </c>
      <c r="K384" s="16" t="str">
        <f>IF('Cihazlar'!F384&lt;&gt;"",IF('Cihazlar'!F384="","",IF(ISNUMBER('Cihazlar'!F384),'Cihazlar'!F384,IFERROR(DATE(VALUE(RIGHT('Cihazlar'!F384,4)),VALUE(MID('Cihazlar'!F384,4,2)),VALUE(LEFT('Cihazlar'!F384,2))),""))),IF('Cihazlar'!E384="","",IF(ISNUMBER('Cihazlar'!E384),'Cihazlar'!E384,IFERROR(DATE(VALUE(RIGHT('Cihazlar'!E384,4)),VALUE(MID('Cihazlar'!E384,4,2)),VALUE(LEFT('Cihazlar'!E384,2))),""))))</f>
        <v/>
      </c>
      <c r="L384" t="str">
        <f>IF('Cihazlar'!C384="","",IFERROR(MATCH('Cihazlar'!C384,'Ürünler'!$A:$A,0),IFERROR(MATCH('Cihazlar'!C384,'Ürünler'!$B:$B,0),"")))</f>
        <v/>
      </c>
      <c r="M384">
        <f>IF(N384&gt;0,0,IF('Cihazlar'!J384&lt;&gt;"",N(VALUE('Cihazlar'!J384)),IF(L384="",0,N(INDEX('Ürünler'!$C:$C,L384)))))</f>
        <v>0</v>
      </c>
      <c r="N384">
        <f>IF('Cihazlar'!K384&lt;&gt;"",N(VALUE('Cihazlar'!K384)),IF('Cihazlar'!J384&lt;&gt;"",0,IF(L384="",0,N(INDEX('Ürünler'!$D:$D,L384)))))</f>
        <v>0</v>
      </c>
    </row>
    <row r="385" spans="1:14">
      <c r="A385" t="str">
        <f>IF(AND('Cihazlar'!A385="",'Cihazlar'!B385=""),"",IFERROR(INDEX('Müşteriler'!$A:$A,MATCH(IF('Cihazlar'!A385="","§",'Cihazlar'!A385),'Müşteriler'!$K:$K,0)),IFERROR(INDEX('Müşteriler'!$A:$A,MATCH(IF('Cihazlar'!B385="","§",'Cihazlar'!B385),'Müşteriler'!$C:$C,0)),'Cihazlar'!A385&amp;'Cihazlar'!B385)))</f>
        <v/>
      </c>
      <c r="B385" t="str">
        <f>IF('Cihazlar'!C385="","",IF(L385="",'Cihazlar'!C385,INDEX('Ürünler'!$B:$B,L385)))</f>
        <v/>
      </c>
      <c r="C385" t="str">
        <f>IF('Cihazlar'!D385="","",'Cihazlar'!D385)</f>
        <v/>
      </c>
      <c r="D385" s="16" t="str">
        <f>K385</f>
        <v/>
      </c>
      <c r="E385" t="str">
        <f>IF(N385&gt;0,N385&amp;" gün",IF(M385&gt;0,M385&amp;" ay",""))</f>
        <v/>
      </c>
      <c r="F385" s="16" t="str">
        <f>IF(OR('Cihazlar'!C385="",K385=""),"",IF(N385&gt;0,K385+N385,IF(M385&gt;0,EDATE(K385,M385),"")))</f>
        <v/>
      </c>
      <c r="G385" s="17" t="str">
        <f>IF(F385="","",F385-TODAY())</f>
        <v/>
      </c>
      <c r="H385" t="str">
        <f>IF(G385="","",IF(G385&lt;0,"Gecikmiş",IF(G385&lt;=30,"30 gün içinde","Planlı")))</f>
        <v/>
      </c>
      <c r="I385" s="16" t="str">
        <f>IF('Cihazlar'!Q385="","",IF('Cihazlar'!R385="Sarı etiket",(IF('Cihazlar'!Q385="","",IF(ISNUMBER('Cihazlar'!Q385),'Cihazlar'!Q385,IFERROR(DATE(VALUE(RIGHT('Cihazlar'!Q385,4)),VALUE(MID('Cihazlar'!Q385,4,2)),VALUE(LEFT('Cihazlar'!Q385,2))),""))))+120,IF('Cihazlar'!R385="Kırmızı etiket",(IF('Cihazlar'!Q385="","",IF(ISNUMBER('Cihazlar'!Q385),'Cihazlar'!Q385,IFERROR(DATE(VALUE(RIGHT('Cihazlar'!Q385,4)),VALUE(MID('Cihazlar'!Q385,4,2)),VALUE(LEFT('Cihazlar'!Q385,2))),""))))+60,EDATE((IF('Cihazlar'!Q385="","",IF(ISNUMBER('Cihazlar'!Q385),'Cihazlar'!Q385,IFERROR(DATE(VALUE(RIGHT('Cihazlar'!Q385,4)),VALUE(MID('Cihazlar'!Q385,4,2)),VALUE(LEFT('Cihazlar'!Q385,2))),"")))),12))))</f>
        <v/>
      </c>
      <c r="J385" s="17" t="str">
        <f>IF(I385="","",I385-TODAY())</f>
        <v/>
      </c>
      <c r="K385" s="16" t="str">
        <f>IF('Cihazlar'!F385&lt;&gt;"",IF('Cihazlar'!F385="","",IF(ISNUMBER('Cihazlar'!F385),'Cihazlar'!F385,IFERROR(DATE(VALUE(RIGHT('Cihazlar'!F385,4)),VALUE(MID('Cihazlar'!F385,4,2)),VALUE(LEFT('Cihazlar'!F385,2))),""))),IF('Cihazlar'!E385="","",IF(ISNUMBER('Cihazlar'!E385),'Cihazlar'!E385,IFERROR(DATE(VALUE(RIGHT('Cihazlar'!E385,4)),VALUE(MID('Cihazlar'!E385,4,2)),VALUE(LEFT('Cihazlar'!E385,2))),""))))</f>
        <v/>
      </c>
      <c r="L385" t="str">
        <f>IF('Cihazlar'!C385="","",IFERROR(MATCH('Cihazlar'!C385,'Ürünler'!$A:$A,0),IFERROR(MATCH('Cihazlar'!C385,'Ürünler'!$B:$B,0),"")))</f>
        <v/>
      </c>
      <c r="M385">
        <f>IF(N385&gt;0,0,IF('Cihazlar'!J385&lt;&gt;"",N(VALUE('Cihazlar'!J385)),IF(L385="",0,N(INDEX('Ürünler'!$C:$C,L385)))))</f>
        <v>0</v>
      </c>
      <c r="N385">
        <f>IF('Cihazlar'!K385&lt;&gt;"",N(VALUE('Cihazlar'!K385)),IF('Cihazlar'!J385&lt;&gt;"",0,IF(L385="",0,N(INDEX('Ürünler'!$D:$D,L385)))))</f>
        <v>0</v>
      </c>
    </row>
    <row r="386" spans="1:14">
      <c r="A386" t="str">
        <f>IF(AND('Cihazlar'!A386="",'Cihazlar'!B386=""),"",IFERROR(INDEX('Müşteriler'!$A:$A,MATCH(IF('Cihazlar'!A386="","§",'Cihazlar'!A386),'Müşteriler'!$K:$K,0)),IFERROR(INDEX('Müşteriler'!$A:$A,MATCH(IF('Cihazlar'!B386="","§",'Cihazlar'!B386),'Müşteriler'!$C:$C,0)),'Cihazlar'!A386&amp;'Cihazlar'!B386)))</f>
        <v/>
      </c>
      <c r="B386" t="str">
        <f>IF('Cihazlar'!C386="","",IF(L386="",'Cihazlar'!C386,INDEX('Ürünler'!$B:$B,L386)))</f>
        <v/>
      </c>
      <c r="C386" t="str">
        <f>IF('Cihazlar'!D386="","",'Cihazlar'!D386)</f>
        <v/>
      </c>
      <c r="D386" s="16" t="str">
        <f>K386</f>
        <v/>
      </c>
      <c r="E386" t="str">
        <f>IF(N386&gt;0,N386&amp;" gün",IF(M386&gt;0,M386&amp;" ay",""))</f>
        <v/>
      </c>
      <c r="F386" s="16" t="str">
        <f>IF(OR('Cihazlar'!C386="",K386=""),"",IF(N386&gt;0,K386+N386,IF(M386&gt;0,EDATE(K386,M386),"")))</f>
        <v/>
      </c>
      <c r="G386" s="17" t="str">
        <f>IF(F386="","",F386-TODAY())</f>
        <v/>
      </c>
      <c r="H386" t="str">
        <f>IF(G386="","",IF(G386&lt;0,"Gecikmiş",IF(G386&lt;=30,"30 gün içinde","Planlı")))</f>
        <v/>
      </c>
      <c r="I386" s="16" t="str">
        <f>IF('Cihazlar'!Q386="","",IF('Cihazlar'!R386="Sarı etiket",(IF('Cihazlar'!Q386="","",IF(ISNUMBER('Cihazlar'!Q386),'Cihazlar'!Q386,IFERROR(DATE(VALUE(RIGHT('Cihazlar'!Q386,4)),VALUE(MID('Cihazlar'!Q386,4,2)),VALUE(LEFT('Cihazlar'!Q386,2))),""))))+120,IF('Cihazlar'!R386="Kırmızı etiket",(IF('Cihazlar'!Q386="","",IF(ISNUMBER('Cihazlar'!Q386),'Cihazlar'!Q386,IFERROR(DATE(VALUE(RIGHT('Cihazlar'!Q386,4)),VALUE(MID('Cihazlar'!Q386,4,2)),VALUE(LEFT('Cihazlar'!Q386,2))),""))))+60,EDATE((IF('Cihazlar'!Q386="","",IF(ISNUMBER('Cihazlar'!Q386),'Cihazlar'!Q386,IFERROR(DATE(VALUE(RIGHT('Cihazlar'!Q386,4)),VALUE(MID('Cihazlar'!Q386,4,2)),VALUE(LEFT('Cihazlar'!Q386,2))),"")))),12))))</f>
        <v/>
      </c>
      <c r="J386" s="17" t="str">
        <f>IF(I386="","",I386-TODAY())</f>
        <v/>
      </c>
      <c r="K386" s="16" t="str">
        <f>IF('Cihazlar'!F386&lt;&gt;"",IF('Cihazlar'!F386="","",IF(ISNUMBER('Cihazlar'!F386),'Cihazlar'!F386,IFERROR(DATE(VALUE(RIGHT('Cihazlar'!F386,4)),VALUE(MID('Cihazlar'!F386,4,2)),VALUE(LEFT('Cihazlar'!F386,2))),""))),IF('Cihazlar'!E386="","",IF(ISNUMBER('Cihazlar'!E386),'Cihazlar'!E386,IFERROR(DATE(VALUE(RIGHT('Cihazlar'!E386,4)),VALUE(MID('Cihazlar'!E386,4,2)),VALUE(LEFT('Cihazlar'!E386,2))),""))))</f>
        <v/>
      </c>
      <c r="L386" t="str">
        <f>IF('Cihazlar'!C386="","",IFERROR(MATCH('Cihazlar'!C386,'Ürünler'!$A:$A,0),IFERROR(MATCH('Cihazlar'!C386,'Ürünler'!$B:$B,0),"")))</f>
        <v/>
      </c>
      <c r="M386">
        <f>IF(N386&gt;0,0,IF('Cihazlar'!J386&lt;&gt;"",N(VALUE('Cihazlar'!J386)),IF(L386="",0,N(INDEX('Ürünler'!$C:$C,L386)))))</f>
        <v>0</v>
      </c>
      <c r="N386">
        <f>IF('Cihazlar'!K386&lt;&gt;"",N(VALUE('Cihazlar'!K386)),IF('Cihazlar'!J386&lt;&gt;"",0,IF(L386="",0,N(INDEX('Ürünler'!$D:$D,L386)))))</f>
        <v>0</v>
      </c>
    </row>
    <row r="387" spans="1:14">
      <c r="A387" t="str">
        <f>IF(AND('Cihazlar'!A387="",'Cihazlar'!B387=""),"",IFERROR(INDEX('Müşteriler'!$A:$A,MATCH(IF('Cihazlar'!A387="","§",'Cihazlar'!A387),'Müşteriler'!$K:$K,0)),IFERROR(INDEX('Müşteriler'!$A:$A,MATCH(IF('Cihazlar'!B387="","§",'Cihazlar'!B387),'Müşteriler'!$C:$C,0)),'Cihazlar'!A387&amp;'Cihazlar'!B387)))</f>
        <v/>
      </c>
      <c r="B387" t="str">
        <f>IF('Cihazlar'!C387="","",IF(L387="",'Cihazlar'!C387,INDEX('Ürünler'!$B:$B,L387)))</f>
        <v/>
      </c>
      <c r="C387" t="str">
        <f>IF('Cihazlar'!D387="","",'Cihazlar'!D387)</f>
        <v/>
      </c>
      <c r="D387" s="16" t="str">
        <f>K387</f>
        <v/>
      </c>
      <c r="E387" t="str">
        <f>IF(N387&gt;0,N387&amp;" gün",IF(M387&gt;0,M387&amp;" ay",""))</f>
        <v/>
      </c>
      <c r="F387" s="16" t="str">
        <f>IF(OR('Cihazlar'!C387="",K387=""),"",IF(N387&gt;0,K387+N387,IF(M387&gt;0,EDATE(K387,M387),"")))</f>
        <v/>
      </c>
      <c r="G387" s="17" t="str">
        <f>IF(F387="","",F387-TODAY())</f>
        <v/>
      </c>
      <c r="H387" t="str">
        <f>IF(G387="","",IF(G387&lt;0,"Gecikmiş",IF(G387&lt;=30,"30 gün içinde","Planlı")))</f>
        <v/>
      </c>
      <c r="I387" s="16" t="str">
        <f>IF('Cihazlar'!Q387="","",IF('Cihazlar'!R387="Sarı etiket",(IF('Cihazlar'!Q387="","",IF(ISNUMBER('Cihazlar'!Q387),'Cihazlar'!Q387,IFERROR(DATE(VALUE(RIGHT('Cihazlar'!Q387,4)),VALUE(MID('Cihazlar'!Q387,4,2)),VALUE(LEFT('Cihazlar'!Q387,2))),""))))+120,IF('Cihazlar'!R387="Kırmızı etiket",(IF('Cihazlar'!Q387="","",IF(ISNUMBER('Cihazlar'!Q387),'Cihazlar'!Q387,IFERROR(DATE(VALUE(RIGHT('Cihazlar'!Q387,4)),VALUE(MID('Cihazlar'!Q387,4,2)),VALUE(LEFT('Cihazlar'!Q387,2))),""))))+60,EDATE((IF('Cihazlar'!Q387="","",IF(ISNUMBER('Cihazlar'!Q387),'Cihazlar'!Q387,IFERROR(DATE(VALUE(RIGHT('Cihazlar'!Q387,4)),VALUE(MID('Cihazlar'!Q387,4,2)),VALUE(LEFT('Cihazlar'!Q387,2))),"")))),12))))</f>
        <v/>
      </c>
      <c r="J387" s="17" t="str">
        <f>IF(I387="","",I387-TODAY())</f>
        <v/>
      </c>
      <c r="K387" s="16" t="str">
        <f>IF('Cihazlar'!F387&lt;&gt;"",IF('Cihazlar'!F387="","",IF(ISNUMBER('Cihazlar'!F387),'Cihazlar'!F387,IFERROR(DATE(VALUE(RIGHT('Cihazlar'!F387,4)),VALUE(MID('Cihazlar'!F387,4,2)),VALUE(LEFT('Cihazlar'!F387,2))),""))),IF('Cihazlar'!E387="","",IF(ISNUMBER('Cihazlar'!E387),'Cihazlar'!E387,IFERROR(DATE(VALUE(RIGHT('Cihazlar'!E387,4)),VALUE(MID('Cihazlar'!E387,4,2)),VALUE(LEFT('Cihazlar'!E387,2))),""))))</f>
        <v/>
      </c>
      <c r="L387" t="str">
        <f>IF('Cihazlar'!C387="","",IFERROR(MATCH('Cihazlar'!C387,'Ürünler'!$A:$A,0),IFERROR(MATCH('Cihazlar'!C387,'Ürünler'!$B:$B,0),"")))</f>
        <v/>
      </c>
      <c r="M387">
        <f>IF(N387&gt;0,0,IF('Cihazlar'!J387&lt;&gt;"",N(VALUE('Cihazlar'!J387)),IF(L387="",0,N(INDEX('Ürünler'!$C:$C,L387)))))</f>
        <v>0</v>
      </c>
      <c r="N387">
        <f>IF('Cihazlar'!K387&lt;&gt;"",N(VALUE('Cihazlar'!K387)),IF('Cihazlar'!J387&lt;&gt;"",0,IF(L387="",0,N(INDEX('Ürünler'!$D:$D,L387)))))</f>
        <v>0</v>
      </c>
    </row>
    <row r="388" spans="1:14">
      <c r="A388" t="str">
        <f>IF(AND('Cihazlar'!A388="",'Cihazlar'!B388=""),"",IFERROR(INDEX('Müşteriler'!$A:$A,MATCH(IF('Cihazlar'!A388="","§",'Cihazlar'!A388),'Müşteriler'!$K:$K,0)),IFERROR(INDEX('Müşteriler'!$A:$A,MATCH(IF('Cihazlar'!B388="","§",'Cihazlar'!B388),'Müşteriler'!$C:$C,0)),'Cihazlar'!A388&amp;'Cihazlar'!B388)))</f>
        <v/>
      </c>
      <c r="B388" t="str">
        <f>IF('Cihazlar'!C388="","",IF(L388="",'Cihazlar'!C388,INDEX('Ürünler'!$B:$B,L388)))</f>
        <v/>
      </c>
      <c r="C388" t="str">
        <f>IF('Cihazlar'!D388="","",'Cihazlar'!D388)</f>
        <v/>
      </c>
      <c r="D388" s="16" t="str">
        <f>K388</f>
        <v/>
      </c>
      <c r="E388" t="str">
        <f>IF(N388&gt;0,N388&amp;" gün",IF(M388&gt;0,M388&amp;" ay",""))</f>
        <v/>
      </c>
      <c r="F388" s="16" t="str">
        <f>IF(OR('Cihazlar'!C388="",K388=""),"",IF(N388&gt;0,K388+N388,IF(M388&gt;0,EDATE(K388,M388),"")))</f>
        <v/>
      </c>
      <c r="G388" s="17" t="str">
        <f>IF(F388="","",F388-TODAY())</f>
        <v/>
      </c>
      <c r="H388" t="str">
        <f>IF(G388="","",IF(G388&lt;0,"Gecikmiş",IF(G388&lt;=30,"30 gün içinde","Planlı")))</f>
        <v/>
      </c>
      <c r="I388" s="16" t="str">
        <f>IF('Cihazlar'!Q388="","",IF('Cihazlar'!R388="Sarı etiket",(IF('Cihazlar'!Q388="","",IF(ISNUMBER('Cihazlar'!Q388),'Cihazlar'!Q388,IFERROR(DATE(VALUE(RIGHT('Cihazlar'!Q388,4)),VALUE(MID('Cihazlar'!Q388,4,2)),VALUE(LEFT('Cihazlar'!Q388,2))),""))))+120,IF('Cihazlar'!R388="Kırmızı etiket",(IF('Cihazlar'!Q388="","",IF(ISNUMBER('Cihazlar'!Q388),'Cihazlar'!Q388,IFERROR(DATE(VALUE(RIGHT('Cihazlar'!Q388,4)),VALUE(MID('Cihazlar'!Q388,4,2)),VALUE(LEFT('Cihazlar'!Q388,2))),""))))+60,EDATE((IF('Cihazlar'!Q388="","",IF(ISNUMBER('Cihazlar'!Q388),'Cihazlar'!Q388,IFERROR(DATE(VALUE(RIGHT('Cihazlar'!Q388,4)),VALUE(MID('Cihazlar'!Q388,4,2)),VALUE(LEFT('Cihazlar'!Q388,2))),"")))),12))))</f>
        <v/>
      </c>
      <c r="J388" s="17" t="str">
        <f>IF(I388="","",I388-TODAY())</f>
        <v/>
      </c>
      <c r="K388" s="16" t="str">
        <f>IF('Cihazlar'!F388&lt;&gt;"",IF('Cihazlar'!F388="","",IF(ISNUMBER('Cihazlar'!F388),'Cihazlar'!F388,IFERROR(DATE(VALUE(RIGHT('Cihazlar'!F388,4)),VALUE(MID('Cihazlar'!F388,4,2)),VALUE(LEFT('Cihazlar'!F388,2))),""))),IF('Cihazlar'!E388="","",IF(ISNUMBER('Cihazlar'!E388),'Cihazlar'!E388,IFERROR(DATE(VALUE(RIGHT('Cihazlar'!E388,4)),VALUE(MID('Cihazlar'!E388,4,2)),VALUE(LEFT('Cihazlar'!E388,2))),""))))</f>
        <v/>
      </c>
      <c r="L388" t="str">
        <f>IF('Cihazlar'!C388="","",IFERROR(MATCH('Cihazlar'!C388,'Ürünler'!$A:$A,0),IFERROR(MATCH('Cihazlar'!C388,'Ürünler'!$B:$B,0),"")))</f>
        <v/>
      </c>
      <c r="M388">
        <f>IF(N388&gt;0,0,IF('Cihazlar'!J388&lt;&gt;"",N(VALUE('Cihazlar'!J388)),IF(L388="",0,N(INDEX('Ürünler'!$C:$C,L388)))))</f>
        <v>0</v>
      </c>
      <c r="N388">
        <f>IF('Cihazlar'!K388&lt;&gt;"",N(VALUE('Cihazlar'!K388)),IF('Cihazlar'!J388&lt;&gt;"",0,IF(L388="",0,N(INDEX('Ürünler'!$D:$D,L388)))))</f>
        <v>0</v>
      </c>
    </row>
    <row r="389" spans="1:14">
      <c r="A389" t="str">
        <f>IF(AND('Cihazlar'!A389="",'Cihazlar'!B389=""),"",IFERROR(INDEX('Müşteriler'!$A:$A,MATCH(IF('Cihazlar'!A389="","§",'Cihazlar'!A389),'Müşteriler'!$K:$K,0)),IFERROR(INDEX('Müşteriler'!$A:$A,MATCH(IF('Cihazlar'!B389="","§",'Cihazlar'!B389),'Müşteriler'!$C:$C,0)),'Cihazlar'!A389&amp;'Cihazlar'!B389)))</f>
        <v/>
      </c>
      <c r="B389" t="str">
        <f>IF('Cihazlar'!C389="","",IF(L389="",'Cihazlar'!C389,INDEX('Ürünler'!$B:$B,L389)))</f>
        <v/>
      </c>
      <c r="C389" t="str">
        <f>IF('Cihazlar'!D389="","",'Cihazlar'!D389)</f>
        <v/>
      </c>
      <c r="D389" s="16" t="str">
        <f>K389</f>
        <v/>
      </c>
      <c r="E389" t="str">
        <f>IF(N389&gt;0,N389&amp;" gün",IF(M389&gt;0,M389&amp;" ay",""))</f>
        <v/>
      </c>
      <c r="F389" s="16" t="str">
        <f>IF(OR('Cihazlar'!C389="",K389=""),"",IF(N389&gt;0,K389+N389,IF(M389&gt;0,EDATE(K389,M389),"")))</f>
        <v/>
      </c>
      <c r="G389" s="17" t="str">
        <f>IF(F389="","",F389-TODAY())</f>
        <v/>
      </c>
      <c r="H389" t="str">
        <f>IF(G389="","",IF(G389&lt;0,"Gecikmiş",IF(G389&lt;=30,"30 gün içinde","Planlı")))</f>
        <v/>
      </c>
      <c r="I389" s="16" t="str">
        <f>IF('Cihazlar'!Q389="","",IF('Cihazlar'!R389="Sarı etiket",(IF('Cihazlar'!Q389="","",IF(ISNUMBER('Cihazlar'!Q389),'Cihazlar'!Q389,IFERROR(DATE(VALUE(RIGHT('Cihazlar'!Q389,4)),VALUE(MID('Cihazlar'!Q389,4,2)),VALUE(LEFT('Cihazlar'!Q389,2))),""))))+120,IF('Cihazlar'!R389="Kırmızı etiket",(IF('Cihazlar'!Q389="","",IF(ISNUMBER('Cihazlar'!Q389),'Cihazlar'!Q389,IFERROR(DATE(VALUE(RIGHT('Cihazlar'!Q389,4)),VALUE(MID('Cihazlar'!Q389,4,2)),VALUE(LEFT('Cihazlar'!Q389,2))),""))))+60,EDATE((IF('Cihazlar'!Q389="","",IF(ISNUMBER('Cihazlar'!Q389),'Cihazlar'!Q389,IFERROR(DATE(VALUE(RIGHT('Cihazlar'!Q389,4)),VALUE(MID('Cihazlar'!Q389,4,2)),VALUE(LEFT('Cihazlar'!Q389,2))),"")))),12))))</f>
        <v/>
      </c>
      <c r="J389" s="17" t="str">
        <f>IF(I389="","",I389-TODAY())</f>
        <v/>
      </c>
      <c r="K389" s="16" t="str">
        <f>IF('Cihazlar'!F389&lt;&gt;"",IF('Cihazlar'!F389="","",IF(ISNUMBER('Cihazlar'!F389),'Cihazlar'!F389,IFERROR(DATE(VALUE(RIGHT('Cihazlar'!F389,4)),VALUE(MID('Cihazlar'!F389,4,2)),VALUE(LEFT('Cihazlar'!F389,2))),""))),IF('Cihazlar'!E389="","",IF(ISNUMBER('Cihazlar'!E389),'Cihazlar'!E389,IFERROR(DATE(VALUE(RIGHT('Cihazlar'!E389,4)),VALUE(MID('Cihazlar'!E389,4,2)),VALUE(LEFT('Cihazlar'!E389,2))),""))))</f>
        <v/>
      </c>
      <c r="L389" t="str">
        <f>IF('Cihazlar'!C389="","",IFERROR(MATCH('Cihazlar'!C389,'Ürünler'!$A:$A,0),IFERROR(MATCH('Cihazlar'!C389,'Ürünler'!$B:$B,0),"")))</f>
        <v/>
      </c>
      <c r="M389">
        <f>IF(N389&gt;0,0,IF('Cihazlar'!J389&lt;&gt;"",N(VALUE('Cihazlar'!J389)),IF(L389="",0,N(INDEX('Ürünler'!$C:$C,L389)))))</f>
        <v>0</v>
      </c>
      <c r="N389">
        <f>IF('Cihazlar'!K389&lt;&gt;"",N(VALUE('Cihazlar'!K389)),IF('Cihazlar'!J389&lt;&gt;"",0,IF(L389="",0,N(INDEX('Ürünler'!$D:$D,L389)))))</f>
        <v>0</v>
      </c>
    </row>
    <row r="390" spans="1:14">
      <c r="A390" t="str">
        <f>IF(AND('Cihazlar'!A390="",'Cihazlar'!B390=""),"",IFERROR(INDEX('Müşteriler'!$A:$A,MATCH(IF('Cihazlar'!A390="","§",'Cihazlar'!A390),'Müşteriler'!$K:$K,0)),IFERROR(INDEX('Müşteriler'!$A:$A,MATCH(IF('Cihazlar'!B390="","§",'Cihazlar'!B390),'Müşteriler'!$C:$C,0)),'Cihazlar'!A390&amp;'Cihazlar'!B390)))</f>
        <v/>
      </c>
      <c r="B390" t="str">
        <f>IF('Cihazlar'!C390="","",IF(L390="",'Cihazlar'!C390,INDEX('Ürünler'!$B:$B,L390)))</f>
        <v/>
      </c>
      <c r="C390" t="str">
        <f>IF('Cihazlar'!D390="","",'Cihazlar'!D390)</f>
        <v/>
      </c>
      <c r="D390" s="16" t="str">
        <f>K390</f>
        <v/>
      </c>
      <c r="E390" t="str">
        <f>IF(N390&gt;0,N390&amp;" gün",IF(M390&gt;0,M390&amp;" ay",""))</f>
        <v/>
      </c>
      <c r="F390" s="16" t="str">
        <f>IF(OR('Cihazlar'!C390="",K390=""),"",IF(N390&gt;0,K390+N390,IF(M390&gt;0,EDATE(K390,M390),"")))</f>
        <v/>
      </c>
      <c r="G390" s="17" t="str">
        <f>IF(F390="","",F390-TODAY())</f>
        <v/>
      </c>
      <c r="H390" t="str">
        <f>IF(G390="","",IF(G390&lt;0,"Gecikmiş",IF(G390&lt;=30,"30 gün içinde","Planlı")))</f>
        <v/>
      </c>
      <c r="I390" s="16" t="str">
        <f>IF('Cihazlar'!Q390="","",IF('Cihazlar'!R390="Sarı etiket",(IF('Cihazlar'!Q390="","",IF(ISNUMBER('Cihazlar'!Q390),'Cihazlar'!Q390,IFERROR(DATE(VALUE(RIGHT('Cihazlar'!Q390,4)),VALUE(MID('Cihazlar'!Q390,4,2)),VALUE(LEFT('Cihazlar'!Q390,2))),""))))+120,IF('Cihazlar'!R390="Kırmızı etiket",(IF('Cihazlar'!Q390="","",IF(ISNUMBER('Cihazlar'!Q390),'Cihazlar'!Q390,IFERROR(DATE(VALUE(RIGHT('Cihazlar'!Q390,4)),VALUE(MID('Cihazlar'!Q390,4,2)),VALUE(LEFT('Cihazlar'!Q390,2))),""))))+60,EDATE((IF('Cihazlar'!Q390="","",IF(ISNUMBER('Cihazlar'!Q390),'Cihazlar'!Q390,IFERROR(DATE(VALUE(RIGHT('Cihazlar'!Q390,4)),VALUE(MID('Cihazlar'!Q390,4,2)),VALUE(LEFT('Cihazlar'!Q390,2))),"")))),12))))</f>
        <v/>
      </c>
      <c r="J390" s="17" t="str">
        <f>IF(I390="","",I390-TODAY())</f>
        <v/>
      </c>
      <c r="K390" s="16" t="str">
        <f>IF('Cihazlar'!F390&lt;&gt;"",IF('Cihazlar'!F390="","",IF(ISNUMBER('Cihazlar'!F390),'Cihazlar'!F390,IFERROR(DATE(VALUE(RIGHT('Cihazlar'!F390,4)),VALUE(MID('Cihazlar'!F390,4,2)),VALUE(LEFT('Cihazlar'!F390,2))),""))),IF('Cihazlar'!E390="","",IF(ISNUMBER('Cihazlar'!E390),'Cihazlar'!E390,IFERROR(DATE(VALUE(RIGHT('Cihazlar'!E390,4)),VALUE(MID('Cihazlar'!E390,4,2)),VALUE(LEFT('Cihazlar'!E390,2))),""))))</f>
        <v/>
      </c>
      <c r="L390" t="str">
        <f>IF('Cihazlar'!C390="","",IFERROR(MATCH('Cihazlar'!C390,'Ürünler'!$A:$A,0),IFERROR(MATCH('Cihazlar'!C390,'Ürünler'!$B:$B,0),"")))</f>
        <v/>
      </c>
      <c r="M390">
        <f>IF(N390&gt;0,0,IF('Cihazlar'!J390&lt;&gt;"",N(VALUE('Cihazlar'!J390)),IF(L390="",0,N(INDEX('Ürünler'!$C:$C,L390)))))</f>
        <v>0</v>
      </c>
      <c r="N390">
        <f>IF('Cihazlar'!K390&lt;&gt;"",N(VALUE('Cihazlar'!K390)),IF('Cihazlar'!J390&lt;&gt;"",0,IF(L390="",0,N(INDEX('Ürünler'!$D:$D,L390)))))</f>
        <v>0</v>
      </c>
    </row>
    <row r="391" spans="1:14">
      <c r="A391" t="str">
        <f>IF(AND('Cihazlar'!A391="",'Cihazlar'!B391=""),"",IFERROR(INDEX('Müşteriler'!$A:$A,MATCH(IF('Cihazlar'!A391="","§",'Cihazlar'!A391),'Müşteriler'!$K:$K,0)),IFERROR(INDEX('Müşteriler'!$A:$A,MATCH(IF('Cihazlar'!B391="","§",'Cihazlar'!B391),'Müşteriler'!$C:$C,0)),'Cihazlar'!A391&amp;'Cihazlar'!B391)))</f>
        <v/>
      </c>
      <c r="B391" t="str">
        <f>IF('Cihazlar'!C391="","",IF(L391="",'Cihazlar'!C391,INDEX('Ürünler'!$B:$B,L391)))</f>
        <v/>
      </c>
      <c r="C391" t="str">
        <f>IF('Cihazlar'!D391="","",'Cihazlar'!D391)</f>
        <v/>
      </c>
      <c r="D391" s="16" t="str">
        <f>K391</f>
        <v/>
      </c>
      <c r="E391" t="str">
        <f>IF(N391&gt;0,N391&amp;" gün",IF(M391&gt;0,M391&amp;" ay",""))</f>
        <v/>
      </c>
      <c r="F391" s="16" t="str">
        <f>IF(OR('Cihazlar'!C391="",K391=""),"",IF(N391&gt;0,K391+N391,IF(M391&gt;0,EDATE(K391,M391),"")))</f>
        <v/>
      </c>
      <c r="G391" s="17" t="str">
        <f>IF(F391="","",F391-TODAY())</f>
        <v/>
      </c>
      <c r="H391" t="str">
        <f>IF(G391="","",IF(G391&lt;0,"Gecikmiş",IF(G391&lt;=30,"30 gün içinde","Planlı")))</f>
        <v/>
      </c>
      <c r="I391" s="16" t="str">
        <f>IF('Cihazlar'!Q391="","",IF('Cihazlar'!R391="Sarı etiket",(IF('Cihazlar'!Q391="","",IF(ISNUMBER('Cihazlar'!Q391),'Cihazlar'!Q391,IFERROR(DATE(VALUE(RIGHT('Cihazlar'!Q391,4)),VALUE(MID('Cihazlar'!Q391,4,2)),VALUE(LEFT('Cihazlar'!Q391,2))),""))))+120,IF('Cihazlar'!R391="Kırmızı etiket",(IF('Cihazlar'!Q391="","",IF(ISNUMBER('Cihazlar'!Q391),'Cihazlar'!Q391,IFERROR(DATE(VALUE(RIGHT('Cihazlar'!Q391,4)),VALUE(MID('Cihazlar'!Q391,4,2)),VALUE(LEFT('Cihazlar'!Q391,2))),""))))+60,EDATE((IF('Cihazlar'!Q391="","",IF(ISNUMBER('Cihazlar'!Q391),'Cihazlar'!Q391,IFERROR(DATE(VALUE(RIGHT('Cihazlar'!Q391,4)),VALUE(MID('Cihazlar'!Q391,4,2)),VALUE(LEFT('Cihazlar'!Q391,2))),"")))),12))))</f>
        <v/>
      </c>
      <c r="J391" s="17" t="str">
        <f>IF(I391="","",I391-TODAY())</f>
        <v/>
      </c>
      <c r="K391" s="16" t="str">
        <f>IF('Cihazlar'!F391&lt;&gt;"",IF('Cihazlar'!F391="","",IF(ISNUMBER('Cihazlar'!F391),'Cihazlar'!F391,IFERROR(DATE(VALUE(RIGHT('Cihazlar'!F391,4)),VALUE(MID('Cihazlar'!F391,4,2)),VALUE(LEFT('Cihazlar'!F391,2))),""))),IF('Cihazlar'!E391="","",IF(ISNUMBER('Cihazlar'!E391),'Cihazlar'!E391,IFERROR(DATE(VALUE(RIGHT('Cihazlar'!E391,4)),VALUE(MID('Cihazlar'!E391,4,2)),VALUE(LEFT('Cihazlar'!E391,2))),""))))</f>
        <v/>
      </c>
      <c r="L391" t="str">
        <f>IF('Cihazlar'!C391="","",IFERROR(MATCH('Cihazlar'!C391,'Ürünler'!$A:$A,0),IFERROR(MATCH('Cihazlar'!C391,'Ürünler'!$B:$B,0),"")))</f>
        <v/>
      </c>
      <c r="M391">
        <f>IF(N391&gt;0,0,IF('Cihazlar'!J391&lt;&gt;"",N(VALUE('Cihazlar'!J391)),IF(L391="",0,N(INDEX('Ürünler'!$C:$C,L391)))))</f>
        <v>0</v>
      </c>
      <c r="N391">
        <f>IF('Cihazlar'!K391&lt;&gt;"",N(VALUE('Cihazlar'!K391)),IF('Cihazlar'!J391&lt;&gt;"",0,IF(L391="",0,N(INDEX('Ürünler'!$D:$D,L391)))))</f>
        <v>0</v>
      </c>
    </row>
    <row r="392" spans="1:14">
      <c r="A392" t="str">
        <f>IF(AND('Cihazlar'!A392="",'Cihazlar'!B392=""),"",IFERROR(INDEX('Müşteriler'!$A:$A,MATCH(IF('Cihazlar'!A392="","§",'Cihazlar'!A392),'Müşteriler'!$K:$K,0)),IFERROR(INDEX('Müşteriler'!$A:$A,MATCH(IF('Cihazlar'!B392="","§",'Cihazlar'!B392),'Müşteriler'!$C:$C,0)),'Cihazlar'!A392&amp;'Cihazlar'!B392)))</f>
        <v/>
      </c>
      <c r="B392" t="str">
        <f>IF('Cihazlar'!C392="","",IF(L392="",'Cihazlar'!C392,INDEX('Ürünler'!$B:$B,L392)))</f>
        <v/>
      </c>
      <c r="C392" t="str">
        <f>IF('Cihazlar'!D392="","",'Cihazlar'!D392)</f>
        <v/>
      </c>
      <c r="D392" s="16" t="str">
        <f>K392</f>
        <v/>
      </c>
      <c r="E392" t="str">
        <f>IF(N392&gt;0,N392&amp;" gün",IF(M392&gt;0,M392&amp;" ay",""))</f>
        <v/>
      </c>
      <c r="F392" s="16" t="str">
        <f>IF(OR('Cihazlar'!C392="",K392=""),"",IF(N392&gt;0,K392+N392,IF(M392&gt;0,EDATE(K392,M392),"")))</f>
        <v/>
      </c>
      <c r="G392" s="17" t="str">
        <f>IF(F392="","",F392-TODAY())</f>
        <v/>
      </c>
      <c r="H392" t="str">
        <f>IF(G392="","",IF(G392&lt;0,"Gecikmiş",IF(G392&lt;=30,"30 gün içinde","Planlı")))</f>
        <v/>
      </c>
      <c r="I392" s="16" t="str">
        <f>IF('Cihazlar'!Q392="","",IF('Cihazlar'!R392="Sarı etiket",(IF('Cihazlar'!Q392="","",IF(ISNUMBER('Cihazlar'!Q392),'Cihazlar'!Q392,IFERROR(DATE(VALUE(RIGHT('Cihazlar'!Q392,4)),VALUE(MID('Cihazlar'!Q392,4,2)),VALUE(LEFT('Cihazlar'!Q392,2))),""))))+120,IF('Cihazlar'!R392="Kırmızı etiket",(IF('Cihazlar'!Q392="","",IF(ISNUMBER('Cihazlar'!Q392),'Cihazlar'!Q392,IFERROR(DATE(VALUE(RIGHT('Cihazlar'!Q392,4)),VALUE(MID('Cihazlar'!Q392,4,2)),VALUE(LEFT('Cihazlar'!Q392,2))),""))))+60,EDATE((IF('Cihazlar'!Q392="","",IF(ISNUMBER('Cihazlar'!Q392),'Cihazlar'!Q392,IFERROR(DATE(VALUE(RIGHT('Cihazlar'!Q392,4)),VALUE(MID('Cihazlar'!Q392,4,2)),VALUE(LEFT('Cihazlar'!Q392,2))),"")))),12))))</f>
        <v/>
      </c>
      <c r="J392" s="17" t="str">
        <f>IF(I392="","",I392-TODAY())</f>
        <v/>
      </c>
      <c r="K392" s="16" t="str">
        <f>IF('Cihazlar'!F392&lt;&gt;"",IF('Cihazlar'!F392="","",IF(ISNUMBER('Cihazlar'!F392),'Cihazlar'!F392,IFERROR(DATE(VALUE(RIGHT('Cihazlar'!F392,4)),VALUE(MID('Cihazlar'!F392,4,2)),VALUE(LEFT('Cihazlar'!F392,2))),""))),IF('Cihazlar'!E392="","",IF(ISNUMBER('Cihazlar'!E392),'Cihazlar'!E392,IFERROR(DATE(VALUE(RIGHT('Cihazlar'!E392,4)),VALUE(MID('Cihazlar'!E392,4,2)),VALUE(LEFT('Cihazlar'!E392,2))),""))))</f>
        <v/>
      </c>
      <c r="L392" t="str">
        <f>IF('Cihazlar'!C392="","",IFERROR(MATCH('Cihazlar'!C392,'Ürünler'!$A:$A,0),IFERROR(MATCH('Cihazlar'!C392,'Ürünler'!$B:$B,0),"")))</f>
        <v/>
      </c>
      <c r="M392">
        <f>IF(N392&gt;0,0,IF('Cihazlar'!J392&lt;&gt;"",N(VALUE('Cihazlar'!J392)),IF(L392="",0,N(INDEX('Ürünler'!$C:$C,L392)))))</f>
        <v>0</v>
      </c>
      <c r="N392">
        <f>IF('Cihazlar'!K392&lt;&gt;"",N(VALUE('Cihazlar'!K392)),IF('Cihazlar'!J392&lt;&gt;"",0,IF(L392="",0,N(INDEX('Ürünler'!$D:$D,L392)))))</f>
        <v>0</v>
      </c>
    </row>
    <row r="393" spans="1:14">
      <c r="A393" t="str">
        <f>IF(AND('Cihazlar'!A393="",'Cihazlar'!B393=""),"",IFERROR(INDEX('Müşteriler'!$A:$A,MATCH(IF('Cihazlar'!A393="","§",'Cihazlar'!A393),'Müşteriler'!$K:$K,0)),IFERROR(INDEX('Müşteriler'!$A:$A,MATCH(IF('Cihazlar'!B393="","§",'Cihazlar'!B393),'Müşteriler'!$C:$C,0)),'Cihazlar'!A393&amp;'Cihazlar'!B393)))</f>
        <v/>
      </c>
      <c r="B393" t="str">
        <f>IF('Cihazlar'!C393="","",IF(L393="",'Cihazlar'!C393,INDEX('Ürünler'!$B:$B,L393)))</f>
        <v/>
      </c>
      <c r="C393" t="str">
        <f>IF('Cihazlar'!D393="","",'Cihazlar'!D393)</f>
        <v/>
      </c>
      <c r="D393" s="16" t="str">
        <f>K393</f>
        <v/>
      </c>
      <c r="E393" t="str">
        <f>IF(N393&gt;0,N393&amp;" gün",IF(M393&gt;0,M393&amp;" ay",""))</f>
        <v/>
      </c>
      <c r="F393" s="16" t="str">
        <f>IF(OR('Cihazlar'!C393="",K393=""),"",IF(N393&gt;0,K393+N393,IF(M393&gt;0,EDATE(K393,M393),"")))</f>
        <v/>
      </c>
      <c r="G393" s="17" t="str">
        <f>IF(F393="","",F393-TODAY())</f>
        <v/>
      </c>
      <c r="H393" t="str">
        <f>IF(G393="","",IF(G393&lt;0,"Gecikmiş",IF(G393&lt;=30,"30 gün içinde","Planlı")))</f>
        <v/>
      </c>
      <c r="I393" s="16" t="str">
        <f>IF('Cihazlar'!Q393="","",IF('Cihazlar'!R393="Sarı etiket",(IF('Cihazlar'!Q393="","",IF(ISNUMBER('Cihazlar'!Q393),'Cihazlar'!Q393,IFERROR(DATE(VALUE(RIGHT('Cihazlar'!Q393,4)),VALUE(MID('Cihazlar'!Q393,4,2)),VALUE(LEFT('Cihazlar'!Q393,2))),""))))+120,IF('Cihazlar'!R393="Kırmızı etiket",(IF('Cihazlar'!Q393="","",IF(ISNUMBER('Cihazlar'!Q393),'Cihazlar'!Q393,IFERROR(DATE(VALUE(RIGHT('Cihazlar'!Q393,4)),VALUE(MID('Cihazlar'!Q393,4,2)),VALUE(LEFT('Cihazlar'!Q393,2))),""))))+60,EDATE((IF('Cihazlar'!Q393="","",IF(ISNUMBER('Cihazlar'!Q393),'Cihazlar'!Q393,IFERROR(DATE(VALUE(RIGHT('Cihazlar'!Q393,4)),VALUE(MID('Cihazlar'!Q393,4,2)),VALUE(LEFT('Cihazlar'!Q393,2))),"")))),12))))</f>
        <v/>
      </c>
      <c r="J393" s="17" t="str">
        <f>IF(I393="","",I393-TODAY())</f>
        <v/>
      </c>
      <c r="K393" s="16" t="str">
        <f>IF('Cihazlar'!F393&lt;&gt;"",IF('Cihazlar'!F393="","",IF(ISNUMBER('Cihazlar'!F393),'Cihazlar'!F393,IFERROR(DATE(VALUE(RIGHT('Cihazlar'!F393,4)),VALUE(MID('Cihazlar'!F393,4,2)),VALUE(LEFT('Cihazlar'!F393,2))),""))),IF('Cihazlar'!E393="","",IF(ISNUMBER('Cihazlar'!E393),'Cihazlar'!E393,IFERROR(DATE(VALUE(RIGHT('Cihazlar'!E393,4)),VALUE(MID('Cihazlar'!E393,4,2)),VALUE(LEFT('Cihazlar'!E393,2))),""))))</f>
        <v/>
      </c>
      <c r="L393" t="str">
        <f>IF('Cihazlar'!C393="","",IFERROR(MATCH('Cihazlar'!C393,'Ürünler'!$A:$A,0),IFERROR(MATCH('Cihazlar'!C393,'Ürünler'!$B:$B,0),"")))</f>
        <v/>
      </c>
      <c r="M393">
        <f>IF(N393&gt;0,0,IF('Cihazlar'!J393&lt;&gt;"",N(VALUE('Cihazlar'!J393)),IF(L393="",0,N(INDEX('Ürünler'!$C:$C,L393)))))</f>
        <v>0</v>
      </c>
      <c r="N393">
        <f>IF('Cihazlar'!K393&lt;&gt;"",N(VALUE('Cihazlar'!K393)),IF('Cihazlar'!J393&lt;&gt;"",0,IF(L393="",0,N(INDEX('Ürünler'!$D:$D,L393)))))</f>
        <v>0</v>
      </c>
    </row>
    <row r="394" spans="1:14">
      <c r="A394" t="str">
        <f>IF(AND('Cihazlar'!A394="",'Cihazlar'!B394=""),"",IFERROR(INDEX('Müşteriler'!$A:$A,MATCH(IF('Cihazlar'!A394="","§",'Cihazlar'!A394),'Müşteriler'!$K:$K,0)),IFERROR(INDEX('Müşteriler'!$A:$A,MATCH(IF('Cihazlar'!B394="","§",'Cihazlar'!B394),'Müşteriler'!$C:$C,0)),'Cihazlar'!A394&amp;'Cihazlar'!B394)))</f>
        <v/>
      </c>
      <c r="B394" t="str">
        <f>IF('Cihazlar'!C394="","",IF(L394="",'Cihazlar'!C394,INDEX('Ürünler'!$B:$B,L394)))</f>
        <v/>
      </c>
      <c r="C394" t="str">
        <f>IF('Cihazlar'!D394="","",'Cihazlar'!D394)</f>
        <v/>
      </c>
      <c r="D394" s="16" t="str">
        <f>K394</f>
        <v/>
      </c>
      <c r="E394" t="str">
        <f>IF(N394&gt;0,N394&amp;" gün",IF(M394&gt;0,M394&amp;" ay",""))</f>
        <v/>
      </c>
      <c r="F394" s="16" t="str">
        <f>IF(OR('Cihazlar'!C394="",K394=""),"",IF(N394&gt;0,K394+N394,IF(M394&gt;0,EDATE(K394,M394),"")))</f>
        <v/>
      </c>
      <c r="G394" s="17" t="str">
        <f>IF(F394="","",F394-TODAY())</f>
        <v/>
      </c>
      <c r="H394" t="str">
        <f>IF(G394="","",IF(G394&lt;0,"Gecikmiş",IF(G394&lt;=30,"30 gün içinde","Planlı")))</f>
        <v/>
      </c>
      <c r="I394" s="16" t="str">
        <f>IF('Cihazlar'!Q394="","",IF('Cihazlar'!R394="Sarı etiket",(IF('Cihazlar'!Q394="","",IF(ISNUMBER('Cihazlar'!Q394),'Cihazlar'!Q394,IFERROR(DATE(VALUE(RIGHT('Cihazlar'!Q394,4)),VALUE(MID('Cihazlar'!Q394,4,2)),VALUE(LEFT('Cihazlar'!Q394,2))),""))))+120,IF('Cihazlar'!R394="Kırmızı etiket",(IF('Cihazlar'!Q394="","",IF(ISNUMBER('Cihazlar'!Q394),'Cihazlar'!Q394,IFERROR(DATE(VALUE(RIGHT('Cihazlar'!Q394,4)),VALUE(MID('Cihazlar'!Q394,4,2)),VALUE(LEFT('Cihazlar'!Q394,2))),""))))+60,EDATE((IF('Cihazlar'!Q394="","",IF(ISNUMBER('Cihazlar'!Q394),'Cihazlar'!Q394,IFERROR(DATE(VALUE(RIGHT('Cihazlar'!Q394,4)),VALUE(MID('Cihazlar'!Q394,4,2)),VALUE(LEFT('Cihazlar'!Q394,2))),"")))),12))))</f>
        <v/>
      </c>
      <c r="J394" s="17" t="str">
        <f>IF(I394="","",I394-TODAY())</f>
        <v/>
      </c>
      <c r="K394" s="16" t="str">
        <f>IF('Cihazlar'!F394&lt;&gt;"",IF('Cihazlar'!F394="","",IF(ISNUMBER('Cihazlar'!F394),'Cihazlar'!F394,IFERROR(DATE(VALUE(RIGHT('Cihazlar'!F394,4)),VALUE(MID('Cihazlar'!F394,4,2)),VALUE(LEFT('Cihazlar'!F394,2))),""))),IF('Cihazlar'!E394="","",IF(ISNUMBER('Cihazlar'!E394),'Cihazlar'!E394,IFERROR(DATE(VALUE(RIGHT('Cihazlar'!E394,4)),VALUE(MID('Cihazlar'!E394,4,2)),VALUE(LEFT('Cihazlar'!E394,2))),""))))</f>
        <v/>
      </c>
      <c r="L394" t="str">
        <f>IF('Cihazlar'!C394="","",IFERROR(MATCH('Cihazlar'!C394,'Ürünler'!$A:$A,0),IFERROR(MATCH('Cihazlar'!C394,'Ürünler'!$B:$B,0),"")))</f>
        <v/>
      </c>
      <c r="M394">
        <f>IF(N394&gt;0,0,IF('Cihazlar'!J394&lt;&gt;"",N(VALUE('Cihazlar'!J394)),IF(L394="",0,N(INDEX('Ürünler'!$C:$C,L394)))))</f>
        <v>0</v>
      </c>
      <c r="N394">
        <f>IF('Cihazlar'!K394&lt;&gt;"",N(VALUE('Cihazlar'!K394)),IF('Cihazlar'!J394&lt;&gt;"",0,IF(L394="",0,N(INDEX('Ürünler'!$D:$D,L394)))))</f>
        <v>0</v>
      </c>
    </row>
    <row r="395" spans="1:14">
      <c r="A395" t="str">
        <f>IF(AND('Cihazlar'!A395="",'Cihazlar'!B395=""),"",IFERROR(INDEX('Müşteriler'!$A:$A,MATCH(IF('Cihazlar'!A395="","§",'Cihazlar'!A395),'Müşteriler'!$K:$K,0)),IFERROR(INDEX('Müşteriler'!$A:$A,MATCH(IF('Cihazlar'!B395="","§",'Cihazlar'!B395),'Müşteriler'!$C:$C,0)),'Cihazlar'!A395&amp;'Cihazlar'!B395)))</f>
        <v/>
      </c>
      <c r="B395" t="str">
        <f>IF('Cihazlar'!C395="","",IF(L395="",'Cihazlar'!C395,INDEX('Ürünler'!$B:$B,L395)))</f>
        <v/>
      </c>
      <c r="C395" t="str">
        <f>IF('Cihazlar'!D395="","",'Cihazlar'!D395)</f>
        <v/>
      </c>
      <c r="D395" s="16" t="str">
        <f>K395</f>
        <v/>
      </c>
      <c r="E395" t="str">
        <f>IF(N395&gt;0,N395&amp;" gün",IF(M395&gt;0,M395&amp;" ay",""))</f>
        <v/>
      </c>
      <c r="F395" s="16" t="str">
        <f>IF(OR('Cihazlar'!C395="",K395=""),"",IF(N395&gt;0,K395+N395,IF(M395&gt;0,EDATE(K395,M395),"")))</f>
        <v/>
      </c>
      <c r="G395" s="17" t="str">
        <f>IF(F395="","",F395-TODAY())</f>
        <v/>
      </c>
      <c r="H395" t="str">
        <f>IF(G395="","",IF(G395&lt;0,"Gecikmiş",IF(G395&lt;=30,"30 gün içinde","Planlı")))</f>
        <v/>
      </c>
      <c r="I395" s="16" t="str">
        <f>IF('Cihazlar'!Q395="","",IF('Cihazlar'!R395="Sarı etiket",(IF('Cihazlar'!Q395="","",IF(ISNUMBER('Cihazlar'!Q395),'Cihazlar'!Q395,IFERROR(DATE(VALUE(RIGHT('Cihazlar'!Q395,4)),VALUE(MID('Cihazlar'!Q395,4,2)),VALUE(LEFT('Cihazlar'!Q395,2))),""))))+120,IF('Cihazlar'!R395="Kırmızı etiket",(IF('Cihazlar'!Q395="","",IF(ISNUMBER('Cihazlar'!Q395),'Cihazlar'!Q395,IFERROR(DATE(VALUE(RIGHT('Cihazlar'!Q395,4)),VALUE(MID('Cihazlar'!Q395,4,2)),VALUE(LEFT('Cihazlar'!Q395,2))),""))))+60,EDATE((IF('Cihazlar'!Q395="","",IF(ISNUMBER('Cihazlar'!Q395),'Cihazlar'!Q395,IFERROR(DATE(VALUE(RIGHT('Cihazlar'!Q395,4)),VALUE(MID('Cihazlar'!Q395,4,2)),VALUE(LEFT('Cihazlar'!Q395,2))),"")))),12))))</f>
        <v/>
      </c>
      <c r="J395" s="17" t="str">
        <f>IF(I395="","",I395-TODAY())</f>
        <v/>
      </c>
      <c r="K395" s="16" t="str">
        <f>IF('Cihazlar'!F395&lt;&gt;"",IF('Cihazlar'!F395="","",IF(ISNUMBER('Cihazlar'!F395),'Cihazlar'!F395,IFERROR(DATE(VALUE(RIGHT('Cihazlar'!F395,4)),VALUE(MID('Cihazlar'!F395,4,2)),VALUE(LEFT('Cihazlar'!F395,2))),""))),IF('Cihazlar'!E395="","",IF(ISNUMBER('Cihazlar'!E395),'Cihazlar'!E395,IFERROR(DATE(VALUE(RIGHT('Cihazlar'!E395,4)),VALUE(MID('Cihazlar'!E395,4,2)),VALUE(LEFT('Cihazlar'!E395,2))),""))))</f>
        <v/>
      </c>
      <c r="L395" t="str">
        <f>IF('Cihazlar'!C395="","",IFERROR(MATCH('Cihazlar'!C395,'Ürünler'!$A:$A,0),IFERROR(MATCH('Cihazlar'!C395,'Ürünler'!$B:$B,0),"")))</f>
        <v/>
      </c>
      <c r="M395">
        <f>IF(N395&gt;0,0,IF('Cihazlar'!J395&lt;&gt;"",N(VALUE('Cihazlar'!J395)),IF(L395="",0,N(INDEX('Ürünler'!$C:$C,L395)))))</f>
        <v>0</v>
      </c>
      <c r="N395">
        <f>IF('Cihazlar'!K395&lt;&gt;"",N(VALUE('Cihazlar'!K395)),IF('Cihazlar'!J395&lt;&gt;"",0,IF(L395="",0,N(INDEX('Ürünler'!$D:$D,L395)))))</f>
        <v>0</v>
      </c>
    </row>
    <row r="396" spans="1:14">
      <c r="A396" t="str">
        <f>IF(AND('Cihazlar'!A396="",'Cihazlar'!B396=""),"",IFERROR(INDEX('Müşteriler'!$A:$A,MATCH(IF('Cihazlar'!A396="","§",'Cihazlar'!A396),'Müşteriler'!$K:$K,0)),IFERROR(INDEX('Müşteriler'!$A:$A,MATCH(IF('Cihazlar'!B396="","§",'Cihazlar'!B396),'Müşteriler'!$C:$C,0)),'Cihazlar'!A396&amp;'Cihazlar'!B396)))</f>
        <v/>
      </c>
      <c r="B396" t="str">
        <f>IF('Cihazlar'!C396="","",IF(L396="",'Cihazlar'!C396,INDEX('Ürünler'!$B:$B,L396)))</f>
        <v/>
      </c>
      <c r="C396" t="str">
        <f>IF('Cihazlar'!D396="","",'Cihazlar'!D396)</f>
        <v/>
      </c>
      <c r="D396" s="16" t="str">
        <f>K396</f>
        <v/>
      </c>
      <c r="E396" t="str">
        <f>IF(N396&gt;0,N396&amp;" gün",IF(M396&gt;0,M396&amp;" ay",""))</f>
        <v/>
      </c>
      <c r="F396" s="16" t="str">
        <f>IF(OR('Cihazlar'!C396="",K396=""),"",IF(N396&gt;0,K396+N396,IF(M396&gt;0,EDATE(K396,M396),"")))</f>
        <v/>
      </c>
      <c r="G396" s="17" t="str">
        <f>IF(F396="","",F396-TODAY())</f>
        <v/>
      </c>
      <c r="H396" t="str">
        <f>IF(G396="","",IF(G396&lt;0,"Gecikmiş",IF(G396&lt;=30,"30 gün içinde","Planlı")))</f>
        <v/>
      </c>
      <c r="I396" s="16" t="str">
        <f>IF('Cihazlar'!Q396="","",IF('Cihazlar'!R396="Sarı etiket",(IF('Cihazlar'!Q396="","",IF(ISNUMBER('Cihazlar'!Q396),'Cihazlar'!Q396,IFERROR(DATE(VALUE(RIGHT('Cihazlar'!Q396,4)),VALUE(MID('Cihazlar'!Q396,4,2)),VALUE(LEFT('Cihazlar'!Q396,2))),""))))+120,IF('Cihazlar'!R396="Kırmızı etiket",(IF('Cihazlar'!Q396="","",IF(ISNUMBER('Cihazlar'!Q396),'Cihazlar'!Q396,IFERROR(DATE(VALUE(RIGHT('Cihazlar'!Q396,4)),VALUE(MID('Cihazlar'!Q396,4,2)),VALUE(LEFT('Cihazlar'!Q396,2))),""))))+60,EDATE((IF('Cihazlar'!Q396="","",IF(ISNUMBER('Cihazlar'!Q396),'Cihazlar'!Q396,IFERROR(DATE(VALUE(RIGHT('Cihazlar'!Q396,4)),VALUE(MID('Cihazlar'!Q396,4,2)),VALUE(LEFT('Cihazlar'!Q396,2))),"")))),12))))</f>
        <v/>
      </c>
      <c r="J396" s="17" t="str">
        <f>IF(I396="","",I396-TODAY())</f>
        <v/>
      </c>
      <c r="K396" s="16" t="str">
        <f>IF('Cihazlar'!F396&lt;&gt;"",IF('Cihazlar'!F396="","",IF(ISNUMBER('Cihazlar'!F396),'Cihazlar'!F396,IFERROR(DATE(VALUE(RIGHT('Cihazlar'!F396,4)),VALUE(MID('Cihazlar'!F396,4,2)),VALUE(LEFT('Cihazlar'!F396,2))),""))),IF('Cihazlar'!E396="","",IF(ISNUMBER('Cihazlar'!E396),'Cihazlar'!E396,IFERROR(DATE(VALUE(RIGHT('Cihazlar'!E396,4)),VALUE(MID('Cihazlar'!E396,4,2)),VALUE(LEFT('Cihazlar'!E396,2))),""))))</f>
        <v/>
      </c>
      <c r="L396" t="str">
        <f>IF('Cihazlar'!C396="","",IFERROR(MATCH('Cihazlar'!C396,'Ürünler'!$A:$A,0),IFERROR(MATCH('Cihazlar'!C396,'Ürünler'!$B:$B,0),"")))</f>
        <v/>
      </c>
      <c r="M396">
        <f>IF(N396&gt;0,0,IF('Cihazlar'!J396&lt;&gt;"",N(VALUE('Cihazlar'!J396)),IF(L396="",0,N(INDEX('Ürünler'!$C:$C,L396)))))</f>
        <v>0</v>
      </c>
      <c r="N396">
        <f>IF('Cihazlar'!K396&lt;&gt;"",N(VALUE('Cihazlar'!K396)),IF('Cihazlar'!J396&lt;&gt;"",0,IF(L396="",0,N(INDEX('Ürünler'!$D:$D,L396)))))</f>
        <v>0</v>
      </c>
    </row>
    <row r="397" spans="1:14">
      <c r="A397" t="str">
        <f>IF(AND('Cihazlar'!A397="",'Cihazlar'!B397=""),"",IFERROR(INDEX('Müşteriler'!$A:$A,MATCH(IF('Cihazlar'!A397="","§",'Cihazlar'!A397),'Müşteriler'!$K:$K,0)),IFERROR(INDEX('Müşteriler'!$A:$A,MATCH(IF('Cihazlar'!B397="","§",'Cihazlar'!B397),'Müşteriler'!$C:$C,0)),'Cihazlar'!A397&amp;'Cihazlar'!B397)))</f>
        <v/>
      </c>
      <c r="B397" t="str">
        <f>IF('Cihazlar'!C397="","",IF(L397="",'Cihazlar'!C397,INDEX('Ürünler'!$B:$B,L397)))</f>
        <v/>
      </c>
      <c r="C397" t="str">
        <f>IF('Cihazlar'!D397="","",'Cihazlar'!D397)</f>
        <v/>
      </c>
      <c r="D397" s="16" t="str">
        <f>K397</f>
        <v/>
      </c>
      <c r="E397" t="str">
        <f>IF(N397&gt;0,N397&amp;" gün",IF(M397&gt;0,M397&amp;" ay",""))</f>
        <v/>
      </c>
      <c r="F397" s="16" t="str">
        <f>IF(OR('Cihazlar'!C397="",K397=""),"",IF(N397&gt;0,K397+N397,IF(M397&gt;0,EDATE(K397,M397),"")))</f>
        <v/>
      </c>
      <c r="G397" s="17" t="str">
        <f>IF(F397="","",F397-TODAY())</f>
        <v/>
      </c>
      <c r="H397" t="str">
        <f>IF(G397="","",IF(G397&lt;0,"Gecikmiş",IF(G397&lt;=30,"30 gün içinde","Planlı")))</f>
        <v/>
      </c>
      <c r="I397" s="16" t="str">
        <f>IF('Cihazlar'!Q397="","",IF('Cihazlar'!R397="Sarı etiket",(IF('Cihazlar'!Q397="","",IF(ISNUMBER('Cihazlar'!Q397),'Cihazlar'!Q397,IFERROR(DATE(VALUE(RIGHT('Cihazlar'!Q397,4)),VALUE(MID('Cihazlar'!Q397,4,2)),VALUE(LEFT('Cihazlar'!Q397,2))),""))))+120,IF('Cihazlar'!R397="Kırmızı etiket",(IF('Cihazlar'!Q397="","",IF(ISNUMBER('Cihazlar'!Q397),'Cihazlar'!Q397,IFERROR(DATE(VALUE(RIGHT('Cihazlar'!Q397,4)),VALUE(MID('Cihazlar'!Q397,4,2)),VALUE(LEFT('Cihazlar'!Q397,2))),""))))+60,EDATE((IF('Cihazlar'!Q397="","",IF(ISNUMBER('Cihazlar'!Q397),'Cihazlar'!Q397,IFERROR(DATE(VALUE(RIGHT('Cihazlar'!Q397,4)),VALUE(MID('Cihazlar'!Q397,4,2)),VALUE(LEFT('Cihazlar'!Q397,2))),"")))),12))))</f>
        <v/>
      </c>
      <c r="J397" s="17" t="str">
        <f>IF(I397="","",I397-TODAY())</f>
        <v/>
      </c>
      <c r="K397" s="16" t="str">
        <f>IF('Cihazlar'!F397&lt;&gt;"",IF('Cihazlar'!F397="","",IF(ISNUMBER('Cihazlar'!F397),'Cihazlar'!F397,IFERROR(DATE(VALUE(RIGHT('Cihazlar'!F397,4)),VALUE(MID('Cihazlar'!F397,4,2)),VALUE(LEFT('Cihazlar'!F397,2))),""))),IF('Cihazlar'!E397="","",IF(ISNUMBER('Cihazlar'!E397),'Cihazlar'!E397,IFERROR(DATE(VALUE(RIGHT('Cihazlar'!E397,4)),VALUE(MID('Cihazlar'!E397,4,2)),VALUE(LEFT('Cihazlar'!E397,2))),""))))</f>
        <v/>
      </c>
      <c r="L397" t="str">
        <f>IF('Cihazlar'!C397="","",IFERROR(MATCH('Cihazlar'!C397,'Ürünler'!$A:$A,0),IFERROR(MATCH('Cihazlar'!C397,'Ürünler'!$B:$B,0),"")))</f>
        <v/>
      </c>
      <c r="M397">
        <f>IF(N397&gt;0,0,IF('Cihazlar'!J397&lt;&gt;"",N(VALUE('Cihazlar'!J397)),IF(L397="",0,N(INDEX('Ürünler'!$C:$C,L397)))))</f>
        <v>0</v>
      </c>
      <c r="N397">
        <f>IF('Cihazlar'!K397&lt;&gt;"",N(VALUE('Cihazlar'!K397)),IF('Cihazlar'!J397&lt;&gt;"",0,IF(L397="",0,N(INDEX('Ürünler'!$D:$D,L397)))))</f>
        <v>0</v>
      </c>
    </row>
    <row r="398" spans="1:14">
      <c r="A398" t="str">
        <f>IF(AND('Cihazlar'!A398="",'Cihazlar'!B398=""),"",IFERROR(INDEX('Müşteriler'!$A:$A,MATCH(IF('Cihazlar'!A398="","§",'Cihazlar'!A398),'Müşteriler'!$K:$K,0)),IFERROR(INDEX('Müşteriler'!$A:$A,MATCH(IF('Cihazlar'!B398="","§",'Cihazlar'!B398),'Müşteriler'!$C:$C,0)),'Cihazlar'!A398&amp;'Cihazlar'!B398)))</f>
        <v/>
      </c>
      <c r="B398" t="str">
        <f>IF('Cihazlar'!C398="","",IF(L398="",'Cihazlar'!C398,INDEX('Ürünler'!$B:$B,L398)))</f>
        <v/>
      </c>
      <c r="C398" t="str">
        <f>IF('Cihazlar'!D398="","",'Cihazlar'!D398)</f>
        <v/>
      </c>
      <c r="D398" s="16" t="str">
        <f>K398</f>
        <v/>
      </c>
      <c r="E398" t="str">
        <f>IF(N398&gt;0,N398&amp;" gün",IF(M398&gt;0,M398&amp;" ay",""))</f>
        <v/>
      </c>
      <c r="F398" s="16" t="str">
        <f>IF(OR('Cihazlar'!C398="",K398=""),"",IF(N398&gt;0,K398+N398,IF(M398&gt;0,EDATE(K398,M398),"")))</f>
        <v/>
      </c>
      <c r="G398" s="17" t="str">
        <f>IF(F398="","",F398-TODAY())</f>
        <v/>
      </c>
      <c r="H398" t="str">
        <f>IF(G398="","",IF(G398&lt;0,"Gecikmiş",IF(G398&lt;=30,"30 gün içinde","Planlı")))</f>
        <v/>
      </c>
      <c r="I398" s="16" t="str">
        <f>IF('Cihazlar'!Q398="","",IF('Cihazlar'!R398="Sarı etiket",(IF('Cihazlar'!Q398="","",IF(ISNUMBER('Cihazlar'!Q398),'Cihazlar'!Q398,IFERROR(DATE(VALUE(RIGHT('Cihazlar'!Q398,4)),VALUE(MID('Cihazlar'!Q398,4,2)),VALUE(LEFT('Cihazlar'!Q398,2))),""))))+120,IF('Cihazlar'!R398="Kırmızı etiket",(IF('Cihazlar'!Q398="","",IF(ISNUMBER('Cihazlar'!Q398),'Cihazlar'!Q398,IFERROR(DATE(VALUE(RIGHT('Cihazlar'!Q398,4)),VALUE(MID('Cihazlar'!Q398,4,2)),VALUE(LEFT('Cihazlar'!Q398,2))),""))))+60,EDATE((IF('Cihazlar'!Q398="","",IF(ISNUMBER('Cihazlar'!Q398),'Cihazlar'!Q398,IFERROR(DATE(VALUE(RIGHT('Cihazlar'!Q398,4)),VALUE(MID('Cihazlar'!Q398,4,2)),VALUE(LEFT('Cihazlar'!Q398,2))),"")))),12))))</f>
        <v/>
      </c>
      <c r="J398" s="17" t="str">
        <f>IF(I398="","",I398-TODAY())</f>
        <v/>
      </c>
      <c r="K398" s="16" t="str">
        <f>IF('Cihazlar'!F398&lt;&gt;"",IF('Cihazlar'!F398="","",IF(ISNUMBER('Cihazlar'!F398),'Cihazlar'!F398,IFERROR(DATE(VALUE(RIGHT('Cihazlar'!F398,4)),VALUE(MID('Cihazlar'!F398,4,2)),VALUE(LEFT('Cihazlar'!F398,2))),""))),IF('Cihazlar'!E398="","",IF(ISNUMBER('Cihazlar'!E398),'Cihazlar'!E398,IFERROR(DATE(VALUE(RIGHT('Cihazlar'!E398,4)),VALUE(MID('Cihazlar'!E398,4,2)),VALUE(LEFT('Cihazlar'!E398,2))),""))))</f>
        <v/>
      </c>
      <c r="L398" t="str">
        <f>IF('Cihazlar'!C398="","",IFERROR(MATCH('Cihazlar'!C398,'Ürünler'!$A:$A,0),IFERROR(MATCH('Cihazlar'!C398,'Ürünler'!$B:$B,0),"")))</f>
        <v/>
      </c>
      <c r="M398">
        <f>IF(N398&gt;0,0,IF('Cihazlar'!J398&lt;&gt;"",N(VALUE('Cihazlar'!J398)),IF(L398="",0,N(INDEX('Ürünler'!$C:$C,L398)))))</f>
        <v>0</v>
      </c>
      <c r="N398">
        <f>IF('Cihazlar'!K398&lt;&gt;"",N(VALUE('Cihazlar'!K398)),IF('Cihazlar'!J398&lt;&gt;"",0,IF(L398="",0,N(INDEX('Ürünler'!$D:$D,L398)))))</f>
        <v>0</v>
      </c>
    </row>
    <row r="399" spans="1:14">
      <c r="A399" t="str">
        <f>IF(AND('Cihazlar'!A399="",'Cihazlar'!B399=""),"",IFERROR(INDEX('Müşteriler'!$A:$A,MATCH(IF('Cihazlar'!A399="","§",'Cihazlar'!A399),'Müşteriler'!$K:$K,0)),IFERROR(INDEX('Müşteriler'!$A:$A,MATCH(IF('Cihazlar'!B399="","§",'Cihazlar'!B399),'Müşteriler'!$C:$C,0)),'Cihazlar'!A399&amp;'Cihazlar'!B399)))</f>
        <v/>
      </c>
      <c r="B399" t="str">
        <f>IF('Cihazlar'!C399="","",IF(L399="",'Cihazlar'!C399,INDEX('Ürünler'!$B:$B,L399)))</f>
        <v/>
      </c>
      <c r="C399" t="str">
        <f>IF('Cihazlar'!D399="","",'Cihazlar'!D399)</f>
        <v/>
      </c>
      <c r="D399" s="16" t="str">
        <f>K399</f>
        <v/>
      </c>
      <c r="E399" t="str">
        <f>IF(N399&gt;0,N399&amp;" gün",IF(M399&gt;0,M399&amp;" ay",""))</f>
        <v/>
      </c>
      <c r="F399" s="16" t="str">
        <f>IF(OR('Cihazlar'!C399="",K399=""),"",IF(N399&gt;0,K399+N399,IF(M399&gt;0,EDATE(K399,M399),"")))</f>
        <v/>
      </c>
      <c r="G399" s="17" t="str">
        <f>IF(F399="","",F399-TODAY())</f>
        <v/>
      </c>
      <c r="H399" t="str">
        <f>IF(G399="","",IF(G399&lt;0,"Gecikmiş",IF(G399&lt;=30,"30 gün içinde","Planlı")))</f>
        <v/>
      </c>
      <c r="I399" s="16" t="str">
        <f>IF('Cihazlar'!Q399="","",IF('Cihazlar'!R399="Sarı etiket",(IF('Cihazlar'!Q399="","",IF(ISNUMBER('Cihazlar'!Q399),'Cihazlar'!Q399,IFERROR(DATE(VALUE(RIGHT('Cihazlar'!Q399,4)),VALUE(MID('Cihazlar'!Q399,4,2)),VALUE(LEFT('Cihazlar'!Q399,2))),""))))+120,IF('Cihazlar'!R399="Kırmızı etiket",(IF('Cihazlar'!Q399="","",IF(ISNUMBER('Cihazlar'!Q399),'Cihazlar'!Q399,IFERROR(DATE(VALUE(RIGHT('Cihazlar'!Q399,4)),VALUE(MID('Cihazlar'!Q399,4,2)),VALUE(LEFT('Cihazlar'!Q399,2))),""))))+60,EDATE((IF('Cihazlar'!Q399="","",IF(ISNUMBER('Cihazlar'!Q399),'Cihazlar'!Q399,IFERROR(DATE(VALUE(RIGHT('Cihazlar'!Q399,4)),VALUE(MID('Cihazlar'!Q399,4,2)),VALUE(LEFT('Cihazlar'!Q399,2))),"")))),12))))</f>
        <v/>
      </c>
      <c r="J399" s="17" t="str">
        <f>IF(I399="","",I399-TODAY())</f>
        <v/>
      </c>
      <c r="K399" s="16" t="str">
        <f>IF('Cihazlar'!F399&lt;&gt;"",IF('Cihazlar'!F399="","",IF(ISNUMBER('Cihazlar'!F399),'Cihazlar'!F399,IFERROR(DATE(VALUE(RIGHT('Cihazlar'!F399,4)),VALUE(MID('Cihazlar'!F399,4,2)),VALUE(LEFT('Cihazlar'!F399,2))),""))),IF('Cihazlar'!E399="","",IF(ISNUMBER('Cihazlar'!E399),'Cihazlar'!E399,IFERROR(DATE(VALUE(RIGHT('Cihazlar'!E399,4)),VALUE(MID('Cihazlar'!E399,4,2)),VALUE(LEFT('Cihazlar'!E399,2))),""))))</f>
        <v/>
      </c>
      <c r="L399" t="str">
        <f>IF('Cihazlar'!C399="","",IFERROR(MATCH('Cihazlar'!C399,'Ürünler'!$A:$A,0),IFERROR(MATCH('Cihazlar'!C399,'Ürünler'!$B:$B,0),"")))</f>
        <v/>
      </c>
      <c r="M399">
        <f>IF(N399&gt;0,0,IF('Cihazlar'!J399&lt;&gt;"",N(VALUE('Cihazlar'!J399)),IF(L399="",0,N(INDEX('Ürünler'!$C:$C,L399)))))</f>
        <v>0</v>
      </c>
      <c r="N399">
        <f>IF('Cihazlar'!K399&lt;&gt;"",N(VALUE('Cihazlar'!K399)),IF('Cihazlar'!J399&lt;&gt;"",0,IF(L399="",0,N(INDEX('Ürünler'!$D:$D,L399)))))</f>
        <v>0</v>
      </c>
    </row>
    <row r="400" spans="1:14">
      <c r="A400" t="str">
        <f>IF(AND('Cihazlar'!A400="",'Cihazlar'!B400=""),"",IFERROR(INDEX('Müşteriler'!$A:$A,MATCH(IF('Cihazlar'!A400="","§",'Cihazlar'!A400),'Müşteriler'!$K:$K,0)),IFERROR(INDEX('Müşteriler'!$A:$A,MATCH(IF('Cihazlar'!B400="","§",'Cihazlar'!B400),'Müşteriler'!$C:$C,0)),'Cihazlar'!A400&amp;'Cihazlar'!B400)))</f>
        <v/>
      </c>
      <c r="B400" t="str">
        <f>IF('Cihazlar'!C400="","",IF(L400="",'Cihazlar'!C400,INDEX('Ürünler'!$B:$B,L400)))</f>
        <v/>
      </c>
      <c r="C400" t="str">
        <f>IF('Cihazlar'!D400="","",'Cihazlar'!D400)</f>
        <v/>
      </c>
      <c r="D400" s="16" t="str">
        <f>K400</f>
        <v/>
      </c>
      <c r="E400" t="str">
        <f>IF(N400&gt;0,N400&amp;" gün",IF(M400&gt;0,M400&amp;" ay",""))</f>
        <v/>
      </c>
      <c r="F400" s="16" t="str">
        <f>IF(OR('Cihazlar'!C400="",K400=""),"",IF(N400&gt;0,K400+N400,IF(M400&gt;0,EDATE(K400,M400),"")))</f>
        <v/>
      </c>
      <c r="G400" s="17" t="str">
        <f>IF(F400="","",F400-TODAY())</f>
        <v/>
      </c>
      <c r="H400" t="str">
        <f>IF(G400="","",IF(G400&lt;0,"Gecikmiş",IF(G400&lt;=30,"30 gün içinde","Planlı")))</f>
        <v/>
      </c>
      <c r="I400" s="16" t="str">
        <f>IF('Cihazlar'!Q400="","",IF('Cihazlar'!R400="Sarı etiket",(IF('Cihazlar'!Q400="","",IF(ISNUMBER('Cihazlar'!Q400),'Cihazlar'!Q400,IFERROR(DATE(VALUE(RIGHT('Cihazlar'!Q400,4)),VALUE(MID('Cihazlar'!Q400,4,2)),VALUE(LEFT('Cihazlar'!Q400,2))),""))))+120,IF('Cihazlar'!R400="Kırmızı etiket",(IF('Cihazlar'!Q400="","",IF(ISNUMBER('Cihazlar'!Q400),'Cihazlar'!Q400,IFERROR(DATE(VALUE(RIGHT('Cihazlar'!Q400,4)),VALUE(MID('Cihazlar'!Q400,4,2)),VALUE(LEFT('Cihazlar'!Q400,2))),""))))+60,EDATE((IF('Cihazlar'!Q400="","",IF(ISNUMBER('Cihazlar'!Q400),'Cihazlar'!Q400,IFERROR(DATE(VALUE(RIGHT('Cihazlar'!Q400,4)),VALUE(MID('Cihazlar'!Q400,4,2)),VALUE(LEFT('Cihazlar'!Q400,2))),"")))),12))))</f>
        <v/>
      </c>
      <c r="J400" s="17" t="str">
        <f>IF(I400="","",I400-TODAY())</f>
        <v/>
      </c>
      <c r="K400" s="16" t="str">
        <f>IF('Cihazlar'!F400&lt;&gt;"",IF('Cihazlar'!F400="","",IF(ISNUMBER('Cihazlar'!F400),'Cihazlar'!F400,IFERROR(DATE(VALUE(RIGHT('Cihazlar'!F400,4)),VALUE(MID('Cihazlar'!F400,4,2)),VALUE(LEFT('Cihazlar'!F400,2))),""))),IF('Cihazlar'!E400="","",IF(ISNUMBER('Cihazlar'!E400),'Cihazlar'!E400,IFERROR(DATE(VALUE(RIGHT('Cihazlar'!E400,4)),VALUE(MID('Cihazlar'!E400,4,2)),VALUE(LEFT('Cihazlar'!E400,2))),""))))</f>
        <v/>
      </c>
      <c r="L400" t="str">
        <f>IF('Cihazlar'!C400="","",IFERROR(MATCH('Cihazlar'!C400,'Ürünler'!$A:$A,0),IFERROR(MATCH('Cihazlar'!C400,'Ürünler'!$B:$B,0),"")))</f>
        <v/>
      </c>
      <c r="M400">
        <f>IF(N400&gt;0,0,IF('Cihazlar'!J400&lt;&gt;"",N(VALUE('Cihazlar'!J400)),IF(L400="",0,N(INDEX('Ürünler'!$C:$C,L400)))))</f>
        <v>0</v>
      </c>
      <c r="N400">
        <f>IF('Cihazlar'!K400&lt;&gt;"",N(VALUE('Cihazlar'!K400)),IF('Cihazlar'!J400&lt;&gt;"",0,IF(L400="",0,N(INDEX('Ürünler'!$D:$D,L400)))))</f>
        <v>0</v>
      </c>
    </row>
    <row r="401" spans="1:14">
      <c r="A401" t="str">
        <f>IF(AND('Cihazlar'!A401="",'Cihazlar'!B401=""),"",IFERROR(INDEX('Müşteriler'!$A:$A,MATCH(IF('Cihazlar'!A401="","§",'Cihazlar'!A401),'Müşteriler'!$K:$K,0)),IFERROR(INDEX('Müşteriler'!$A:$A,MATCH(IF('Cihazlar'!B401="","§",'Cihazlar'!B401),'Müşteriler'!$C:$C,0)),'Cihazlar'!A401&amp;'Cihazlar'!B401)))</f>
        <v/>
      </c>
      <c r="B401" t="str">
        <f>IF('Cihazlar'!C401="","",IF(L401="",'Cihazlar'!C401,INDEX('Ürünler'!$B:$B,L401)))</f>
        <v/>
      </c>
      <c r="C401" t="str">
        <f>IF('Cihazlar'!D401="","",'Cihazlar'!D401)</f>
        <v/>
      </c>
      <c r="D401" s="16" t="str">
        <f>K401</f>
        <v/>
      </c>
      <c r="E401" t="str">
        <f>IF(N401&gt;0,N401&amp;" gün",IF(M401&gt;0,M401&amp;" ay",""))</f>
        <v/>
      </c>
      <c r="F401" s="16" t="str">
        <f>IF(OR('Cihazlar'!C401="",K401=""),"",IF(N401&gt;0,K401+N401,IF(M401&gt;0,EDATE(K401,M401),"")))</f>
        <v/>
      </c>
      <c r="G401" s="17" t="str">
        <f>IF(F401="","",F401-TODAY())</f>
        <v/>
      </c>
      <c r="H401" t="str">
        <f>IF(G401="","",IF(G401&lt;0,"Gecikmiş",IF(G401&lt;=30,"30 gün içinde","Planlı")))</f>
        <v/>
      </c>
      <c r="I401" s="16" t="str">
        <f>IF('Cihazlar'!Q401="","",IF('Cihazlar'!R401="Sarı etiket",(IF('Cihazlar'!Q401="","",IF(ISNUMBER('Cihazlar'!Q401),'Cihazlar'!Q401,IFERROR(DATE(VALUE(RIGHT('Cihazlar'!Q401,4)),VALUE(MID('Cihazlar'!Q401,4,2)),VALUE(LEFT('Cihazlar'!Q401,2))),""))))+120,IF('Cihazlar'!R401="Kırmızı etiket",(IF('Cihazlar'!Q401="","",IF(ISNUMBER('Cihazlar'!Q401),'Cihazlar'!Q401,IFERROR(DATE(VALUE(RIGHT('Cihazlar'!Q401,4)),VALUE(MID('Cihazlar'!Q401,4,2)),VALUE(LEFT('Cihazlar'!Q401,2))),""))))+60,EDATE((IF('Cihazlar'!Q401="","",IF(ISNUMBER('Cihazlar'!Q401),'Cihazlar'!Q401,IFERROR(DATE(VALUE(RIGHT('Cihazlar'!Q401,4)),VALUE(MID('Cihazlar'!Q401,4,2)),VALUE(LEFT('Cihazlar'!Q401,2))),"")))),12))))</f>
        <v/>
      </c>
      <c r="J401" s="17" t="str">
        <f>IF(I401="","",I401-TODAY())</f>
        <v/>
      </c>
      <c r="K401" s="16" t="str">
        <f>IF('Cihazlar'!F401&lt;&gt;"",IF('Cihazlar'!F401="","",IF(ISNUMBER('Cihazlar'!F401),'Cihazlar'!F401,IFERROR(DATE(VALUE(RIGHT('Cihazlar'!F401,4)),VALUE(MID('Cihazlar'!F401,4,2)),VALUE(LEFT('Cihazlar'!F401,2))),""))),IF('Cihazlar'!E401="","",IF(ISNUMBER('Cihazlar'!E401),'Cihazlar'!E401,IFERROR(DATE(VALUE(RIGHT('Cihazlar'!E401,4)),VALUE(MID('Cihazlar'!E401,4,2)),VALUE(LEFT('Cihazlar'!E401,2))),""))))</f>
        <v/>
      </c>
      <c r="L401" t="str">
        <f>IF('Cihazlar'!C401="","",IFERROR(MATCH('Cihazlar'!C401,'Ürünler'!$A:$A,0),IFERROR(MATCH('Cihazlar'!C401,'Ürünler'!$B:$B,0),"")))</f>
        <v/>
      </c>
      <c r="M401">
        <f>IF(N401&gt;0,0,IF('Cihazlar'!J401&lt;&gt;"",N(VALUE('Cihazlar'!J401)),IF(L401="",0,N(INDEX('Ürünler'!$C:$C,L401)))))</f>
        <v>0</v>
      </c>
      <c r="N401">
        <f>IF('Cihazlar'!K401&lt;&gt;"",N(VALUE('Cihazlar'!K401)),IF('Cihazlar'!J401&lt;&gt;"",0,IF(L401="",0,N(INDEX('Ürünler'!$D:$D,L401)))))</f>
        <v>0</v>
      </c>
    </row>
    <row r="402" spans="1:14">
      <c r="A402" t="str">
        <f>IF(AND('Cihazlar'!A402="",'Cihazlar'!B402=""),"",IFERROR(INDEX('Müşteriler'!$A:$A,MATCH(IF('Cihazlar'!A402="","§",'Cihazlar'!A402),'Müşteriler'!$K:$K,0)),IFERROR(INDEX('Müşteriler'!$A:$A,MATCH(IF('Cihazlar'!B402="","§",'Cihazlar'!B402),'Müşteriler'!$C:$C,0)),'Cihazlar'!A402&amp;'Cihazlar'!B402)))</f>
        <v/>
      </c>
      <c r="B402" t="str">
        <f>IF('Cihazlar'!C402="","",IF(L402="",'Cihazlar'!C402,INDEX('Ürünler'!$B:$B,L402)))</f>
        <v/>
      </c>
      <c r="C402" t="str">
        <f>IF('Cihazlar'!D402="","",'Cihazlar'!D402)</f>
        <v/>
      </c>
      <c r="D402" s="16" t="str">
        <f>K402</f>
        <v/>
      </c>
      <c r="E402" t="str">
        <f>IF(N402&gt;0,N402&amp;" gün",IF(M402&gt;0,M402&amp;" ay",""))</f>
        <v/>
      </c>
      <c r="F402" s="16" t="str">
        <f>IF(OR('Cihazlar'!C402="",K402=""),"",IF(N402&gt;0,K402+N402,IF(M402&gt;0,EDATE(K402,M402),"")))</f>
        <v/>
      </c>
      <c r="G402" s="17" t="str">
        <f>IF(F402="","",F402-TODAY())</f>
        <v/>
      </c>
      <c r="H402" t="str">
        <f>IF(G402="","",IF(G402&lt;0,"Gecikmiş",IF(G402&lt;=30,"30 gün içinde","Planlı")))</f>
        <v/>
      </c>
      <c r="I402" s="16" t="str">
        <f>IF('Cihazlar'!Q402="","",IF('Cihazlar'!R402="Sarı etiket",(IF('Cihazlar'!Q402="","",IF(ISNUMBER('Cihazlar'!Q402),'Cihazlar'!Q402,IFERROR(DATE(VALUE(RIGHT('Cihazlar'!Q402,4)),VALUE(MID('Cihazlar'!Q402,4,2)),VALUE(LEFT('Cihazlar'!Q402,2))),""))))+120,IF('Cihazlar'!R402="Kırmızı etiket",(IF('Cihazlar'!Q402="","",IF(ISNUMBER('Cihazlar'!Q402),'Cihazlar'!Q402,IFERROR(DATE(VALUE(RIGHT('Cihazlar'!Q402,4)),VALUE(MID('Cihazlar'!Q402,4,2)),VALUE(LEFT('Cihazlar'!Q402,2))),""))))+60,EDATE((IF('Cihazlar'!Q402="","",IF(ISNUMBER('Cihazlar'!Q402),'Cihazlar'!Q402,IFERROR(DATE(VALUE(RIGHT('Cihazlar'!Q402,4)),VALUE(MID('Cihazlar'!Q402,4,2)),VALUE(LEFT('Cihazlar'!Q402,2))),"")))),12))))</f>
        <v/>
      </c>
      <c r="J402" s="17" t="str">
        <f>IF(I402="","",I402-TODAY())</f>
        <v/>
      </c>
      <c r="K402" s="16" t="str">
        <f>IF('Cihazlar'!F402&lt;&gt;"",IF('Cihazlar'!F402="","",IF(ISNUMBER('Cihazlar'!F402),'Cihazlar'!F402,IFERROR(DATE(VALUE(RIGHT('Cihazlar'!F402,4)),VALUE(MID('Cihazlar'!F402,4,2)),VALUE(LEFT('Cihazlar'!F402,2))),""))),IF('Cihazlar'!E402="","",IF(ISNUMBER('Cihazlar'!E402),'Cihazlar'!E402,IFERROR(DATE(VALUE(RIGHT('Cihazlar'!E402,4)),VALUE(MID('Cihazlar'!E402,4,2)),VALUE(LEFT('Cihazlar'!E402,2))),""))))</f>
        <v/>
      </c>
      <c r="L402" t="str">
        <f>IF('Cihazlar'!C402="","",IFERROR(MATCH('Cihazlar'!C402,'Ürünler'!$A:$A,0),IFERROR(MATCH('Cihazlar'!C402,'Ürünler'!$B:$B,0),"")))</f>
        <v/>
      </c>
      <c r="M402">
        <f>IF(N402&gt;0,0,IF('Cihazlar'!J402&lt;&gt;"",N(VALUE('Cihazlar'!J402)),IF(L402="",0,N(INDEX('Ürünler'!$C:$C,L402)))))</f>
        <v>0</v>
      </c>
      <c r="N402">
        <f>IF('Cihazlar'!K402&lt;&gt;"",N(VALUE('Cihazlar'!K402)),IF('Cihazlar'!J402&lt;&gt;"",0,IF(L402="",0,N(INDEX('Ürünler'!$D:$D,L402)))))</f>
        <v>0</v>
      </c>
    </row>
    <row r="403" spans="1:14">
      <c r="A403" t="str">
        <f>IF(AND('Cihazlar'!A403="",'Cihazlar'!B403=""),"",IFERROR(INDEX('Müşteriler'!$A:$A,MATCH(IF('Cihazlar'!A403="","§",'Cihazlar'!A403),'Müşteriler'!$K:$K,0)),IFERROR(INDEX('Müşteriler'!$A:$A,MATCH(IF('Cihazlar'!B403="","§",'Cihazlar'!B403),'Müşteriler'!$C:$C,0)),'Cihazlar'!A403&amp;'Cihazlar'!B403)))</f>
        <v/>
      </c>
      <c r="B403" t="str">
        <f>IF('Cihazlar'!C403="","",IF(L403="",'Cihazlar'!C403,INDEX('Ürünler'!$B:$B,L403)))</f>
        <v/>
      </c>
      <c r="C403" t="str">
        <f>IF('Cihazlar'!D403="","",'Cihazlar'!D403)</f>
        <v/>
      </c>
      <c r="D403" s="16" t="str">
        <f>K403</f>
        <v/>
      </c>
      <c r="E403" t="str">
        <f>IF(N403&gt;0,N403&amp;" gün",IF(M403&gt;0,M403&amp;" ay",""))</f>
        <v/>
      </c>
      <c r="F403" s="16" t="str">
        <f>IF(OR('Cihazlar'!C403="",K403=""),"",IF(N403&gt;0,K403+N403,IF(M403&gt;0,EDATE(K403,M403),"")))</f>
        <v/>
      </c>
      <c r="G403" s="17" t="str">
        <f>IF(F403="","",F403-TODAY())</f>
        <v/>
      </c>
      <c r="H403" t="str">
        <f>IF(G403="","",IF(G403&lt;0,"Gecikmiş",IF(G403&lt;=30,"30 gün içinde","Planlı")))</f>
        <v/>
      </c>
      <c r="I403" s="16" t="str">
        <f>IF('Cihazlar'!Q403="","",IF('Cihazlar'!R403="Sarı etiket",(IF('Cihazlar'!Q403="","",IF(ISNUMBER('Cihazlar'!Q403),'Cihazlar'!Q403,IFERROR(DATE(VALUE(RIGHT('Cihazlar'!Q403,4)),VALUE(MID('Cihazlar'!Q403,4,2)),VALUE(LEFT('Cihazlar'!Q403,2))),""))))+120,IF('Cihazlar'!R403="Kırmızı etiket",(IF('Cihazlar'!Q403="","",IF(ISNUMBER('Cihazlar'!Q403),'Cihazlar'!Q403,IFERROR(DATE(VALUE(RIGHT('Cihazlar'!Q403,4)),VALUE(MID('Cihazlar'!Q403,4,2)),VALUE(LEFT('Cihazlar'!Q403,2))),""))))+60,EDATE((IF('Cihazlar'!Q403="","",IF(ISNUMBER('Cihazlar'!Q403),'Cihazlar'!Q403,IFERROR(DATE(VALUE(RIGHT('Cihazlar'!Q403,4)),VALUE(MID('Cihazlar'!Q403,4,2)),VALUE(LEFT('Cihazlar'!Q403,2))),"")))),12))))</f>
        <v/>
      </c>
      <c r="J403" s="17" t="str">
        <f>IF(I403="","",I403-TODAY())</f>
        <v/>
      </c>
      <c r="K403" s="16" t="str">
        <f>IF('Cihazlar'!F403&lt;&gt;"",IF('Cihazlar'!F403="","",IF(ISNUMBER('Cihazlar'!F403),'Cihazlar'!F403,IFERROR(DATE(VALUE(RIGHT('Cihazlar'!F403,4)),VALUE(MID('Cihazlar'!F403,4,2)),VALUE(LEFT('Cihazlar'!F403,2))),""))),IF('Cihazlar'!E403="","",IF(ISNUMBER('Cihazlar'!E403),'Cihazlar'!E403,IFERROR(DATE(VALUE(RIGHT('Cihazlar'!E403,4)),VALUE(MID('Cihazlar'!E403,4,2)),VALUE(LEFT('Cihazlar'!E403,2))),""))))</f>
        <v/>
      </c>
      <c r="L403" t="str">
        <f>IF('Cihazlar'!C403="","",IFERROR(MATCH('Cihazlar'!C403,'Ürünler'!$A:$A,0),IFERROR(MATCH('Cihazlar'!C403,'Ürünler'!$B:$B,0),"")))</f>
        <v/>
      </c>
      <c r="M403">
        <f>IF(N403&gt;0,0,IF('Cihazlar'!J403&lt;&gt;"",N(VALUE('Cihazlar'!J403)),IF(L403="",0,N(INDEX('Ürünler'!$C:$C,L403)))))</f>
        <v>0</v>
      </c>
      <c r="N403">
        <f>IF('Cihazlar'!K403&lt;&gt;"",N(VALUE('Cihazlar'!K403)),IF('Cihazlar'!J403&lt;&gt;"",0,IF(L403="",0,N(INDEX('Ürünler'!$D:$D,L403)))))</f>
        <v>0</v>
      </c>
    </row>
    <row r="404" spans="1:14">
      <c r="A404" t="str">
        <f>IF(AND('Cihazlar'!A404="",'Cihazlar'!B404=""),"",IFERROR(INDEX('Müşteriler'!$A:$A,MATCH(IF('Cihazlar'!A404="","§",'Cihazlar'!A404),'Müşteriler'!$K:$K,0)),IFERROR(INDEX('Müşteriler'!$A:$A,MATCH(IF('Cihazlar'!B404="","§",'Cihazlar'!B404),'Müşteriler'!$C:$C,0)),'Cihazlar'!A404&amp;'Cihazlar'!B404)))</f>
        <v/>
      </c>
      <c r="B404" t="str">
        <f>IF('Cihazlar'!C404="","",IF(L404="",'Cihazlar'!C404,INDEX('Ürünler'!$B:$B,L404)))</f>
        <v/>
      </c>
      <c r="C404" t="str">
        <f>IF('Cihazlar'!D404="","",'Cihazlar'!D404)</f>
        <v/>
      </c>
      <c r="D404" s="16" t="str">
        <f>K404</f>
        <v/>
      </c>
      <c r="E404" t="str">
        <f>IF(N404&gt;0,N404&amp;" gün",IF(M404&gt;0,M404&amp;" ay",""))</f>
        <v/>
      </c>
      <c r="F404" s="16" t="str">
        <f>IF(OR('Cihazlar'!C404="",K404=""),"",IF(N404&gt;0,K404+N404,IF(M404&gt;0,EDATE(K404,M404),"")))</f>
        <v/>
      </c>
      <c r="G404" s="17" t="str">
        <f>IF(F404="","",F404-TODAY())</f>
        <v/>
      </c>
      <c r="H404" t="str">
        <f>IF(G404="","",IF(G404&lt;0,"Gecikmiş",IF(G404&lt;=30,"30 gün içinde","Planlı")))</f>
        <v/>
      </c>
      <c r="I404" s="16" t="str">
        <f>IF('Cihazlar'!Q404="","",IF('Cihazlar'!R404="Sarı etiket",(IF('Cihazlar'!Q404="","",IF(ISNUMBER('Cihazlar'!Q404),'Cihazlar'!Q404,IFERROR(DATE(VALUE(RIGHT('Cihazlar'!Q404,4)),VALUE(MID('Cihazlar'!Q404,4,2)),VALUE(LEFT('Cihazlar'!Q404,2))),""))))+120,IF('Cihazlar'!R404="Kırmızı etiket",(IF('Cihazlar'!Q404="","",IF(ISNUMBER('Cihazlar'!Q404),'Cihazlar'!Q404,IFERROR(DATE(VALUE(RIGHT('Cihazlar'!Q404,4)),VALUE(MID('Cihazlar'!Q404,4,2)),VALUE(LEFT('Cihazlar'!Q404,2))),""))))+60,EDATE((IF('Cihazlar'!Q404="","",IF(ISNUMBER('Cihazlar'!Q404),'Cihazlar'!Q404,IFERROR(DATE(VALUE(RIGHT('Cihazlar'!Q404,4)),VALUE(MID('Cihazlar'!Q404,4,2)),VALUE(LEFT('Cihazlar'!Q404,2))),"")))),12))))</f>
        <v/>
      </c>
      <c r="J404" s="17" t="str">
        <f>IF(I404="","",I404-TODAY())</f>
        <v/>
      </c>
      <c r="K404" s="16" t="str">
        <f>IF('Cihazlar'!F404&lt;&gt;"",IF('Cihazlar'!F404="","",IF(ISNUMBER('Cihazlar'!F404),'Cihazlar'!F404,IFERROR(DATE(VALUE(RIGHT('Cihazlar'!F404,4)),VALUE(MID('Cihazlar'!F404,4,2)),VALUE(LEFT('Cihazlar'!F404,2))),""))),IF('Cihazlar'!E404="","",IF(ISNUMBER('Cihazlar'!E404),'Cihazlar'!E404,IFERROR(DATE(VALUE(RIGHT('Cihazlar'!E404,4)),VALUE(MID('Cihazlar'!E404,4,2)),VALUE(LEFT('Cihazlar'!E404,2))),""))))</f>
        <v/>
      </c>
      <c r="L404" t="str">
        <f>IF('Cihazlar'!C404="","",IFERROR(MATCH('Cihazlar'!C404,'Ürünler'!$A:$A,0),IFERROR(MATCH('Cihazlar'!C404,'Ürünler'!$B:$B,0),"")))</f>
        <v/>
      </c>
      <c r="M404">
        <f>IF(N404&gt;0,0,IF('Cihazlar'!J404&lt;&gt;"",N(VALUE('Cihazlar'!J404)),IF(L404="",0,N(INDEX('Ürünler'!$C:$C,L404)))))</f>
        <v>0</v>
      </c>
      <c r="N404">
        <f>IF('Cihazlar'!K404&lt;&gt;"",N(VALUE('Cihazlar'!K404)),IF('Cihazlar'!J404&lt;&gt;"",0,IF(L404="",0,N(INDEX('Ürünler'!$D:$D,L404)))))</f>
        <v>0</v>
      </c>
    </row>
    <row r="405" spans="1:14">
      <c r="A405" t="str">
        <f>IF(AND('Cihazlar'!A405="",'Cihazlar'!B405=""),"",IFERROR(INDEX('Müşteriler'!$A:$A,MATCH(IF('Cihazlar'!A405="","§",'Cihazlar'!A405),'Müşteriler'!$K:$K,0)),IFERROR(INDEX('Müşteriler'!$A:$A,MATCH(IF('Cihazlar'!B405="","§",'Cihazlar'!B405),'Müşteriler'!$C:$C,0)),'Cihazlar'!A405&amp;'Cihazlar'!B405)))</f>
        <v/>
      </c>
      <c r="B405" t="str">
        <f>IF('Cihazlar'!C405="","",IF(L405="",'Cihazlar'!C405,INDEX('Ürünler'!$B:$B,L405)))</f>
        <v/>
      </c>
      <c r="C405" t="str">
        <f>IF('Cihazlar'!D405="","",'Cihazlar'!D405)</f>
        <v/>
      </c>
      <c r="D405" s="16" t="str">
        <f>K405</f>
        <v/>
      </c>
      <c r="E405" t="str">
        <f>IF(N405&gt;0,N405&amp;" gün",IF(M405&gt;0,M405&amp;" ay",""))</f>
        <v/>
      </c>
      <c r="F405" s="16" t="str">
        <f>IF(OR('Cihazlar'!C405="",K405=""),"",IF(N405&gt;0,K405+N405,IF(M405&gt;0,EDATE(K405,M405),"")))</f>
        <v/>
      </c>
      <c r="G405" s="17" t="str">
        <f>IF(F405="","",F405-TODAY())</f>
        <v/>
      </c>
      <c r="H405" t="str">
        <f>IF(G405="","",IF(G405&lt;0,"Gecikmiş",IF(G405&lt;=30,"30 gün içinde","Planlı")))</f>
        <v/>
      </c>
      <c r="I405" s="16" t="str">
        <f>IF('Cihazlar'!Q405="","",IF('Cihazlar'!R405="Sarı etiket",(IF('Cihazlar'!Q405="","",IF(ISNUMBER('Cihazlar'!Q405),'Cihazlar'!Q405,IFERROR(DATE(VALUE(RIGHT('Cihazlar'!Q405,4)),VALUE(MID('Cihazlar'!Q405,4,2)),VALUE(LEFT('Cihazlar'!Q405,2))),""))))+120,IF('Cihazlar'!R405="Kırmızı etiket",(IF('Cihazlar'!Q405="","",IF(ISNUMBER('Cihazlar'!Q405),'Cihazlar'!Q405,IFERROR(DATE(VALUE(RIGHT('Cihazlar'!Q405,4)),VALUE(MID('Cihazlar'!Q405,4,2)),VALUE(LEFT('Cihazlar'!Q405,2))),""))))+60,EDATE((IF('Cihazlar'!Q405="","",IF(ISNUMBER('Cihazlar'!Q405),'Cihazlar'!Q405,IFERROR(DATE(VALUE(RIGHT('Cihazlar'!Q405,4)),VALUE(MID('Cihazlar'!Q405,4,2)),VALUE(LEFT('Cihazlar'!Q405,2))),"")))),12))))</f>
        <v/>
      </c>
      <c r="J405" s="17" t="str">
        <f>IF(I405="","",I405-TODAY())</f>
        <v/>
      </c>
      <c r="K405" s="16" t="str">
        <f>IF('Cihazlar'!F405&lt;&gt;"",IF('Cihazlar'!F405="","",IF(ISNUMBER('Cihazlar'!F405),'Cihazlar'!F405,IFERROR(DATE(VALUE(RIGHT('Cihazlar'!F405,4)),VALUE(MID('Cihazlar'!F405,4,2)),VALUE(LEFT('Cihazlar'!F405,2))),""))),IF('Cihazlar'!E405="","",IF(ISNUMBER('Cihazlar'!E405),'Cihazlar'!E405,IFERROR(DATE(VALUE(RIGHT('Cihazlar'!E405,4)),VALUE(MID('Cihazlar'!E405,4,2)),VALUE(LEFT('Cihazlar'!E405,2))),""))))</f>
        <v/>
      </c>
      <c r="L405" t="str">
        <f>IF('Cihazlar'!C405="","",IFERROR(MATCH('Cihazlar'!C405,'Ürünler'!$A:$A,0),IFERROR(MATCH('Cihazlar'!C405,'Ürünler'!$B:$B,0),"")))</f>
        <v/>
      </c>
      <c r="M405">
        <f>IF(N405&gt;0,0,IF('Cihazlar'!J405&lt;&gt;"",N(VALUE('Cihazlar'!J405)),IF(L405="",0,N(INDEX('Ürünler'!$C:$C,L405)))))</f>
        <v>0</v>
      </c>
      <c r="N405">
        <f>IF('Cihazlar'!K405&lt;&gt;"",N(VALUE('Cihazlar'!K405)),IF('Cihazlar'!J405&lt;&gt;"",0,IF(L405="",0,N(INDEX('Ürünler'!$D:$D,L405)))))</f>
        <v>0</v>
      </c>
    </row>
    <row r="406" spans="1:14">
      <c r="A406" t="str">
        <f>IF(AND('Cihazlar'!A406="",'Cihazlar'!B406=""),"",IFERROR(INDEX('Müşteriler'!$A:$A,MATCH(IF('Cihazlar'!A406="","§",'Cihazlar'!A406),'Müşteriler'!$K:$K,0)),IFERROR(INDEX('Müşteriler'!$A:$A,MATCH(IF('Cihazlar'!B406="","§",'Cihazlar'!B406),'Müşteriler'!$C:$C,0)),'Cihazlar'!A406&amp;'Cihazlar'!B406)))</f>
        <v/>
      </c>
      <c r="B406" t="str">
        <f>IF('Cihazlar'!C406="","",IF(L406="",'Cihazlar'!C406,INDEX('Ürünler'!$B:$B,L406)))</f>
        <v/>
      </c>
      <c r="C406" t="str">
        <f>IF('Cihazlar'!D406="","",'Cihazlar'!D406)</f>
        <v/>
      </c>
      <c r="D406" s="16" t="str">
        <f>K406</f>
        <v/>
      </c>
      <c r="E406" t="str">
        <f>IF(N406&gt;0,N406&amp;" gün",IF(M406&gt;0,M406&amp;" ay",""))</f>
        <v/>
      </c>
      <c r="F406" s="16" t="str">
        <f>IF(OR('Cihazlar'!C406="",K406=""),"",IF(N406&gt;0,K406+N406,IF(M406&gt;0,EDATE(K406,M406),"")))</f>
        <v/>
      </c>
      <c r="G406" s="17" t="str">
        <f>IF(F406="","",F406-TODAY())</f>
        <v/>
      </c>
      <c r="H406" t="str">
        <f>IF(G406="","",IF(G406&lt;0,"Gecikmiş",IF(G406&lt;=30,"30 gün içinde","Planlı")))</f>
        <v/>
      </c>
      <c r="I406" s="16" t="str">
        <f>IF('Cihazlar'!Q406="","",IF('Cihazlar'!R406="Sarı etiket",(IF('Cihazlar'!Q406="","",IF(ISNUMBER('Cihazlar'!Q406),'Cihazlar'!Q406,IFERROR(DATE(VALUE(RIGHT('Cihazlar'!Q406,4)),VALUE(MID('Cihazlar'!Q406,4,2)),VALUE(LEFT('Cihazlar'!Q406,2))),""))))+120,IF('Cihazlar'!R406="Kırmızı etiket",(IF('Cihazlar'!Q406="","",IF(ISNUMBER('Cihazlar'!Q406),'Cihazlar'!Q406,IFERROR(DATE(VALUE(RIGHT('Cihazlar'!Q406,4)),VALUE(MID('Cihazlar'!Q406,4,2)),VALUE(LEFT('Cihazlar'!Q406,2))),""))))+60,EDATE((IF('Cihazlar'!Q406="","",IF(ISNUMBER('Cihazlar'!Q406),'Cihazlar'!Q406,IFERROR(DATE(VALUE(RIGHT('Cihazlar'!Q406,4)),VALUE(MID('Cihazlar'!Q406,4,2)),VALUE(LEFT('Cihazlar'!Q406,2))),"")))),12))))</f>
        <v/>
      </c>
      <c r="J406" s="17" t="str">
        <f>IF(I406="","",I406-TODAY())</f>
        <v/>
      </c>
      <c r="K406" s="16" t="str">
        <f>IF('Cihazlar'!F406&lt;&gt;"",IF('Cihazlar'!F406="","",IF(ISNUMBER('Cihazlar'!F406),'Cihazlar'!F406,IFERROR(DATE(VALUE(RIGHT('Cihazlar'!F406,4)),VALUE(MID('Cihazlar'!F406,4,2)),VALUE(LEFT('Cihazlar'!F406,2))),""))),IF('Cihazlar'!E406="","",IF(ISNUMBER('Cihazlar'!E406),'Cihazlar'!E406,IFERROR(DATE(VALUE(RIGHT('Cihazlar'!E406,4)),VALUE(MID('Cihazlar'!E406,4,2)),VALUE(LEFT('Cihazlar'!E406,2))),""))))</f>
        <v/>
      </c>
      <c r="L406" t="str">
        <f>IF('Cihazlar'!C406="","",IFERROR(MATCH('Cihazlar'!C406,'Ürünler'!$A:$A,0),IFERROR(MATCH('Cihazlar'!C406,'Ürünler'!$B:$B,0),"")))</f>
        <v/>
      </c>
      <c r="M406">
        <f>IF(N406&gt;0,0,IF('Cihazlar'!J406&lt;&gt;"",N(VALUE('Cihazlar'!J406)),IF(L406="",0,N(INDEX('Ürünler'!$C:$C,L406)))))</f>
        <v>0</v>
      </c>
      <c r="N406">
        <f>IF('Cihazlar'!K406&lt;&gt;"",N(VALUE('Cihazlar'!K406)),IF('Cihazlar'!J406&lt;&gt;"",0,IF(L406="",0,N(INDEX('Ürünler'!$D:$D,L406)))))</f>
        <v>0</v>
      </c>
    </row>
    <row r="407" spans="1:14">
      <c r="A407" t="str">
        <f>IF(AND('Cihazlar'!A407="",'Cihazlar'!B407=""),"",IFERROR(INDEX('Müşteriler'!$A:$A,MATCH(IF('Cihazlar'!A407="","§",'Cihazlar'!A407),'Müşteriler'!$K:$K,0)),IFERROR(INDEX('Müşteriler'!$A:$A,MATCH(IF('Cihazlar'!B407="","§",'Cihazlar'!B407),'Müşteriler'!$C:$C,0)),'Cihazlar'!A407&amp;'Cihazlar'!B407)))</f>
        <v/>
      </c>
      <c r="B407" t="str">
        <f>IF('Cihazlar'!C407="","",IF(L407="",'Cihazlar'!C407,INDEX('Ürünler'!$B:$B,L407)))</f>
        <v/>
      </c>
      <c r="C407" t="str">
        <f>IF('Cihazlar'!D407="","",'Cihazlar'!D407)</f>
        <v/>
      </c>
      <c r="D407" s="16" t="str">
        <f>K407</f>
        <v/>
      </c>
      <c r="E407" t="str">
        <f>IF(N407&gt;0,N407&amp;" gün",IF(M407&gt;0,M407&amp;" ay",""))</f>
        <v/>
      </c>
      <c r="F407" s="16" t="str">
        <f>IF(OR('Cihazlar'!C407="",K407=""),"",IF(N407&gt;0,K407+N407,IF(M407&gt;0,EDATE(K407,M407),"")))</f>
        <v/>
      </c>
      <c r="G407" s="17" t="str">
        <f>IF(F407="","",F407-TODAY())</f>
        <v/>
      </c>
      <c r="H407" t="str">
        <f>IF(G407="","",IF(G407&lt;0,"Gecikmiş",IF(G407&lt;=30,"30 gün içinde","Planlı")))</f>
        <v/>
      </c>
      <c r="I407" s="16" t="str">
        <f>IF('Cihazlar'!Q407="","",IF('Cihazlar'!R407="Sarı etiket",(IF('Cihazlar'!Q407="","",IF(ISNUMBER('Cihazlar'!Q407),'Cihazlar'!Q407,IFERROR(DATE(VALUE(RIGHT('Cihazlar'!Q407,4)),VALUE(MID('Cihazlar'!Q407,4,2)),VALUE(LEFT('Cihazlar'!Q407,2))),""))))+120,IF('Cihazlar'!R407="Kırmızı etiket",(IF('Cihazlar'!Q407="","",IF(ISNUMBER('Cihazlar'!Q407),'Cihazlar'!Q407,IFERROR(DATE(VALUE(RIGHT('Cihazlar'!Q407,4)),VALUE(MID('Cihazlar'!Q407,4,2)),VALUE(LEFT('Cihazlar'!Q407,2))),""))))+60,EDATE((IF('Cihazlar'!Q407="","",IF(ISNUMBER('Cihazlar'!Q407),'Cihazlar'!Q407,IFERROR(DATE(VALUE(RIGHT('Cihazlar'!Q407,4)),VALUE(MID('Cihazlar'!Q407,4,2)),VALUE(LEFT('Cihazlar'!Q407,2))),"")))),12))))</f>
        <v/>
      </c>
      <c r="J407" s="17" t="str">
        <f>IF(I407="","",I407-TODAY())</f>
        <v/>
      </c>
      <c r="K407" s="16" t="str">
        <f>IF('Cihazlar'!F407&lt;&gt;"",IF('Cihazlar'!F407="","",IF(ISNUMBER('Cihazlar'!F407),'Cihazlar'!F407,IFERROR(DATE(VALUE(RIGHT('Cihazlar'!F407,4)),VALUE(MID('Cihazlar'!F407,4,2)),VALUE(LEFT('Cihazlar'!F407,2))),""))),IF('Cihazlar'!E407="","",IF(ISNUMBER('Cihazlar'!E407),'Cihazlar'!E407,IFERROR(DATE(VALUE(RIGHT('Cihazlar'!E407,4)),VALUE(MID('Cihazlar'!E407,4,2)),VALUE(LEFT('Cihazlar'!E407,2))),""))))</f>
        <v/>
      </c>
      <c r="L407" t="str">
        <f>IF('Cihazlar'!C407="","",IFERROR(MATCH('Cihazlar'!C407,'Ürünler'!$A:$A,0),IFERROR(MATCH('Cihazlar'!C407,'Ürünler'!$B:$B,0),"")))</f>
        <v/>
      </c>
      <c r="M407">
        <f>IF(N407&gt;0,0,IF('Cihazlar'!J407&lt;&gt;"",N(VALUE('Cihazlar'!J407)),IF(L407="",0,N(INDEX('Ürünler'!$C:$C,L407)))))</f>
        <v>0</v>
      </c>
      <c r="N407">
        <f>IF('Cihazlar'!K407&lt;&gt;"",N(VALUE('Cihazlar'!K407)),IF('Cihazlar'!J407&lt;&gt;"",0,IF(L407="",0,N(INDEX('Ürünler'!$D:$D,L407)))))</f>
        <v>0</v>
      </c>
    </row>
    <row r="408" spans="1:14">
      <c r="A408" t="str">
        <f>IF(AND('Cihazlar'!A408="",'Cihazlar'!B408=""),"",IFERROR(INDEX('Müşteriler'!$A:$A,MATCH(IF('Cihazlar'!A408="","§",'Cihazlar'!A408),'Müşteriler'!$K:$K,0)),IFERROR(INDEX('Müşteriler'!$A:$A,MATCH(IF('Cihazlar'!B408="","§",'Cihazlar'!B408),'Müşteriler'!$C:$C,0)),'Cihazlar'!A408&amp;'Cihazlar'!B408)))</f>
        <v/>
      </c>
      <c r="B408" t="str">
        <f>IF('Cihazlar'!C408="","",IF(L408="",'Cihazlar'!C408,INDEX('Ürünler'!$B:$B,L408)))</f>
        <v/>
      </c>
      <c r="C408" t="str">
        <f>IF('Cihazlar'!D408="","",'Cihazlar'!D408)</f>
        <v/>
      </c>
      <c r="D408" s="16" t="str">
        <f>K408</f>
        <v/>
      </c>
      <c r="E408" t="str">
        <f>IF(N408&gt;0,N408&amp;" gün",IF(M408&gt;0,M408&amp;" ay",""))</f>
        <v/>
      </c>
      <c r="F408" s="16" t="str">
        <f>IF(OR('Cihazlar'!C408="",K408=""),"",IF(N408&gt;0,K408+N408,IF(M408&gt;0,EDATE(K408,M408),"")))</f>
        <v/>
      </c>
      <c r="G408" s="17" t="str">
        <f>IF(F408="","",F408-TODAY())</f>
        <v/>
      </c>
      <c r="H408" t="str">
        <f>IF(G408="","",IF(G408&lt;0,"Gecikmiş",IF(G408&lt;=30,"30 gün içinde","Planlı")))</f>
        <v/>
      </c>
      <c r="I408" s="16" t="str">
        <f>IF('Cihazlar'!Q408="","",IF('Cihazlar'!R408="Sarı etiket",(IF('Cihazlar'!Q408="","",IF(ISNUMBER('Cihazlar'!Q408),'Cihazlar'!Q408,IFERROR(DATE(VALUE(RIGHT('Cihazlar'!Q408,4)),VALUE(MID('Cihazlar'!Q408,4,2)),VALUE(LEFT('Cihazlar'!Q408,2))),""))))+120,IF('Cihazlar'!R408="Kırmızı etiket",(IF('Cihazlar'!Q408="","",IF(ISNUMBER('Cihazlar'!Q408),'Cihazlar'!Q408,IFERROR(DATE(VALUE(RIGHT('Cihazlar'!Q408,4)),VALUE(MID('Cihazlar'!Q408,4,2)),VALUE(LEFT('Cihazlar'!Q408,2))),""))))+60,EDATE((IF('Cihazlar'!Q408="","",IF(ISNUMBER('Cihazlar'!Q408),'Cihazlar'!Q408,IFERROR(DATE(VALUE(RIGHT('Cihazlar'!Q408,4)),VALUE(MID('Cihazlar'!Q408,4,2)),VALUE(LEFT('Cihazlar'!Q408,2))),"")))),12))))</f>
        <v/>
      </c>
      <c r="J408" s="17" t="str">
        <f>IF(I408="","",I408-TODAY())</f>
        <v/>
      </c>
      <c r="K408" s="16" t="str">
        <f>IF('Cihazlar'!F408&lt;&gt;"",IF('Cihazlar'!F408="","",IF(ISNUMBER('Cihazlar'!F408),'Cihazlar'!F408,IFERROR(DATE(VALUE(RIGHT('Cihazlar'!F408,4)),VALUE(MID('Cihazlar'!F408,4,2)),VALUE(LEFT('Cihazlar'!F408,2))),""))),IF('Cihazlar'!E408="","",IF(ISNUMBER('Cihazlar'!E408),'Cihazlar'!E408,IFERROR(DATE(VALUE(RIGHT('Cihazlar'!E408,4)),VALUE(MID('Cihazlar'!E408,4,2)),VALUE(LEFT('Cihazlar'!E408,2))),""))))</f>
        <v/>
      </c>
      <c r="L408" t="str">
        <f>IF('Cihazlar'!C408="","",IFERROR(MATCH('Cihazlar'!C408,'Ürünler'!$A:$A,0),IFERROR(MATCH('Cihazlar'!C408,'Ürünler'!$B:$B,0),"")))</f>
        <v/>
      </c>
      <c r="M408">
        <f>IF(N408&gt;0,0,IF('Cihazlar'!J408&lt;&gt;"",N(VALUE('Cihazlar'!J408)),IF(L408="",0,N(INDEX('Ürünler'!$C:$C,L408)))))</f>
        <v>0</v>
      </c>
      <c r="N408">
        <f>IF('Cihazlar'!K408&lt;&gt;"",N(VALUE('Cihazlar'!K408)),IF('Cihazlar'!J408&lt;&gt;"",0,IF(L408="",0,N(INDEX('Ürünler'!$D:$D,L408)))))</f>
        <v>0</v>
      </c>
    </row>
    <row r="409" spans="1:14">
      <c r="A409" t="str">
        <f>IF(AND('Cihazlar'!A409="",'Cihazlar'!B409=""),"",IFERROR(INDEX('Müşteriler'!$A:$A,MATCH(IF('Cihazlar'!A409="","§",'Cihazlar'!A409),'Müşteriler'!$K:$K,0)),IFERROR(INDEX('Müşteriler'!$A:$A,MATCH(IF('Cihazlar'!B409="","§",'Cihazlar'!B409),'Müşteriler'!$C:$C,0)),'Cihazlar'!A409&amp;'Cihazlar'!B409)))</f>
        <v/>
      </c>
      <c r="B409" t="str">
        <f>IF('Cihazlar'!C409="","",IF(L409="",'Cihazlar'!C409,INDEX('Ürünler'!$B:$B,L409)))</f>
        <v/>
      </c>
      <c r="C409" t="str">
        <f>IF('Cihazlar'!D409="","",'Cihazlar'!D409)</f>
        <v/>
      </c>
      <c r="D409" s="16" t="str">
        <f>K409</f>
        <v/>
      </c>
      <c r="E409" t="str">
        <f>IF(N409&gt;0,N409&amp;" gün",IF(M409&gt;0,M409&amp;" ay",""))</f>
        <v/>
      </c>
      <c r="F409" s="16" t="str">
        <f>IF(OR('Cihazlar'!C409="",K409=""),"",IF(N409&gt;0,K409+N409,IF(M409&gt;0,EDATE(K409,M409),"")))</f>
        <v/>
      </c>
      <c r="G409" s="17" t="str">
        <f>IF(F409="","",F409-TODAY())</f>
        <v/>
      </c>
      <c r="H409" t="str">
        <f>IF(G409="","",IF(G409&lt;0,"Gecikmiş",IF(G409&lt;=30,"30 gün içinde","Planlı")))</f>
        <v/>
      </c>
      <c r="I409" s="16" t="str">
        <f>IF('Cihazlar'!Q409="","",IF('Cihazlar'!R409="Sarı etiket",(IF('Cihazlar'!Q409="","",IF(ISNUMBER('Cihazlar'!Q409),'Cihazlar'!Q409,IFERROR(DATE(VALUE(RIGHT('Cihazlar'!Q409,4)),VALUE(MID('Cihazlar'!Q409,4,2)),VALUE(LEFT('Cihazlar'!Q409,2))),""))))+120,IF('Cihazlar'!R409="Kırmızı etiket",(IF('Cihazlar'!Q409="","",IF(ISNUMBER('Cihazlar'!Q409),'Cihazlar'!Q409,IFERROR(DATE(VALUE(RIGHT('Cihazlar'!Q409,4)),VALUE(MID('Cihazlar'!Q409,4,2)),VALUE(LEFT('Cihazlar'!Q409,2))),""))))+60,EDATE((IF('Cihazlar'!Q409="","",IF(ISNUMBER('Cihazlar'!Q409),'Cihazlar'!Q409,IFERROR(DATE(VALUE(RIGHT('Cihazlar'!Q409,4)),VALUE(MID('Cihazlar'!Q409,4,2)),VALUE(LEFT('Cihazlar'!Q409,2))),"")))),12))))</f>
        <v/>
      </c>
      <c r="J409" s="17" t="str">
        <f>IF(I409="","",I409-TODAY())</f>
        <v/>
      </c>
      <c r="K409" s="16" t="str">
        <f>IF('Cihazlar'!F409&lt;&gt;"",IF('Cihazlar'!F409="","",IF(ISNUMBER('Cihazlar'!F409),'Cihazlar'!F409,IFERROR(DATE(VALUE(RIGHT('Cihazlar'!F409,4)),VALUE(MID('Cihazlar'!F409,4,2)),VALUE(LEFT('Cihazlar'!F409,2))),""))),IF('Cihazlar'!E409="","",IF(ISNUMBER('Cihazlar'!E409),'Cihazlar'!E409,IFERROR(DATE(VALUE(RIGHT('Cihazlar'!E409,4)),VALUE(MID('Cihazlar'!E409,4,2)),VALUE(LEFT('Cihazlar'!E409,2))),""))))</f>
        <v/>
      </c>
      <c r="L409" t="str">
        <f>IF('Cihazlar'!C409="","",IFERROR(MATCH('Cihazlar'!C409,'Ürünler'!$A:$A,0),IFERROR(MATCH('Cihazlar'!C409,'Ürünler'!$B:$B,0),"")))</f>
        <v/>
      </c>
      <c r="M409">
        <f>IF(N409&gt;0,0,IF('Cihazlar'!J409&lt;&gt;"",N(VALUE('Cihazlar'!J409)),IF(L409="",0,N(INDEX('Ürünler'!$C:$C,L409)))))</f>
        <v>0</v>
      </c>
      <c r="N409">
        <f>IF('Cihazlar'!K409&lt;&gt;"",N(VALUE('Cihazlar'!K409)),IF('Cihazlar'!J409&lt;&gt;"",0,IF(L409="",0,N(INDEX('Ürünler'!$D:$D,L409)))))</f>
        <v>0</v>
      </c>
    </row>
    <row r="410" spans="1:14">
      <c r="A410" t="str">
        <f>IF(AND('Cihazlar'!A410="",'Cihazlar'!B410=""),"",IFERROR(INDEX('Müşteriler'!$A:$A,MATCH(IF('Cihazlar'!A410="","§",'Cihazlar'!A410),'Müşteriler'!$K:$K,0)),IFERROR(INDEX('Müşteriler'!$A:$A,MATCH(IF('Cihazlar'!B410="","§",'Cihazlar'!B410),'Müşteriler'!$C:$C,0)),'Cihazlar'!A410&amp;'Cihazlar'!B410)))</f>
        <v/>
      </c>
      <c r="B410" t="str">
        <f>IF('Cihazlar'!C410="","",IF(L410="",'Cihazlar'!C410,INDEX('Ürünler'!$B:$B,L410)))</f>
        <v/>
      </c>
      <c r="C410" t="str">
        <f>IF('Cihazlar'!D410="","",'Cihazlar'!D410)</f>
        <v/>
      </c>
      <c r="D410" s="16" t="str">
        <f>K410</f>
        <v/>
      </c>
      <c r="E410" t="str">
        <f>IF(N410&gt;0,N410&amp;" gün",IF(M410&gt;0,M410&amp;" ay",""))</f>
        <v/>
      </c>
      <c r="F410" s="16" t="str">
        <f>IF(OR('Cihazlar'!C410="",K410=""),"",IF(N410&gt;0,K410+N410,IF(M410&gt;0,EDATE(K410,M410),"")))</f>
        <v/>
      </c>
      <c r="G410" s="17" t="str">
        <f>IF(F410="","",F410-TODAY())</f>
        <v/>
      </c>
      <c r="H410" t="str">
        <f>IF(G410="","",IF(G410&lt;0,"Gecikmiş",IF(G410&lt;=30,"30 gün içinde","Planlı")))</f>
        <v/>
      </c>
      <c r="I410" s="16" t="str">
        <f>IF('Cihazlar'!Q410="","",IF('Cihazlar'!R410="Sarı etiket",(IF('Cihazlar'!Q410="","",IF(ISNUMBER('Cihazlar'!Q410),'Cihazlar'!Q410,IFERROR(DATE(VALUE(RIGHT('Cihazlar'!Q410,4)),VALUE(MID('Cihazlar'!Q410,4,2)),VALUE(LEFT('Cihazlar'!Q410,2))),""))))+120,IF('Cihazlar'!R410="Kırmızı etiket",(IF('Cihazlar'!Q410="","",IF(ISNUMBER('Cihazlar'!Q410),'Cihazlar'!Q410,IFERROR(DATE(VALUE(RIGHT('Cihazlar'!Q410,4)),VALUE(MID('Cihazlar'!Q410,4,2)),VALUE(LEFT('Cihazlar'!Q410,2))),""))))+60,EDATE((IF('Cihazlar'!Q410="","",IF(ISNUMBER('Cihazlar'!Q410),'Cihazlar'!Q410,IFERROR(DATE(VALUE(RIGHT('Cihazlar'!Q410,4)),VALUE(MID('Cihazlar'!Q410,4,2)),VALUE(LEFT('Cihazlar'!Q410,2))),"")))),12))))</f>
        <v/>
      </c>
      <c r="J410" s="17" t="str">
        <f>IF(I410="","",I410-TODAY())</f>
        <v/>
      </c>
      <c r="K410" s="16" t="str">
        <f>IF('Cihazlar'!F410&lt;&gt;"",IF('Cihazlar'!F410="","",IF(ISNUMBER('Cihazlar'!F410),'Cihazlar'!F410,IFERROR(DATE(VALUE(RIGHT('Cihazlar'!F410,4)),VALUE(MID('Cihazlar'!F410,4,2)),VALUE(LEFT('Cihazlar'!F410,2))),""))),IF('Cihazlar'!E410="","",IF(ISNUMBER('Cihazlar'!E410),'Cihazlar'!E410,IFERROR(DATE(VALUE(RIGHT('Cihazlar'!E410,4)),VALUE(MID('Cihazlar'!E410,4,2)),VALUE(LEFT('Cihazlar'!E410,2))),""))))</f>
        <v/>
      </c>
      <c r="L410" t="str">
        <f>IF('Cihazlar'!C410="","",IFERROR(MATCH('Cihazlar'!C410,'Ürünler'!$A:$A,0),IFERROR(MATCH('Cihazlar'!C410,'Ürünler'!$B:$B,0),"")))</f>
        <v/>
      </c>
      <c r="M410">
        <f>IF(N410&gt;0,0,IF('Cihazlar'!J410&lt;&gt;"",N(VALUE('Cihazlar'!J410)),IF(L410="",0,N(INDEX('Ürünler'!$C:$C,L410)))))</f>
        <v>0</v>
      </c>
      <c r="N410">
        <f>IF('Cihazlar'!K410&lt;&gt;"",N(VALUE('Cihazlar'!K410)),IF('Cihazlar'!J410&lt;&gt;"",0,IF(L410="",0,N(INDEX('Ürünler'!$D:$D,L410)))))</f>
        <v>0</v>
      </c>
    </row>
    <row r="411" spans="1:14">
      <c r="A411" t="str">
        <f>IF(AND('Cihazlar'!A411="",'Cihazlar'!B411=""),"",IFERROR(INDEX('Müşteriler'!$A:$A,MATCH(IF('Cihazlar'!A411="","§",'Cihazlar'!A411),'Müşteriler'!$K:$K,0)),IFERROR(INDEX('Müşteriler'!$A:$A,MATCH(IF('Cihazlar'!B411="","§",'Cihazlar'!B411),'Müşteriler'!$C:$C,0)),'Cihazlar'!A411&amp;'Cihazlar'!B411)))</f>
        <v/>
      </c>
      <c r="B411" t="str">
        <f>IF('Cihazlar'!C411="","",IF(L411="",'Cihazlar'!C411,INDEX('Ürünler'!$B:$B,L411)))</f>
        <v/>
      </c>
      <c r="C411" t="str">
        <f>IF('Cihazlar'!D411="","",'Cihazlar'!D411)</f>
        <v/>
      </c>
      <c r="D411" s="16" t="str">
        <f>K411</f>
        <v/>
      </c>
      <c r="E411" t="str">
        <f>IF(N411&gt;0,N411&amp;" gün",IF(M411&gt;0,M411&amp;" ay",""))</f>
        <v/>
      </c>
      <c r="F411" s="16" t="str">
        <f>IF(OR('Cihazlar'!C411="",K411=""),"",IF(N411&gt;0,K411+N411,IF(M411&gt;0,EDATE(K411,M411),"")))</f>
        <v/>
      </c>
      <c r="G411" s="17" t="str">
        <f>IF(F411="","",F411-TODAY())</f>
        <v/>
      </c>
      <c r="H411" t="str">
        <f>IF(G411="","",IF(G411&lt;0,"Gecikmiş",IF(G411&lt;=30,"30 gün içinde","Planlı")))</f>
        <v/>
      </c>
      <c r="I411" s="16" t="str">
        <f>IF('Cihazlar'!Q411="","",IF('Cihazlar'!R411="Sarı etiket",(IF('Cihazlar'!Q411="","",IF(ISNUMBER('Cihazlar'!Q411),'Cihazlar'!Q411,IFERROR(DATE(VALUE(RIGHT('Cihazlar'!Q411,4)),VALUE(MID('Cihazlar'!Q411,4,2)),VALUE(LEFT('Cihazlar'!Q411,2))),""))))+120,IF('Cihazlar'!R411="Kırmızı etiket",(IF('Cihazlar'!Q411="","",IF(ISNUMBER('Cihazlar'!Q411),'Cihazlar'!Q411,IFERROR(DATE(VALUE(RIGHT('Cihazlar'!Q411,4)),VALUE(MID('Cihazlar'!Q411,4,2)),VALUE(LEFT('Cihazlar'!Q411,2))),""))))+60,EDATE((IF('Cihazlar'!Q411="","",IF(ISNUMBER('Cihazlar'!Q411),'Cihazlar'!Q411,IFERROR(DATE(VALUE(RIGHT('Cihazlar'!Q411,4)),VALUE(MID('Cihazlar'!Q411,4,2)),VALUE(LEFT('Cihazlar'!Q411,2))),"")))),12))))</f>
        <v/>
      </c>
      <c r="J411" s="17" t="str">
        <f>IF(I411="","",I411-TODAY())</f>
        <v/>
      </c>
      <c r="K411" s="16" t="str">
        <f>IF('Cihazlar'!F411&lt;&gt;"",IF('Cihazlar'!F411="","",IF(ISNUMBER('Cihazlar'!F411),'Cihazlar'!F411,IFERROR(DATE(VALUE(RIGHT('Cihazlar'!F411,4)),VALUE(MID('Cihazlar'!F411,4,2)),VALUE(LEFT('Cihazlar'!F411,2))),""))),IF('Cihazlar'!E411="","",IF(ISNUMBER('Cihazlar'!E411),'Cihazlar'!E411,IFERROR(DATE(VALUE(RIGHT('Cihazlar'!E411,4)),VALUE(MID('Cihazlar'!E411,4,2)),VALUE(LEFT('Cihazlar'!E411,2))),""))))</f>
        <v/>
      </c>
      <c r="L411" t="str">
        <f>IF('Cihazlar'!C411="","",IFERROR(MATCH('Cihazlar'!C411,'Ürünler'!$A:$A,0),IFERROR(MATCH('Cihazlar'!C411,'Ürünler'!$B:$B,0),"")))</f>
        <v/>
      </c>
      <c r="M411">
        <f>IF(N411&gt;0,0,IF('Cihazlar'!J411&lt;&gt;"",N(VALUE('Cihazlar'!J411)),IF(L411="",0,N(INDEX('Ürünler'!$C:$C,L411)))))</f>
        <v>0</v>
      </c>
      <c r="N411">
        <f>IF('Cihazlar'!K411&lt;&gt;"",N(VALUE('Cihazlar'!K411)),IF('Cihazlar'!J411&lt;&gt;"",0,IF(L411="",0,N(INDEX('Ürünler'!$D:$D,L411)))))</f>
        <v>0</v>
      </c>
    </row>
    <row r="412" spans="1:14">
      <c r="A412" t="str">
        <f>IF(AND('Cihazlar'!A412="",'Cihazlar'!B412=""),"",IFERROR(INDEX('Müşteriler'!$A:$A,MATCH(IF('Cihazlar'!A412="","§",'Cihazlar'!A412),'Müşteriler'!$K:$K,0)),IFERROR(INDEX('Müşteriler'!$A:$A,MATCH(IF('Cihazlar'!B412="","§",'Cihazlar'!B412),'Müşteriler'!$C:$C,0)),'Cihazlar'!A412&amp;'Cihazlar'!B412)))</f>
        <v/>
      </c>
      <c r="B412" t="str">
        <f>IF('Cihazlar'!C412="","",IF(L412="",'Cihazlar'!C412,INDEX('Ürünler'!$B:$B,L412)))</f>
        <v/>
      </c>
      <c r="C412" t="str">
        <f>IF('Cihazlar'!D412="","",'Cihazlar'!D412)</f>
        <v/>
      </c>
      <c r="D412" s="16" t="str">
        <f>K412</f>
        <v/>
      </c>
      <c r="E412" t="str">
        <f>IF(N412&gt;0,N412&amp;" gün",IF(M412&gt;0,M412&amp;" ay",""))</f>
        <v/>
      </c>
      <c r="F412" s="16" t="str">
        <f>IF(OR('Cihazlar'!C412="",K412=""),"",IF(N412&gt;0,K412+N412,IF(M412&gt;0,EDATE(K412,M412),"")))</f>
        <v/>
      </c>
      <c r="G412" s="17" t="str">
        <f>IF(F412="","",F412-TODAY())</f>
        <v/>
      </c>
      <c r="H412" t="str">
        <f>IF(G412="","",IF(G412&lt;0,"Gecikmiş",IF(G412&lt;=30,"30 gün içinde","Planlı")))</f>
        <v/>
      </c>
      <c r="I412" s="16" t="str">
        <f>IF('Cihazlar'!Q412="","",IF('Cihazlar'!R412="Sarı etiket",(IF('Cihazlar'!Q412="","",IF(ISNUMBER('Cihazlar'!Q412),'Cihazlar'!Q412,IFERROR(DATE(VALUE(RIGHT('Cihazlar'!Q412,4)),VALUE(MID('Cihazlar'!Q412,4,2)),VALUE(LEFT('Cihazlar'!Q412,2))),""))))+120,IF('Cihazlar'!R412="Kırmızı etiket",(IF('Cihazlar'!Q412="","",IF(ISNUMBER('Cihazlar'!Q412),'Cihazlar'!Q412,IFERROR(DATE(VALUE(RIGHT('Cihazlar'!Q412,4)),VALUE(MID('Cihazlar'!Q412,4,2)),VALUE(LEFT('Cihazlar'!Q412,2))),""))))+60,EDATE((IF('Cihazlar'!Q412="","",IF(ISNUMBER('Cihazlar'!Q412),'Cihazlar'!Q412,IFERROR(DATE(VALUE(RIGHT('Cihazlar'!Q412,4)),VALUE(MID('Cihazlar'!Q412,4,2)),VALUE(LEFT('Cihazlar'!Q412,2))),"")))),12))))</f>
        <v/>
      </c>
      <c r="J412" s="17" t="str">
        <f>IF(I412="","",I412-TODAY())</f>
        <v/>
      </c>
      <c r="K412" s="16" t="str">
        <f>IF('Cihazlar'!F412&lt;&gt;"",IF('Cihazlar'!F412="","",IF(ISNUMBER('Cihazlar'!F412),'Cihazlar'!F412,IFERROR(DATE(VALUE(RIGHT('Cihazlar'!F412,4)),VALUE(MID('Cihazlar'!F412,4,2)),VALUE(LEFT('Cihazlar'!F412,2))),""))),IF('Cihazlar'!E412="","",IF(ISNUMBER('Cihazlar'!E412),'Cihazlar'!E412,IFERROR(DATE(VALUE(RIGHT('Cihazlar'!E412,4)),VALUE(MID('Cihazlar'!E412,4,2)),VALUE(LEFT('Cihazlar'!E412,2))),""))))</f>
        <v/>
      </c>
      <c r="L412" t="str">
        <f>IF('Cihazlar'!C412="","",IFERROR(MATCH('Cihazlar'!C412,'Ürünler'!$A:$A,0),IFERROR(MATCH('Cihazlar'!C412,'Ürünler'!$B:$B,0),"")))</f>
        <v/>
      </c>
      <c r="M412">
        <f>IF(N412&gt;0,0,IF('Cihazlar'!J412&lt;&gt;"",N(VALUE('Cihazlar'!J412)),IF(L412="",0,N(INDEX('Ürünler'!$C:$C,L412)))))</f>
        <v>0</v>
      </c>
      <c r="N412">
        <f>IF('Cihazlar'!K412&lt;&gt;"",N(VALUE('Cihazlar'!K412)),IF('Cihazlar'!J412&lt;&gt;"",0,IF(L412="",0,N(INDEX('Ürünler'!$D:$D,L412)))))</f>
        <v>0</v>
      </c>
    </row>
    <row r="413" spans="1:14">
      <c r="A413" t="str">
        <f>IF(AND('Cihazlar'!A413="",'Cihazlar'!B413=""),"",IFERROR(INDEX('Müşteriler'!$A:$A,MATCH(IF('Cihazlar'!A413="","§",'Cihazlar'!A413),'Müşteriler'!$K:$K,0)),IFERROR(INDEX('Müşteriler'!$A:$A,MATCH(IF('Cihazlar'!B413="","§",'Cihazlar'!B413),'Müşteriler'!$C:$C,0)),'Cihazlar'!A413&amp;'Cihazlar'!B413)))</f>
        <v/>
      </c>
      <c r="B413" t="str">
        <f>IF('Cihazlar'!C413="","",IF(L413="",'Cihazlar'!C413,INDEX('Ürünler'!$B:$B,L413)))</f>
        <v/>
      </c>
      <c r="C413" t="str">
        <f>IF('Cihazlar'!D413="","",'Cihazlar'!D413)</f>
        <v/>
      </c>
      <c r="D413" s="16" t="str">
        <f>K413</f>
        <v/>
      </c>
      <c r="E413" t="str">
        <f>IF(N413&gt;0,N413&amp;" gün",IF(M413&gt;0,M413&amp;" ay",""))</f>
        <v/>
      </c>
      <c r="F413" s="16" t="str">
        <f>IF(OR('Cihazlar'!C413="",K413=""),"",IF(N413&gt;0,K413+N413,IF(M413&gt;0,EDATE(K413,M413),"")))</f>
        <v/>
      </c>
      <c r="G413" s="17" t="str">
        <f>IF(F413="","",F413-TODAY())</f>
        <v/>
      </c>
      <c r="H413" t="str">
        <f>IF(G413="","",IF(G413&lt;0,"Gecikmiş",IF(G413&lt;=30,"30 gün içinde","Planlı")))</f>
        <v/>
      </c>
      <c r="I413" s="16" t="str">
        <f>IF('Cihazlar'!Q413="","",IF('Cihazlar'!R413="Sarı etiket",(IF('Cihazlar'!Q413="","",IF(ISNUMBER('Cihazlar'!Q413),'Cihazlar'!Q413,IFERROR(DATE(VALUE(RIGHT('Cihazlar'!Q413,4)),VALUE(MID('Cihazlar'!Q413,4,2)),VALUE(LEFT('Cihazlar'!Q413,2))),""))))+120,IF('Cihazlar'!R413="Kırmızı etiket",(IF('Cihazlar'!Q413="","",IF(ISNUMBER('Cihazlar'!Q413),'Cihazlar'!Q413,IFERROR(DATE(VALUE(RIGHT('Cihazlar'!Q413,4)),VALUE(MID('Cihazlar'!Q413,4,2)),VALUE(LEFT('Cihazlar'!Q413,2))),""))))+60,EDATE((IF('Cihazlar'!Q413="","",IF(ISNUMBER('Cihazlar'!Q413),'Cihazlar'!Q413,IFERROR(DATE(VALUE(RIGHT('Cihazlar'!Q413,4)),VALUE(MID('Cihazlar'!Q413,4,2)),VALUE(LEFT('Cihazlar'!Q413,2))),"")))),12))))</f>
        <v/>
      </c>
      <c r="J413" s="17" t="str">
        <f>IF(I413="","",I413-TODAY())</f>
        <v/>
      </c>
      <c r="K413" s="16" t="str">
        <f>IF('Cihazlar'!F413&lt;&gt;"",IF('Cihazlar'!F413="","",IF(ISNUMBER('Cihazlar'!F413),'Cihazlar'!F413,IFERROR(DATE(VALUE(RIGHT('Cihazlar'!F413,4)),VALUE(MID('Cihazlar'!F413,4,2)),VALUE(LEFT('Cihazlar'!F413,2))),""))),IF('Cihazlar'!E413="","",IF(ISNUMBER('Cihazlar'!E413),'Cihazlar'!E413,IFERROR(DATE(VALUE(RIGHT('Cihazlar'!E413,4)),VALUE(MID('Cihazlar'!E413,4,2)),VALUE(LEFT('Cihazlar'!E413,2))),""))))</f>
        <v/>
      </c>
      <c r="L413" t="str">
        <f>IF('Cihazlar'!C413="","",IFERROR(MATCH('Cihazlar'!C413,'Ürünler'!$A:$A,0),IFERROR(MATCH('Cihazlar'!C413,'Ürünler'!$B:$B,0),"")))</f>
        <v/>
      </c>
      <c r="M413">
        <f>IF(N413&gt;0,0,IF('Cihazlar'!J413&lt;&gt;"",N(VALUE('Cihazlar'!J413)),IF(L413="",0,N(INDEX('Ürünler'!$C:$C,L413)))))</f>
        <v>0</v>
      </c>
      <c r="N413">
        <f>IF('Cihazlar'!K413&lt;&gt;"",N(VALUE('Cihazlar'!K413)),IF('Cihazlar'!J413&lt;&gt;"",0,IF(L413="",0,N(INDEX('Ürünler'!$D:$D,L413)))))</f>
        <v>0</v>
      </c>
    </row>
    <row r="414" spans="1:14">
      <c r="A414" t="str">
        <f>IF(AND('Cihazlar'!A414="",'Cihazlar'!B414=""),"",IFERROR(INDEX('Müşteriler'!$A:$A,MATCH(IF('Cihazlar'!A414="","§",'Cihazlar'!A414),'Müşteriler'!$K:$K,0)),IFERROR(INDEX('Müşteriler'!$A:$A,MATCH(IF('Cihazlar'!B414="","§",'Cihazlar'!B414),'Müşteriler'!$C:$C,0)),'Cihazlar'!A414&amp;'Cihazlar'!B414)))</f>
        <v/>
      </c>
      <c r="B414" t="str">
        <f>IF('Cihazlar'!C414="","",IF(L414="",'Cihazlar'!C414,INDEX('Ürünler'!$B:$B,L414)))</f>
        <v/>
      </c>
      <c r="C414" t="str">
        <f>IF('Cihazlar'!D414="","",'Cihazlar'!D414)</f>
        <v/>
      </c>
      <c r="D414" s="16" t="str">
        <f>K414</f>
        <v/>
      </c>
      <c r="E414" t="str">
        <f>IF(N414&gt;0,N414&amp;" gün",IF(M414&gt;0,M414&amp;" ay",""))</f>
        <v/>
      </c>
      <c r="F414" s="16" t="str">
        <f>IF(OR('Cihazlar'!C414="",K414=""),"",IF(N414&gt;0,K414+N414,IF(M414&gt;0,EDATE(K414,M414),"")))</f>
        <v/>
      </c>
      <c r="G414" s="17" t="str">
        <f>IF(F414="","",F414-TODAY())</f>
        <v/>
      </c>
      <c r="H414" t="str">
        <f>IF(G414="","",IF(G414&lt;0,"Gecikmiş",IF(G414&lt;=30,"30 gün içinde","Planlı")))</f>
        <v/>
      </c>
      <c r="I414" s="16" t="str">
        <f>IF('Cihazlar'!Q414="","",IF('Cihazlar'!R414="Sarı etiket",(IF('Cihazlar'!Q414="","",IF(ISNUMBER('Cihazlar'!Q414),'Cihazlar'!Q414,IFERROR(DATE(VALUE(RIGHT('Cihazlar'!Q414,4)),VALUE(MID('Cihazlar'!Q414,4,2)),VALUE(LEFT('Cihazlar'!Q414,2))),""))))+120,IF('Cihazlar'!R414="Kırmızı etiket",(IF('Cihazlar'!Q414="","",IF(ISNUMBER('Cihazlar'!Q414),'Cihazlar'!Q414,IFERROR(DATE(VALUE(RIGHT('Cihazlar'!Q414,4)),VALUE(MID('Cihazlar'!Q414,4,2)),VALUE(LEFT('Cihazlar'!Q414,2))),""))))+60,EDATE((IF('Cihazlar'!Q414="","",IF(ISNUMBER('Cihazlar'!Q414),'Cihazlar'!Q414,IFERROR(DATE(VALUE(RIGHT('Cihazlar'!Q414,4)),VALUE(MID('Cihazlar'!Q414,4,2)),VALUE(LEFT('Cihazlar'!Q414,2))),"")))),12))))</f>
        <v/>
      </c>
      <c r="J414" s="17" t="str">
        <f>IF(I414="","",I414-TODAY())</f>
        <v/>
      </c>
      <c r="K414" s="16" t="str">
        <f>IF('Cihazlar'!F414&lt;&gt;"",IF('Cihazlar'!F414="","",IF(ISNUMBER('Cihazlar'!F414),'Cihazlar'!F414,IFERROR(DATE(VALUE(RIGHT('Cihazlar'!F414,4)),VALUE(MID('Cihazlar'!F414,4,2)),VALUE(LEFT('Cihazlar'!F414,2))),""))),IF('Cihazlar'!E414="","",IF(ISNUMBER('Cihazlar'!E414),'Cihazlar'!E414,IFERROR(DATE(VALUE(RIGHT('Cihazlar'!E414,4)),VALUE(MID('Cihazlar'!E414,4,2)),VALUE(LEFT('Cihazlar'!E414,2))),""))))</f>
        <v/>
      </c>
      <c r="L414" t="str">
        <f>IF('Cihazlar'!C414="","",IFERROR(MATCH('Cihazlar'!C414,'Ürünler'!$A:$A,0),IFERROR(MATCH('Cihazlar'!C414,'Ürünler'!$B:$B,0),"")))</f>
        <v/>
      </c>
      <c r="M414">
        <f>IF(N414&gt;0,0,IF('Cihazlar'!J414&lt;&gt;"",N(VALUE('Cihazlar'!J414)),IF(L414="",0,N(INDEX('Ürünler'!$C:$C,L414)))))</f>
        <v>0</v>
      </c>
      <c r="N414">
        <f>IF('Cihazlar'!K414&lt;&gt;"",N(VALUE('Cihazlar'!K414)),IF('Cihazlar'!J414&lt;&gt;"",0,IF(L414="",0,N(INDEX('Ürünler'!$D:$D,L414)))))</f>
        <v>0</v>
      </c>
    </row>
    <row r="415" spans="1:14">
      <c r="A415" t="str">
        <f>IF(AND('Cihazlar'!A415="",'Cihazlar'!B415=""),"",IFERROR(INDEX('Müşteriler'!$A:$A,MATCH(IF('Cihazlar'!A415="","§",'Cihazlar'!A415),'Müşteriler'!$K:$K,0)),IFERROR(INDEX('Müşteriler'!$A:$A,MATCH(IF('Cihazlar'!B415="","§",'Cihazlar'!B415),'Müşteriler'!$C:$C,0)),'Cihazlar'!A415&amp;'Cihazlar'!B415)))</f>
        <v/>
      </c>
      <c r="B415" t="str">
        <f>IF('Cihazlar'!C415="","",IF(L415="",'Cihazlar'!C415,INDEX('Ürünler'!$B:$B,L415)))</f>
        <v/>
      </c>
      <c r="C415" t="str">
        <f>IF('Cihazlar'!D415="","",'Cihazlar'!D415)</f>
        <v/>
      </c>
      <c r="D415" s="16" t="str">
        <f>K415</f>
        <v/>
      </c>
      <c r="E415" t="str">
        <f>IF(N415&gt;0,N415&amp;" gün",IF(M415&gt;0,M415&amp;" ay",""))</f>
        <v/>
      </c>
      <c r="F415" s="16" t="str">
        <f>IF(OR('Cihazlar'!C415="",K415=""),"",IF(N415&gt;0,K415+N415,IF(M415&gt;0,EDATE(K415,M415),"")))</f>
        <v/>
      </c>
      <c r="G415" s="17" t="str">
        <f>IF(F415="","",F415-TODAY())</f>
        <v/>
      </c>
      <c r="H415" t="str">
        <f>IF(G415="","",IF(G415&lt;0,"Gecikmiş",IF(G415&lt;=30,"30 gün içinde","Planlı")))</f>
        <v/>
      </c>
      <c r="I415" s="16" t="str">
        <f>IF('Cihazlar'!Q415="","",IF('Cihazlar'!R415="Sarı etiket",(IF('Cihazlar'!Q415="","",IF(ISNUMBER('Cihazlar'!Q415),'Cihazlar'!Q415,IFERROR(DATE(VALUE(RIGHT('Cihazlar'!Q415,4)),VALUE(MID('Cihazlar'!Q415,4,2)),VALUE(LEFT('Cihazlar'!Q415,2))),""))))+120,IF('Cihazlar'!R415="Kırmızı etiket",(IF('Cihazlar'!Q415="","",IF(ISNUMBER('Cihazlar'!Q415),'Cihazlar'!Q415,IFERROR(DATE(VALUE(RIGHT('Cihazlar'!Q415,4)),VALUE(MID('Cihazlar'!Q415,4,2)),VALUE(LEFT('Cihazlar'!Q415,2))),""))))+60,EDATE((IF('Cihazlar'!Q415="","",IF(ISNUMBER('Cihazlar'!Q415),'Cihazlar'!Q415,IFERROR(DATE(VALUE(RIGHT('Cihazlar'!Q415,4)),VALUE(MID('Cihazlar'!Q415,4,2)),VALUE(LEFT('Cihazlar'!Q415,2))),"")))),12))))</f>
        <v/>
      </c>
      <c r="J415" s="17" t="str">
        <f>IF(I415="","",I415-TODAY())</f>
        <v/>
      </c>
      <c r="K415" s="16" t="str">
        <f>IF('Cihazlar'!F415&lt;&gt;"",IF('Cihazlar'!F415="","",IF(ISNUMBER('Cihazlar'!F415),'Cihazlar'!F415,IFERROR(DATE(VALUE(RIGHT('Cihazlar'!F415,4)),VALUE(MID('Cihazlar'!F415,4,2)),VALUE(LEFT('Cihazlar'!F415,2))),""))),IF('Cihazlar'!E415="","",IF(ISNUMBER('Cihazlar'!E415),'Cihazlar'!E415,IFERROR(DATE(VALUE(RIGHT('Cihazlar'!E415,4)),VALUE(MID('Cihazlar'!E415,4,2)),VALUE(LEFT('Cihazlar'!E415,2))),""))))</f>
        <v/>
      </c>
      <c r="L415" t="str">
        <f>IF('Cihazlar'!C415="","",IFERROR(MATCH('Cihazlar'!C415,'Ürünler'!$A:$A,0),IFERROR(MATCH('Cihazlar'!C415,'Ürünler'!$B:$B,0),"")))</f>
        <v/>
      </c>
      <c r="M415">
        <f>IF(N415&gt;0,0,IF('Cihazlar'!J415&lt;&gt;"",N(VALUE('Cihazlar'!J415)),IF(L415="",0,N(INDEX('Ürünler'!$C:$C,L415)))))</f>
        <v>0</v>
      </c>
      <c r="N415">
        <f>IF('Cihazlar'!K415&lt;&gt;"",N(VALUE('Cihazlar'!K415)),IF('Cihazlar'!J415&lt;&gt;"",0,IF(L415="",0,N(INDEX('Ürünler'!$D:$D,L415)))))</f>
        <v>0</v>
      </c>
    </row>
    <row r="416" spans="1:14">
      <c r="A416" t="str">
        <f>IF(AND('Cihazlar'!A416="",'Cihazlar'!B416=""),"",IFERROR(INDEX('Müşteriler'!$A:$A,MATCH(IF('Cihazlar'!A416="","§",'Cihazlar'!A416),'Müşteriler'!$K:$K,0)),IFERROR(INDEX('Müşteriler'!$A:$A,MATCH(IF('Cihazlar'!B416="","§",'Cihazlar'!B416),'Müşteriler'!$C:$C,0)),'Cihazlar'!A416&amp;'Cihazlar'!B416)))</f>
        <v/>
      </c>
      <c r="B416" t="str">
        <f>IF('Cihazlar'!C416="","",IF(L416="",'Cihazlar'!C416,INDEX('Ürünler'!$B:$B,L416)))</f>
        <v/>
      </c>
      <c r="C416" t="str">
        <f>IF('Cihazlar'!D416="","",'Cihazlar'!D416)</f>
        <v/>
      </c>
      <c r="D416" s="16" t="str">
        <f>K416</f>
        <v/>
      </c>
      <c r="E416" t="str">
        <f>IF(N416&gt;0,N416&amp;" gün",IF(M416&gt;0,M416&amp;" ay",""))</f>
        <v/>
      </c>
      <c r="F416" s="16" t="str">
        <f>IF(OR('Cihazlar'!C416="",K416=""),"",IF(N416&gt;0,K416+N416,IF(M416&gt;0,EDATE(K416,M416),"")))</f>
        <v/>
      </c>
      <c r="G416" s="17" t="str">
        <f>IF(F416="","",F416-TODAY())</f>
        <v/>
      </c>
      <c r="H416" t="str">
        <f>IF(G416="","",IF(G416&lt;0,"Gecikmiş",IF(G416&lt;=30,"30 gün içinde","Planlı")))</f>
        <v/>
      </c>
      <c r="I416" s="16" t="str">
        <f>IF('Cihazlar'!Q416="","",IF('Cihazlar'!R416="Sarı etiket",(IF('Cihazlar'!Q416="","",IF(ISNUMBER('Cihazlar'!Q416),'Cihazlar'!Q416,IFERROR(DATE(VALUE(RIGHT('Cihazlar'!Q416,4)),VALUE(MID('Cihazlar'!Q416,4,2)),VALUE(LEFT('Cihazlar'!Q416,2))),""))))+120,IF('Cihazlar'!R416="Kırmızı etiket",(IF('Cihazlar'!Q416="","",IF(ISNUMBER('Cihazlar'!Q416),'Cihazlar'!Q416,IFERROR(DATE(VALUE(RIGHT('Cihazlar'!Q416,4)),VALUE(MID('Cihazlar'!Q416,4,2)),VALUE(LEFT('Cihazlar'!Q416,2))),""))))+60,EDATE((IF('Cihazlar'!Q416="","",IF(ISNUMBER('Cihazlar'!Q416),'Cihazlar'!Q416,IFERROR(DATE(VALUE(RIGHT('Cihazlar'!Q416,4)),VALUE(MID('Cihazlar'!Q416,4,2)),VALUE(LEFT('Cihazlar'!Q416,2))),"")))),12))))</f>
        <v/>
      </c>
      <c r="J416" s="17" t="str">
        <f>IF(I416="","",I416-TODAY())</f>
        <v/>
      </c>
      <c r="K416" s="16" t="str">
        <f>IF('Cihazlar'!F416&lt;&gt;"",IF('Cihazlar'!F416="","",IF(ISNUMBER('Cihazlar'!F416),'Cihazlar'!F416,IFERROR(DATE(VALUE(RIGHT('Cihazlar'!F416,4)),VALUE(MID('Cihazlar'!F416,4,2)),VALUE(LEFT('Cihazlar'!F416,2))),""))),IF('Cihazlar'!E416="","",IF(ISNUMBER('Cihazlar'!E416),'Cihazlar'!E416,IFERROR(DATE(VALUE(RIGHT('Cihazlar'!E416,4)),VALUE(MID('Cihazlar'!E416,4,2)),VALUE(LEFT('Cihazlar'!E416,2))),""))))</f>
        <v/>
      </c>
      <c r="L416" t="str">
        <f>IF('Cihazlar'!C416="","",IFERROR(MATCH('Cihazlar'!C416,'Ürünler'!$A:$A,0),IFERROR(MATCH('Cihazlar'!C416,'Ürünler'!$B:$B,0),"")))</f>
        <v/>
      </c>
      <c r="M416">
        <f>IF(N416&gt;0,0,IF('Cihazlar'!J416&lt;&gt;"",N(VALUE('Cihazlar'!J416)),IF(L416="",0,N(INDEX('Ürünler'!$C:$C,L416)))))</f>
        <v>0</v>
      </c>
      <c r="N416">
        <f>IF('Cihazlar'!K416&lt;&gt;"",N(VALUE('Cihazlar'!K416)),IF('Cihazlar'!J416&lt;&gt;"",0,IF(L416="",0,N(INDEX('Ürünler'!$D:$D,L416)))))</f>
        <v>0</v>
      </c>
    </row>
    <row r="417" spans="1:14">
      <c r="A417" t="str">
        <f>IF(AND('Cihazlar'!A417="",'Cihazlar'!B417=""),"",IFERROR(INDEX('Müşteriler'!$A:$A,MATCH(IF('Cihazlar'!A417="","§",'Cihazlar'!A417),'Müşteriler'!$K:$K,0)),IFERROR(INDEX('Müşteriler'!$A:$A,MATCH(IF('Cihazlar'!B417="","§",'Cihazlar'!B417),'Müşteriler'!$C:$C,0)),'Cihazlar'!A417&amp;'Cihazlar'!B417)))</f>
        <v/>
      </c>
      <c r="B417" t="str">
        <f>IF('Cihazlar'!C417="","",IF(L417="",'Cihazlar'!C417,INDEX('Ürünler'!$B:$B,L417)))</f>
        <v/>
      </c>
      <c r="C417" t="str">
        <f>IF('Cihazlar'!D417="","",'Cihazlar'!D417)</f>
        <v/>
      </c>
      <c r="D417" s="16" t="str">
        <f>K417</f>
        <v/>
      </c>
      <c r="E417" t="str">
        <f>IF(N417&gt;0,N417&amp;" gün",IF(M417&gt;0,M417&amp;" ay",""))</f>
        <v/>
      </c>
      <c r="F417" s="16" t="str">
        <f>IF(OR('Cihazlar'!C417="",K417=""),"",IF(N417&gt;0,K417+N417,IF(M417&gt;0,EDATE(K417,M417),"")))</f>
        <v/>
      </c>
      <c r="G417" s="17" t="str">
        <f>IF(F417="","",F417-TODAY())</f>
        <v/>
      </c>
      <c r="H417" t="str">
        <f>IF(G417="","",IF(G417&lt;0,"Gecikmiş",IF(G417&lt;=30,"30 gün içinde","Planlı")))</f>
        <v/>
      </c>
      <c r="I417" s="16" t="str">
        <f>IF('Cihazlar'!Q417="","",IF('Cihazlar'!R417="Sarı etiket",(IF('Cihazlar'!Q417="","",IF(ISNUMBER('Cihazlar'!Q417),'Cihazlar'!Q417,IFERROR(DATE(VALUE(RIGHT('Cihazlar'!Q417,4)),VALUE(MID('Cihazlar'!Q417,4,2)),VALUE(LEFT('Cihazlar'!Q417,2))),""))))+120,IF('Cihazlar'!R417="Kırmızı etiket",(IF('Cihazlar'!Q417="","",IF(ISNUMBER('Cihazlar'!Q417),'Cihazlar'!Q417,IFERROR(DATE(VALUE(RIGHT('Cihazlar'!Q417,4)),VALUE(MID('Cihazlar'!Q417,4,2)),VALUE(LEFT('Cihazlar'!Q417,2))),""))))+60,EDATE((IF('Cihazlar'!Q417="","",IF(ISNUMBER('Cihazlar'!Q417),'Cihazlar'!Q417,IFERROR(DATE(VALUE(RIGHT('Cihazlar'!Q417,4)),VALUE(MID('Cihazlar'!Q417,4,2)),VALUE(LEFT('Cihazlar'!Q417,2))),"")))),12))))</f>
        <v/>
      </c>
      <c r="J417" s="17" t="str">
        <f>IF(I417="","",I417-TODAY())</f>
        <v/>
      </c>
      <c r="K417" s="16" t="str">
        <f>IF('Cihazlar'!F417&lt;&gt;"",IF('Cihazlar'!F417="","",IF(ISNUMBER('Cihazlar'!F417),'Cihazlar'!F417,IFERROR(DATE(VALUE(RIGHT('Cihazlar'!F417,4)),VALUE(MID('Cihazlar'!F417,4,2)),VALUE(LEFT('Cihazlar'!F417,2))),""))),IF('Cihazlar'!E417="","",IF(ISNUMBER('Cihazlar'!E417),'Cihazlar'!E417,IFERROR(DATE(VALUE(RIGHT('Cihazlar'!E417,4)),VALUE(MID('Cihazlar'!E417,4,2)),VALUE(LEFT('Cihazlar'!E417,2))),""))))</f>
        <v/>
      </c>
      <c r="L417" t="str">
        <f>IF('Cihazlar'!C417="","",IFERROR(MATCH('Cihazlar'!C417,'Ürünler'!$A:$A,0),IFERROR(MATCH('Cihazlar'!C417,'Ürünler'!$B:$B,0),"")))</f>
        <v/>
      </c>
      <c r="M417">
        <f>IF(N417&gt;0,0,IF('Cihazlar'!J417&lt;&gt;"",N(VALUE('Cihazlar'!J417)),IF(L417="",0,N(INDEX('Ürünler'!$C:$C,L417)))))</f>
        <v>0</v>
      </c>
      <c r="N417">
        <f>IF('Cihazlar'!K417&lt;&gt;"",N(VALUE('Cihazlar'!K417)),IF('Cihazlar'!J417&lt;&gt;"",0,IF(L417="",0,N(INDEX('Ürünler'!$D:$D,L417)))))</f>
        <v>0</v>
      </c>
    </row>
    <row r="418" spans="1:14">
      <c r="A418" t="str">
        <f>IF(AND('Cihazlar'!A418="",'Cihazlar'!B418=""),"",IFERROR(INDEX('Müşteriler'!$A:$A,MATCH(IF('Cihazlar'!A418="","§",'Cihazlar'!A418),'Müşteriler'!$K:$K,0)),IFERROR(INDEX('Müşteriler'!$A:$A,MATCH(IF('Cihazlar'!B418="","§",'Cihazlar'!B418),'Müşteriler'!$C:$C,0)),'Cihazlar'!A418&amp;'Cihazlar'!B418)))</f>
        <v/>
      </c>
      <c r="B418" t="str">
        <f>IF('Cihazlar'!C418="","",IF(L418="",'Cihazlar'!C418,INDEX('Ürünler'!$B:$B,L418)))</f>
        <v/>
      </c>
      <c r="C418" t="str">
        <f>IF('Cihazlar'!D418="","",'Cihazlar'!D418)</f>
        <v/>
      </c>
      <c r="D418" s="16" t="str">
        <f>K418</f>
        <v/>
      </c>
      <c r="E418" t="str">
        <f>IF(N418&gt;0,N418&amp;" gün",IF(M418&gt;0,M418&amp;" ay",""))</f>
        <v/>
      </c>
      <c r="F418" s="16" t="str">
        <f>IF(OR('Cihazlar'!C418="",K418=""),"",IF(N418&gt;0,K418+N418,IF(M418&gt;0,EDATE(K418,M418),"")))</f>
        <v/>
      </c>
      <c r="G418" s="17" t="str">
        <f>IF(F418="","",F418-TODAY())</f>
        <v/>
      </c>
      <c r="H418" t="str">
        <f>IF(G418="","",IF(G418&lt;0,"Gecikmiş",IF(G418&lt;=30,"30 gün içinde","Planlı")))</f>
        <v/>
      </c>
      <c r="I418" s="16" t="str">
        <f>IF('Cihazlar'!Q418="","",IF('Cihazlar'!R418="Sarı etiket",(IF('Cihazlar'!Q418="","",IF(ISNUMBER('Cihazlar'!Q418),'Cihazlar'!Q418,IFERROR(DATE(VALUE(RIGHT('Cihazlar'!Q418,4)),VALUE(MID('Cihazlar'!Q418,4,2)),VALUE(LEFT('Cihazlar'!Q418,2))),""))))+120,IF('Cihazlar'!R418="Kırmızı etiket",(IF('Cihazlar'!Q418="","",IF(ISNUMBER('Cihazlar'!Q418),'Cihazlar'!Q418,IFERROR(DATE(VALUE(RIGHT('Cihazlar'!Q418,4)),VALUE(MID('Cihazlar'!Q418,4,2)),VALUE(LEFT('Cihazlar'!Q418,2))),""))))+60,EDATE((IF('Cihazlar'!Q418="","",IF(ISNUMBER('Cihazlar'!Q418),'Cihazlar'!Q418,IFERROR(DATE(VALUE(RIGHT('Cihazlar'!Q418,4)),VALUE(MID('Cihazlar'!Q418,4,2)),VALUE(LEFT('Cihazlar'!Q418,2))),"")))),12))))</f>
        <v/>
      </c>
      <c r="J418" s="17" t="str">
        <f>IF(I418="","",I418-TODAY())</f>
        <v/>
      </c>
      <c r="K418" s="16" t="str">
        <f>IF('Cihazlar'!F418&lt;&gt;"",IF('Cihazlar'!F418="","",IF(ISNUMBER('Cihazlar'!F418),'Cihazlar'!F418,IFERROR(DATE(VALUE(RIGHT('Cihazlar'!F418,4)),VALUE(MID('Cihazlar'!F418,4,2)),VALUE(LEFT('Cihazlar'!F418,2))),""))),IF('Cihazlar'!E418="","",IF(ISNUMBER('Cihazlar'!E418),'Cihazlar'!E418,IFERROR(DATE(VALUE(RIGHT('Cihazlar'!E418,4)),VALUE(MID('Cihazlar'!E418,4,2)),VALUE(LEFT('Cihazlar'!E418,2))),""))))</f>
        <v/>
      </c>
      <c r="L418" t="str">
        <f>IF('Cihazlar'!C418="","",IFERROR(MATCH('Cihazlar'!C418,'Ürünler'!$A:$A,0),IFERROR(MATCH('Cihazlar'!C418,'Ürünler'!$B:$B,0),"")))</f>
        <v/>
      </c>
      <c r="M418">
        <f>IF(N418&gt;0,0,IF('Cihazlar'!J418&lt;&gt;"",N(VALUE('Cihazlar'!J418)),IF(L418="",0,N(INDEX('Ürünler'!$C:$C,L418)))))</f>
        <v>0</v>
      </c>
      <c r="N418">
        <f>IF('Cihazlar'!K418&lt;&gt;"",N(VALUE('Cihazlar'!K418)),IF('Cihazlar'!J418&lt;&gt;"",0,IF(L418="",0,N(INDEX('Ürünler'!$D:$D,L418)))))</f>
        <v>0</v>
      </c>
    </row>
    <row r="419" spans="1:14">
      <c r="A419" t="str">
        <f>IF(AND('Cihazlar'!A419="",'Cihazlar'!B419=""),"",IFERROR(INDEX('Müşteriler'!$A:$A,MATCH(IF('Cihazlar'!A419="","§",'Cihazlar'!A419),'Müşteriler'!$K:$K,0)),IFERROR(INDEX('Müşteriler'!$A:$A,MATCH(IF('Cihazlar'!B419="","§",'Cihazlar'!B419),'Müşteriler'!$C:$C,0)),'Cihazlar'!A419&amp;'Cihazlar'!B419)))</f>
        <v/>
      </c>
      <c r="B419" t="str">
        <f>IF('Cihazlar'!C419="","",IF(L419="",'Cihazlar'!C419,INDEX('Ürünler'!$B:$B,L419)))</f>
        <v/>
      </c>
      <c r="C419" t="str">
        <f>IF('Cihazlar'!D419="","",'Cihazlar'!D419)</f>
        <v/>
      </c>
      <c r="D419" s="16" t="str">
        <f>K419</f>
        <v/>
      </c>
      <c r="E419" t="str">
        <f>IF(N419&gt;0,N419&amp;" gün",IF(M419&gt;0,M419&amp;" ay",""))</f>
        <v/>
      </c>
      <c r="F419" s="16" t="str">
        <f>IF(OR('Cihazlar'!C419="",K419=""),"",IF(N419&gt;0,K419+N419,IF(M419&gt;0,EDATE(K419,M419),"")))</f>
        <v/>
      </c>
      <c r="G419" s="17" t="str">
        <f>IF(F419="","",F419-TODAY())</f>
        <v/>
      </c>
      <c r="H419" t="str">
        <f>IF(G419="","",IF(G419&lt;0,"Gecikmiş",IF(G419&lt;=30,"30 gün içinde","Planlı")))</f>
        <v/>
      </c>
      <c r="I419" s="16" t="str">
        <f>IF('Cihazlar'!Q419="","",IF('Cihazlar'!R419="Sarı etiket",(IF('Cihazlar'!Q419="","",IF(ISNUMBER('Cihazlar'!Q419),'Cihazlar'!Q419,IFERROR(DATE(VALUE(RIGHT('Cihazlar'!Q419,4)),VALUE(MID('Cihazlar'!Q419,4,2)),VALUE(LEFT('Cihazlar'!Q419,2))),""))))+120,IF('Cihazlar'!R419="Kırmızı etiket",(IF('Cihazlar'!Q419="","",IF(ISNUMBER('Cihazlar'!Q419),'Cihazlar'!Q419,IFERROR(DATE(VALUE(RIGHT('Cihazlar'!Q419,4)),VALUE(MID('Cihazlar'!Q419,4,2)),VALUE(LEFT('Cihazlar'!Q419,2))),""))))+60,EDATE((IF('Cihazlar'!Q419="","",IF(ISNUMBER('Cihazlar'!Q419),'Cihazlar'!Q419,IFERROR(DATE(VALUE(RIGHT('Cihazlar'!Q419,4)),VALUE(MID('Cihazlar'!Q419,4,2)),VALUE(LEFT('Cihazlar'!Q419,2))),"")))),12))))</f>
        <v/>
      </c>
      <c r="J419" s="17" t="str">
        <f>IF(I419="","",I419-TODAY())</f>
        <v/>
      </c>
      <c r="K419" s="16" t="str">
        <f>IF('Cihazlar'!F419&lt;&gt;"",IF('Cihazlar'!F419="","",IF(ISNUMBER('Cihazlar'!F419),'Cihazlar'!F419,IFERROR(DATE(VALUE(RIGHT('Cihazlar'!F419,4)),VALUE(MID('Cihazlar'!F419,4,2)),VALUE(LEFT('Cihazlar'!F419,2))),""))),IF('Cihazlar'!E419="","",IF(ISNUMBER('Cihazlar'!E419),'Cihazlar'!E419,IFERROR(DATE(VALUE(RIGHT('Cihazlar'!E419,4)),VALUE(MID('Cihazlar'!E419,4,2)),VALUE(LEFT('Cihazlar'!E419,2))),""))))</f>
        <v/>
      </c>
      <c r="L419" t="str">
        <f>IF('Cihazlar'!C419="","",IFERROR(MATCH('Cihazlar'!C419,'Ürünler'!$A:$A,0),IFERROR(MATCH('Cihazlar'!C419,'Ürünler'!$B:$B,0),"")))</f>
        <v/>
      </c>
      <c r="M419">
        <f>IF(N419&gt;0,0,IF('Cihazlar'!J419&lt;&gt;"",N(VALUE('Cihazlar'!J419)),IF(L419="",0,N(INDEX('Ürünler'!$C:$C,L419)))))</f>
        <v>0</v>
      </c>
      <c r="N419">
        <f>IF('Cihazlar'!K419&lt;&gt;"",N(VALUE('Cihazlar'!K419)),IF('Cihazlar'!J419&lt;&gt;"",0,IF(L419="",0,N(INDEX('Ürünler'!$D:$D,L419)))))</f>
        <v>0</v>
      </c>
    </row>
    <row r="420" spans="1:14">
      <c r="A420" t="str">
        <f>IF(AND('Cihazlar'!A420="",'Cihazlar'!B420=""),"",IFERROR(INDEX('Müşteriler'!$A:$A,MATCH(IF('Cihazlar'!A420="","§",'Cihazlar'!A420),'Müşteriler'!$K:$K,0)),IFERROR(INDEX('Müşteriler'!$A:$A,MATCH(IF('Cihazlar'!B420="","§",'Cihazlar'!B420),'Müşteriler'!$C:$C,0)),'Cihazlar'!A420&amp;'Cihazlar'!B420)))</f>
        <v/>
      </c>
      <c r="B420" t="str">
        <f>IF('Cihazlar'!C420="","",IF(L420="",'Cihazlar'!C420,INDEX('Ürünler'!$B:$B,L420)))</f>
        <v/>
      </c>
      <c r="C420" t="str">
        <f>IF('Cihazlar'!D420="","",'Cihazlar'!D420)</f>
        <v/>
      </c>
      <c r="D420" s="16" t="str">
        <f>K420</f>
        <v/>
      </c>
      <c r="E420" t="str">
        <f>IF(N420&gt;0,N420&amp;" gün",IF(M420&gt;0,M420&amp;" ay",""))</f>
        <v/>
      </c>
      <c r="F420" s="16" t="str">
        <f>IF(OR('Cihazlar'!C420="",K420=""),"",IF(N420&gt;0,K420+N420,IF(M420&gt;0,EDATE(K420,M420),"")))</f>
        <v/>
      </c>
      <c r="G420" s="17" t="str">
        <f>IF(F420="","",F420-TODAY())</f>
        <v/>
      </c>
      <c r="H420" t="str">
        <f>IF(G420="","",IF(G420&lt;0,"Gecikmiş",IF(G420&lt;=30,"30 gün içinde","Planlı")))</f>
        <v/>
      </c>
      <c r="I420" s="16" t="str">
        <f>IF('Cihazlar'!Q420="","",IF('Cihazlar'!R420="Sarı etiket",(IF('Cihazlar'!Q420="","",IF(ISNUMBER('Cihazlar'!Q420),'Cihazlar'!Q420,IFERROR(DATE(VALUE(RIGHT('Cihazlar'!Q420,4)),VALUE(MID('Cihazlar'!Q420,4,2)),VALUE(LEFT('Cihazlar'!Q420,2))),""))))+120,IF('Cihazlar'!R420="Kırmızı etiket",(IF('Cihazlar'!Q420="","",IF(ISNUMBER('Cihazlar'!Q420),'Cihazlar'!Q420,IFERROR(DATE(VALUE(RIGHT('Cihazlar'!Q420,4)),VALUE(MID('Cihazlar'!Q420,4,2)),VALUE(LEFT('Cihazlar'!Q420,2))),""))))+60,EDATE((IF('Cihazlar'!Q420="","",IF(ISNUMBER('Cihazlar'!Q420),'Cihazlar'!Q420,IFERROR(DATE(VALUE(RIGHT('Cihazlar'!Q420,4)),VALUE(MID('Cihazlar'!Q420,4,2)),VALUE(LEFT('Cihazlar'!Q420,2))),"")))),12))))</f>
        <v/>
      </c>
      <c r="J420" s="17" t="str">
        <f>IF(I420="","",I420-TODAY())</f>
        <v/>
      </c>
      <c r="K420" s="16" t="str">
        <f>IF('Cihazlar'!F420&lt;&gt;"",IF('Cihazlar'!F420="","",IF(ISNUMBER('Cihazlar'!F420),'Cihazlar'!F420,IFERROR(DATE(VALUE(RIGHT('Cihazlar'!F420,4)),VALUE(MID('Cihazlar'!F420,4,2)),VALUE(LEFT('Cihazlar'!F420,2))),""))),IF('Cihazlar'!E420="","",IF(ISNUMBER('Cihazlar'!E420),'Cihazlar'!E420,IFERROR(DATE(VALUE(RIGHT('Cihazlar'!E420,4)),VALUE(MID('Cihazlar'!E420,4,2)),VALUE(LEFT('Cihazlar'!E420,2))),""))))</f>
        <v/>
      </c>
      <c r="L420" t="str">
        <f>IF('Cihazlar'!C420="","",IFERROR(MATCH('Cihazlar'!C420,'Ürünler'!$A:$A,0),IFERROR(MATCH('Cihazlar'!C420,'Ürünler'!$B:$B,0),"")))</f>
        <v/>
      </c>
      <c r="M420">
        <f>IF(N420&gt;0,0,IF('Cihazlar'!J420&lt;&gt;"",N(VALUE('Cihazlar'!J420)),IF(L420="",0,N(INDEX('Ürünler'!$C:$C,L420)))))</f>
        <v>0</v>
      </c>
      <c r="N420">
        <f>IF('Cihazlar'!K420&lt;&gt;"",N(VALUE('Cihazlar'!K420)),IF('Cihazlar'!J420&lt;&gt;"",0,IF(L420="",0,N(INDEX('Ürünler'!$D:$D,L420)))))</f>
        <v>0</v>
      </c>
    </row>
    <row r="421" spans="1:14">
      <c r="A421" t="str">
        <f>IF(AND('Cihazlar'!A421="",'Cihazlar'!B421=""),"",IFERROR(INDEX('Müşteriler'!$A:$A,MATCH(IF('Cihazlar'!A421="","§",'Cihazlar'!A421),'Müşteriler'!$K:$K,0)),IFERROR(INDEX('Müşteriler'!$A:$A,MATCH(IF('Cihazlar'!B421="","§",'Cihazlar'!B421),'Müşteriler'!$C:$C,0)),'Cihazlar'!A421&amp;'Cihazlar'!B421)))</f>
        <v/>
      </c>
      <c r="B421" t="str">
        <f>IF('Cihazlar'!C421="","",IF(L421="",'Cihazlar'!C421,INDEX('Ürünler'!$B:$B,L421)))</f>
        <v/>
      </c>
      <c r="C421" t="str">
        <f>IF('Cihazlar'!D421="","",'Cihazlar'!D421)</f>
        <v/>
      </c>
      <c r="D421" s="16" t="str">
        <f>K421</f>
        <v/>
      </c>
      <c r="E421" t="str">
        <f>IF(N421&gt;0,N421&amp;" gün",IF(M421&gt;0,M421&amp;" ay",""))</f>
        <v/>
      </c>
      <c r="F421" s="16" t="str">
        <f>IF(OR('Cihazlar'!C421="",K421=""),"",IF(N421&gt;0,K421+N421,IF(M421&gt;0,EDATE(K421,M421),"")))</f>
        <v/>
      </c>
      <c r="G421" s="17" t="str">
        <f>IF(F421="","",F421-TODAY())</f>
        <v/>
      </c>
      <c r="H421" t="str">
        <f>IF(G421="","",IF(G421&lt;0,"Gecikmiş",IF(G421&lt;=30,"30 gün içinde","Planlı")))</f>
        <v/>
      </c>
      <c r="I421" s="16" t="str">
        <f>IF('Cihazlar'!Q421="","",IF('Cihazlar'!R421="Sarı etiket",(IF('Cihazlar'!Q421="","",IF(ISNUMBER('Cihazlar'!Q421),'Cihazlar'!Q421,IFERROR(DATE(VALUE(RIGHT('Cihazlar'!Q421,4)),VALUE(MID('Cihazlar'!Q421,4,2)),VALUE(LEFT('Cihazlar'!Q421,2))),""))))+120,IF('Cihazlar'!R421="Kırmızı etiket",(IF('Cihazlar'!Q421="","",IF(ISNUMBER('Cihazlar'!Q421),'Cihazlar'!Q421,IFERROR(DATE(VALUE(RIGHT('Cihazlar'!Q421,4)),VALUE(MID('Cihazlar'!Q421,4,2)),VALUE(LEFT('Cihazlar'!Q421,2))),""))))+60,EDATE((IF('Cihazlar'!Q421="","",IF(ISNUMBER('Cihazlar'!Q421),'Cihazlar'!Q421,IFERROR(DATE(VALUE(RIGHT('Cihazlar'!Q421,4)),VALUE(MID('Cihazlar'!Q421,4,2)),VALUE(LEFT('Cihazlar'!Q421,2))),"")))),12))))</f>
        <v/>
      </c>
      <c r="J421" s="17" t="str">
        <f>IF(I421="","",I421-TODAY())</f>
        <v/>
      </c>
      <c r="K421" s="16" t="str">
        <f>IF('Cihazlar'!F421&lt;&gt;"",IF('Cihazlar'!F421="","",IF(ISNUMBER('Cihazlar'!F421),'Cihazlar'!F421,IFERROR(DATE(VALUE(RIGHT('Cihazlar'!F421,4)),VALUE(MID('Cihazlar'!F421,4,2)),VALUE(LEFT('Cihazlar'!F421,2))),""))),IF('Cihazlar'!E421="","",IF(ISNUMBER('Cihazlar'!E421),'Cihazlar'!E421,IFERROR(DATE(VALUE(RIGHT('Cihazlar'!E421,4)),VALUE(MID('Cihazlar'!E421,4,2)),VALUE(LEFT('Cihazlar'!E421,2))),""))))</f>
        <v/>
      </c>
      <c r="L421" t="str">
        <f>IF('Cihazlar'!C421="","",IFERROR(MATCH('Cihazlar'!C421,'Ürünler'!$A:$A,0),IFERROR(MATCH('Cihazlar'!C421,'Ürünler'!$B:$B,0),"")))</f>
        <v/>
      </c>
      <c r="M421">
        <f>IF(N421&gt;0,0,IF('Cihazlar'!J421&lt;&gt;"",N(VALUE('Cihazlar'!J421)),IF(L421="",0,N(INDEX('Ürünler'!$C:$C,L421)))))</f>
        <v>0</v>
      </c>
      <c r="N421">
        <f>IF('Cihazlar'!K421&lt;&gt;"",N(VALUE('Cihazlar'!K421)),IF('Cihazlar'!J421&lt;&gt;"",0,IF(L421="",0,N(INDEX('Ürünler'!$D:$D,L421)))))</f>
        <v>0</v>
      </c>
    </row>
    <row r="422" spans="1:14">
      <c r="A422" t="str">
        <f>IF(AND('Cihazlar'!A422="",'Cihazlar'!B422=""),"",IFERROR(INDEX('Müşteriler'!$A:$A,MATCH(IF('Cihazlar'!A422="","§",'Cihazlar'!A422),'Müşteriler'!$K:$K,0)),IFERROR(INDEX('Müşteriler'!$A:$A,MATCH(IF('Cihazlar'!B422="","§",'Cihazlar'!B422),'Müşteriler'!$C:$C,0)),'Cihazlar'!A422&amp;'Cihazlar'!B422)))</f>
        <v/>
      </c>
      <c r="B422" t="str">
        <f>IF('Cihazlar'!C422="","",IF(L422="",'Cihazlar'!C422,INDEX('Ürünler'!$B:$B,L422)))</f>
        <v/>
      </c>
      <c r="C422" t="str">
        <f>IF('Cihazlar'!D422="","",'Cihazlar'!D422)</f>
        <v/>
      </c>
      <c r="D422" s="16" t="str">
        <f>K422</f>
        <v/>
      </c>
      <c r="E422" t="str">
        <f>IF(N422&gt;0,N422&amp;" gün",IF(M422&gt;0,M422&amp;" ay",""))</f>
        <v/>
      </c>
      <c r="F422" s="16" t="str">
        <f>IF(OR('Cihazlar'!C422="",K422=""),"",IF(N422&gt;0,K422+N422,IF(M422&gt;0,EDATE(K422,M422),"")))</f>
        <v/>
      </c>
      <c r="G422" s="17" t="str">
        <f>IF(F422="","",F422-TODAY())</f>
        <v/>
      </c>
      <c r="H422" t="str">
        <f>IF(G422="","",IF(G422&lt;0,"Gecikmiş",IF(G422&lt;=30,"30 gün içinde","Planlı")))</f>
        <v/>
      </c>
      <c r="I422" s="16" t="str">
        <f>IF('Cihazlar'!Q422="","",IF('Cihazlar'!R422="Sarı etiket",(IF('Cihazlar'!Q422="","",IF(ISNUMBER('Cihazlar'!Q422),'Cihazlar'!Q422,IFERROR(DATE(VALUE(RIGHT('Cihazlar'!Q422,4)),VALUE(MID('Cihazlar'!Q422,4,2)),VALUE(LEFT('Cihazlar'!Q422,2))),""))))+120,IF('Cihazlar'!R422="Kırmızı etiket",(IF('Cihazlar'!Q422="","",IF(ISNUMBER('Cihazlar'!Q422),'Cihazlar'!Q422,IFERROR(DATE(VALUE(RIGHT('Cihazlar'!Q422,4)),VALUE(MID('Cihazlar'!Q422,4,2)),VALUE(LEFT('Cihazlar'!Q422,2))),""))))+60,EDATE((IF('Cihazlar'!Q422="","",IF(ISNUMBER('Cihazlar'!Q422),'Cihazlar'!Q422,IFERROR(DATE(VALUE(RIGHT('Cihazlar'!Q422,4)),VALUE(MID('Cihazlar'!Q422,4,2)),VALUE(LEFT('Cihazlar'!Q422,2))),"")))),12))))</f>
        <v/>
      </c>
      <c r="J422" s="17" t="str">
        <f>IF(I422="","",I422-TODAY())</f>
        <v/>
      </c>
      <c r="K422" s="16" t="str">
        <f>IF('Cihazlar'!F422&lt;&gt;"",IF('Cihazlar'!F422="","",IF(ISNUMBER('Cihazlar'!F422),'Cihazlar'!F422,IFERROR(DATE(VALUE(RIGHT('Cihazlar'!F422,4)),VALUE(MID('Cihazlar'!F422,4,2)),VALUE(LEFT('Cihazlar'!F422,2))),""))),IF('Cihazlar'!E422="","",IF(ISNUMBER('Cihazlar'!E422),'Cihazlar'!E422,IFERROR(DATE(VALUE(RIGHT('Cihazlar'!E422,4)),VALUE(MID('Cihazlar'!E422,4,2)),VALUE(LEFT('Cihazlar'!E422,2))),""))))</f>
        <v/>
      </c>
      <c r="L422" t="str">
        <f>IF('Cihazlar'!C422="","",IFERROR(MATCH('Cihazlar'!C422,'Ürünler'!$A:$A,0),IFERROR(MATCH('Cihazlar'!C422,'Ürünler'!$B:$B,0),"")))</f>
        <v/>
      </c>
      <c r="M422">
        <f>IF(N422&gt;0,0,IF('Cihazlar'!J422&lt;&gt;"",N(VALUE('Cihazlar'!J422)),IF(L422="",0,N(INDEX('Ürünler'!$C:$C,L422)))))</f>
        <v>0</v>
      </c>
      <c r="N422">
        <f>IF('Cihazlar'!K422&lt;&gt;"",N(VALUE('Cihazlar'!K422)),IF('Cihazlar'!J422&lt;&gt;"",0,IF(L422="",0,N(INDEX('Ürünler'!$D:$D,L422)))))</f>
        <v>0</v>
      </c>
    </row>
    <row r="423" spans="1:14">
      <c r="A423" t="str">
        <f>IF(AND('Cihazlar'!A423="",'Cihazlar'!B423=""),"",IFERROR(INDEX('Müşteriler'!$A:$A,MATCH(IF('Cihazlar'!A423="","§",'Cihazlar'!A423),'Müşteriler'!$K:$K,0)),IFERROR(INDEX('Müşteriler'!$A:$A,MATCH(IF('Cihazlar'!B423="","§",'Cihazlar'!B423),'Müşteriler'!$C:$C,0)),'Cihazlar'!A423&amp;'Cihazlar'!B423)))</f>
        <v/>
      </c>
      <c r="B423" t="str">
        <f>IF('Cihazlar'!C423="","",IF(L423="",'Cihazlar'!C423,INDEX('Ürünler'!$B:$B,L423)))</f>
        <v/>
      </c>
      <c r="C423" t="str">
        <f>IF('Cihazlar'!D423="","",'Cihazlar'!D423)</f>
        <v/>
      </c>
      <c r="D423" s="16" t="str">
        <f>K423</f>
        <v/>
      </c>
      <c r="E423" t="str">
        <f>IF(N423&gt;0,N423&amp;" gün",IF(M423&gt;0,M423&amp;" ay",""))</f>
        <v/>
      </c>
      <c r="F423" s="16" t="str">
        <f>IF(OR('Cihazlar'!C423="",K423=""),"",IF(N423&gt;0,K423+N423,IF(M423&gt;0,EDATE(K423,M423),"")))</f>
        <v/>
      </c>
      <c r="G423" s="17" t="str">
        <f>IF(F423="","",F423-TODAY())</f>
        <v/>
      </c>
      <c r="H423" t="str">
        <f>IF(G423="","",IF(G423&lt;0,"Gecikmiş",IF(G423&lt;=30,"30 gün içinde","Planlı")))</f>
        <v/>
      </c>
      <c r="I423" s="16" t="str">
        <f>IF('Cihazlar'!Q423="","",IF('Cihazlar'!R423="Sarı etiket",(IF('Cihazlar'!Q423="","",IF(ISNUMBER('Cihazlar'!Q423),'Cihazlar'!Q423,IFERROR(DATE(VALUE(RIGHT('Cihazlar'!Q423,4)),VALUE(MID('Cihazlar'!Q423,4,2)),VALUE(LEFT('Cihazlar'!Q423,2))),""))))+120,IF('Cihazlar'!R423="Kırmızı etiket",(IF('Cihazlar'!Q423="","",IF(ISNUMBER('Cihazlar'!Q423),'Cihazlar'!Q423,IFERROR(DATE(VALUE(RIGHT('Cihazlar'!Q423,4)),VALUE(MID('Cihazlar'!Q423,4,2)),VALUE(LEFT('Cihazlar'!Q423,2))),""))))+60,EDATE((IF('Cihazlar'!Q423="","",IF(ISNUMBER('Cihazlar'!Q423),'Cihazlar'!Q423,IFERROR(DATE(VALUE(RIGHT('Cihazlar'!Q423,4)),VALUE(MID('Cihazlar'!Q423,4,2)),VALUE(LEFT('Cihazlar'!Q423,2))),"")))),12))))</f>
        <v/>
      </c>
      <c r="J423" s="17" t="str">
        <f>IF(I423="","",I423-TODAY())</f>
        <v/>
      </c>
      <c r="K423" s="16" t="str">
        <f>IF('Cihazlar'!F423&lt;&gt;"",IF('Cihazlar'!F423="","",IF(ISNUMBER('Cihazlar'!F423),'Cihazlar'!F423,IFERROR(DATE(VALUE(RIGHT('Cihazlar'!F423,4)),VALUE(MID('Cihazlar'!F423,4,2)),VALUE(LEFT('Cihazlar'!F423,2))),""))),IF('Cihazlar'!E423="","",IF(ISNUMBER('Cihazlar'!E423),'Cihazlar'!E423,IFERROR(DATE(VALUE(RIGHT('Cihazlar'!E423,4)),VALUE(MID('Cihazlar'!E423,4,2)),VALUE(LEFT('Cihazlar'!E423,2))),""))))</f>
        <v/>
      </c>
      <c r="L423" t="str">
        <f>IF('Cihazlar'!C423="","",IFERROR(MATCH('Cihazlar'!C423,'Ürünler'!$A:$A,0),IFERROR(MATCH('Cihazlar'!C423,'Ürünler'!$B:$B,0),"")))</f>
        <v/>
      </c>
      <c r="M423">
        <f>IF(N423&gt;0,0,IF('Cihazlar'!J423&lt;&gt;"",N(VALUE('Cihazlar'!J423)),IF(L423="",0,N(INDEX('Ürünler'!$C:$C,L423)))))</f>
        <v>0</v>
      </c>
      <c r="N423">
        <f>IF('Cihazlar'!K423&lt;&gt;"",N(VALUE('Cihazlar'!K423)),IF('Cihazlar'!J423&lt;&gt;"",0,IF(L423="",0,N(INDEX('Ürünler'!$D:$D,L423)))))</f>
        <v>0</v>
      </c>
    </row>
    <row r="424" spans="1:14">
      <c r="A424" t="str">
        <f>IF(AND('Cihazlar'!A424="",'Cihazlar'!B424=""),"",IFERROR(INDEX('Müşteriler'!$A:$A,MATCH(IF('Cihazlar'!A424="","§",'Cihazlar'!A424),'Müşteriler'!$K:$K,0)),IFERROR(INDEX('Müşteriler'!$A:$A,MATCH(IF('Cihazlar'!B424="","§",'Cihazlar'!B424),'Müşteriler'!$C:$C,0)),'Cihazlar'!A424&amp;'Cihazlar'!B424)))</f>
        <v/>
      </c>
      <c r="B424" t="str">
        <f>IF('Cihazlar'!C424="","",IF(L424="",'Cihazlar'!C424,INDEX('Ürünler'!$B:$B,L424)))</f>
        <v/>
      </c>
      <c r="C424" t="str">
        <f>IF('Cihazlar'!D424="","",'Cihazlar'!D424)</f>
        <v/>
      </c>
      <c r="D424" s="16" t="str">
        <f>K424</f>
        <v/>
      </c>
      <c r="E424" t="str">
        <f>IF(N424&gt;0,N424&amp;" gün",IF(M424&gt;0,M424&amp;" ay",""))</f>
        <v/>
      </c>
      <c r="F424" s="16" t="str">
        <f>IF(OR('Cihazlar'!C424="",K424=""),"",IF(N424&gt;0,K424+N424,IF(M424&gt;0,EDATE(K424,M424),"")))</f>
        <v/>
      </c>
      <c r="G424" s="17" t="str">
        <f>IF(F424="","",F424-TODAY())</f>
        <v/>
      </c>
      <c r="H424" t="str">
        <f>IF(G424="","",IF(G424&lt;0,"Gecikmiş",IF(G424&lt;=30,"30 gün içinde","Planlı")))</f>
        <v/>
      </c>
      <c r="I424" s="16" t="str">
        <f>IF('Cihazlar'!Q424="","",IF('Cihazlar'!R424="Sarı etiket",(IF('Cihazlar'!Q424="","",IF(ISNUMBER('Cihazlar'!Q424),'Cihazlar'!Q424,IFERROR(DATE(VALUE(RIGHT('Cihazlar'!Q424,4)),VALUE(MID('Cihazlar'!Q424,4,2)),VALUE(LEFT('Cihazlar'!Q424,2))),""))))+120,IF('Cihazlar'!R424="Kırmızı etiket",(IF('Cihazlar'!Q424="","",IF(ISNUMBER('Cihazlar'!Q424),'Cihazlar'!Q424,IFERROR(DATE(VALUE(RIGHT('Cihazlar'!Q424,4)),VALUE(MID('Cihazlar'!Q424,4,2)),VALUE(LEFT('Cihazlar'!Q424,2))),""))))+60,EDATE((IF('Cihazlar'!Q424="","",IF(ISNUMBER('Cihazlar'!Q424),'Cihazlar'!Q424,IFERROR(DATE(VALUE(RIGHT('Cihazlar'!Q424,4)),VALUE(MID('Cihazlar'!Q424,4,2)),VALUE(LEFT('Cihazlar'!Q424,2))),"")))),12))))</f>
        <v/>
      </c>
      <c r="J424" s="17" t="str">
        <f>IF(I424="","",I424-TODAY())</f>
        <v/>
      </c>
      <c r="K424" s="16" t="str">
        <f>IF('Cihazlar'!F424&lt;&gt;"",IF('Cihazlar'!F424="","",IF(ISNUMBER('Cihazlar'!F424),'Cihazlar'!F424,IFERROR(DATE(VALUE(RIGHT('Cihazlar'!F424,4)),VALUE(MID('Cihazlar'!F424,4,2)),VALUE(LEFT('Cihazlar'!F424,2))),""))),IF('Cihazlar'!E424="","",IF(ISNUMBER('Cihazlar'!E424),'Cihazlar'!E424,IFERROR(DATE(VALUE(RIGHT('Cihazlar'!E424,4)),VALUE(MID('Cihazlar'!E424,4,2)),VALUE(LEFT('Cihazlar'!E424,2))),""))))</f>
        <v/>
      </c>
      <c r="L424" t="str">
        <f>IF('Cihazlar'!C424="","",IFERROR(MATCH('Cihazlar'!C424,'Ürünler'!$A:$A,0),IFERROR(MATCH('Cihazlar'!C424,'Ürünler'!$B:$B,0),"")))</f>
        <v/>
      </c>
      <c r="M424">
        <f>IF(N424&gt;0,0,IF('Cihazlar'!J424&lt;&gt;"",N(VALUE('Cihazlar'!J424)),IF(L424="",0,N(INDEX('Ürünler'!$C:$C,L424)))))</f>
        <v>0</v>
      </c>
      <c r="N424">
        <f>IF('Cihazlar'!K424&lt;&gt;"",N(VALUE('Cihazlar'!K424)),IF('Cihazlar'!J424&lt;&gt;"",0,IF(L424="",0,N(INDEX('Ürünler'!$D:$D,L424)))))</f>
        <v>0</v>
      </c>
    </row>
    <row r="425" spans="1:14">
      <c r="A425" t="str">
        <f>IF(AND('Cihazlar'!A425="",'Cihazlar'!B425=""),"",IFERROR(INDEX('Müşteriler'!$A:$A,MATCH(IF('Cihazlar'!A425="","§",'Cihazlar'!A425),'Müşteriler'!$K:$K,0)),IFERROR(INDEX('Müşteriler'!$A:$A,MATCH(IF('Cihazlar'!B425="","§",'Cihazlar'!B425),'Müşteriler'!$C:$C,0)),'Cihazlar'!A425&amp;'Cihazlar'!B425)))</f>
        <v/>
      </c>
      <c r="B425" t="str">
        <f>IF('Cihazlar'!C425="","",IF(L425="",'Cihazlar'!C425,INDEX('Ürünler'!$B:$B,L425)))</f>
        <v/>
      </c>
      <c r="C425" t="str">
        <f>IF('Cihazlar'!D425="","",'Cihazlar'!D425)</f>
        <v/>
      </c>
      <c r="D425" s="16" t="str">
        <f>K425</f>
        <v/>
      </c>
      <c r="E425" t="str">
        <f>IF(N425&gt;0,N425&amp;" gün",IF(M425&gt;0,M425&amp;" ay",""))</f>
        <v/>
      </c>
      <c r="F425" s="16" t="str">
        <f>IF(OR('Cihazlar'!C425="",K425=""),"",IF(N425&gt;0,K425+N425,IF(M425&gt;0,EDATE(K425,M425),"")))</f>
        <v/>
      </c>
      <c r="G425" s="17" t="str">
        <f>IF(F425="","",F425-TODAY())</f>
        <v/>
      </c>
      <c r="H425" t="str">
        <f>IF(G425="","",IF(G425&lt;0,"Gecikmiş",IF(G425&lt;=30,"30 gün içinde","Planlı")))</f>
        <v/>
      </c>
      <c r="I425" s="16" t="str">
        <f>IF('Cihazlar'!Q425="","",IF('Cihazlar'!R425="Sarı etiket",(IF('Cihazlar'!Q425="","",IF(ISNUMBER('Cihazlar'!Q425),'Cihazlar'!Q425,IFERROR(DATE(VALUE(RIGHT('Cihazlar'!Q425,4)),VALUE(MID('Cihazlar'!Q425,4,2)),VALUE(LEFT('Cihazlar'!Q425,2))),""))))+120,IF('Cihazlar'!R425="Kırmızı etiket",(IF('Cihazlar'!Q425="","",IF(ISNUMBER('Cihazlar'!Q425),'Cihazlar'!Q425,IFERROR(DATE(VALUE(RIGHT('Cihazlar'!Q425,4)),VALUE(MID('Cihazlar'!Q425,4,2)),VALUE(LEFT('Cihazlar'!Q425,2))),""))))+60,EDATE((IF('Cihazlar'!Q425="","",IF(ISNUMBER('Cihazlar'!Q425),'Cihazlar'!Q425,IFERROR(DATE(VALUE(RIGHT('Cihazlar'!Q425,4)),VALUE(MID('Cihazlar'!Q425,4,2)),VALUE(LEFT('Cihazlar'!Q425,2))),"")))),12))))</f>
        <v/>
      </c>
      <c r="J425" s="17" t="str">
        <f>IF(I425="","",I425-TODAY())</f>
        <v/>
      </c>
      <c r="K425" s="16" t="str">
        <f>IF('Cihazlar'!F425&lt;&gt;"",IF('Cihazlar'!F425="","",IF(ISNUMBER('Cihazlar'!F425),'Cihazlar'!F425,IFERROR(DATE(VALUE(RIGHT('Cihazlar'!F425,4)),VALUE(MID('Cihazlar'!F425,4,2)),VALUE(LEFT('Cihazlar'!F425,2))),""))),IF('Cihazlar'!E425="","",IF(ISNUMBER('Cihazlar'!E425),'Cihazlar'!E425,IFERROR(DATE(VALUE(RIGHT('Cihazlar'!E425,4)),VALUE(MID('Cihazlar'!E425,4,2)),VALUE(LEFT('Cihazlar'!E425,2))),""))))</f>
        <v/>
      </c>
      <c r="L425" t="str">
        <f>IF('Cihazlar'!C425="","",IFERROR(MATCH('Cihazlar'!C425,'Ürünler'!$A:$A,0),IFERROR(MATCH('Cihazlar'!C425,'Ürünler'!$B:$B,0),"")))</f>
        <v/>
      </c>
      <c r="M425">
        <f>IF(N425&gt;0,0,IF('Cihazlar'!J425&lt;&gt;"",N(VALUE('Cihazlar'!J425)),IF(L425="",0,N(INDEX('Ürünler'!$C:$C,L425)))))</f>
        <v>0</v>
      </c>
      <c r="N425">
        <f>IF('Cihazlar'!K425&lt;&gt;"",N(VALUE('Cihazlar'!K425)),IF('Cihazlar'!J425&lt;&gt;"",0,IF(L425="",0,N(INDEX('Ürünler'!$D:$D,L425)))))</f>
        <v>0</v>
      </c>
    </row>
    <row r="426" spans="1:14">
      <c r="A426" t="str">
        <f>IF(AND('Cihazlar'!A426="",'Cihazlar'!B426=""),"",IFERROR(INDEX('Müşteriler'!$A:$A,MATCH(IF('Cihazlar'!A426="","§",'Cihazlar'!A426),'Müşteriler'!$K:$K,0)),IFERROR(INDEX('Müşteriler'!$A:$A,MATCH(IF('Cihazlar'!B426="","§",'Cihazlar'!B426),'Müşteriler'!$C:$C,0)),'Cihazlar'!A426&amp;'Cihazlar'!B426)))</f>
        <v/>
      </c>
      <c r="B426" t="str">
        <f>IF('Cihazlar'!C426="","",IF(L426="",'Cihazlar'!C426,INDEX('Ürünler'!$B:$B,L426)))</f>
        <v/>
      </c>
      <c r="C426" t="str">
        <f>IF('Cihazlar'!D426="","",'Cihazlar'!D426)</f>
        <v/>
      </c>
      <c r="D426" s="16" t="str">
        <f>K426</f>
        <v/>
      </c>
      <c r="E426" t="str">
        <f>IF(N426&gt;0,N426&amp;" gün",IF(M426&gt;0,M426&amp;" ay",""))</f>
        <v/>
      </c>
      <c r="F426" s="16" t="str">
        <f>IF(OR('Cihazlar'!C426="",K426=""),"",IF(N426&gt;0,K426+N426,IF(M426&gt;0,EDATE(K426,M426),"")))</f>
        <v/>
      </c>
      <c r="G426" s="17" t="str">
        <f>IF(F426="","",F426-TODAY())</f>
        <v/>
      </c>
      <c r="H426" t="str">
        <f>IF(G426="","",IF(G426&lt;0,"Gecikmiş",IF(G426&lt;=30,"30 gün içinde","Planlı")))</f>
        <v/>
      </c>
      <c r="I426" s="16" t="str">
        <f>IF('Cihazlar'!Q426="","",IF('Cihazlar'!R426="Sarı etiket",(IF('Cihazlar'!Q426="","",IF(ISNUMBER('Cihazlar'!Q426),'Cihazlar'!Q426,IFERROR(DATE(VALUE(RIGHT('Cihazlar'!Q426,4)),VALUE(MID('Cihazlar'!Q426,4,2)),VALUE(LEFT('Cihazlar'!Q426,2))),""))))+120,IF('Cihazlar'!R426="Kırmızı etiket",(IF('Cihazlar'!Q426="","",IF(ISNUMBER('Cihazlar'!Q426),'Cihazlar'!Q426,IFERROR(DATE(VALUE(RIGHT('Cihazlar'!Q426,4)),VALUE(MID('Cihazlar'!Q426,4,2)),VALUE(LEFT('Cihazlar'!Q426,2))),""))))+60,EDATE((IF('Cihazlar'!Q426="","",IF(ISNUMBER('Cihazlar'!Q426),'Cihazlar'!Q426,IFERROR(DATE(VALUE(RIGHT('Cihazlar'!Q426,4)),VALUE(MID('Cihazlar'!Q426,4,2)),VALUE(LEFT('Cihazlar'!Q426,2))),"")))),12))))</f>
        <v/>
      </c>
      <c r="J426" s="17" t="str">
        <f>IF(I426="","",I426-TODAY())</f>
        <v/>
      </c>
      <c r="K426" s="16" t="str">
        <f>IF('Cihazlar'!F426&lt;&gt;"",IF('Cihazlar'!F426="","",IF(ISNUMBER('Cihazlar'!F426),'Cihazlar'!F426,IFERROR(DATE(VALUE(RIGHT('Cihazlar'!F426,4)),VALUE(MID('Cihazlar'!F426,4,2)),VALUE(LEFT('Cihazlar'!F426,2))),""))),IF('Cihazlar'!E426="","",IF(ISNUMBER('Cihazlar'!E426),'Cihazlar'!E426,IFERROR(DATE(VALUE(RIGHT('Cihazlar'!E426,4)),VALUE(MID('Cihazlar'!E426,4,2)),VALUE(LEFT('Cihazlar'!E426,2))),""))))</f>
        <v/>
      </c>
      <c r="L426" t="str">
        <f>IF('Cihazlar'!C426="","",IFERROR(MATCH('Cihazlar'!C426,'Ürünler'!$A:$A,0),IFERROR(MATCH('Cihazlar'!C426,'Ürünler'!$B:$B,0),"")))</f>
        <v/>
      </c>
      <c r="M426">
        <f>IF(N426&gt;0,0,IF('Cihazlar'!J426&lt;&gt;"",N(VALUE('Cihazlar'!J426)),IF(L426="",0,N(INDEX('Ürünler'!$C:$C,L426)))))</f>
        <v>0</v>
      </c>
      <c r="N426">
        <f>IF('Cihazlar'!K426&lt;&gt;"",N(VALUE('Cihazlar'!K426)),IF('Cihazlar'!J426&lt;&gt;"",0,IF(L426="",0,N(INDEX('Ürünler'!$D:$D,L426)))))</f>
        <v>0</v>
      </c>
    </row>
    <row r="427" spans="1:14">
      <c r="A427" t="str">
        <f>IF(AND('Cihazlar'!A427="",'Cihazlar'!B427=""),"",IFERROR(INDEX('Müşteriler'!$A:$A,MATCH(IF('Cihazlar'!A427="","§",'Cihazlar'!A427),'Müşteriler'!$K:$K,0)),IFERROR(INDEX('Müşteriler'!$A:$A,MATCH(IF('Cihazlar'!B427="","§",'Cihazlar'!B427),'Müşteriler'!$C:$C,0)),'Cihazlar'!A427&amp;'Cihazlar'!B427)))</f>
        <v/>
      </c>
      <c r="B427" t="str">
        <f>IF('Cihazlar'!C427="","",IF(L427="",'Cihazlar'!C427,INDEX('Ürünler'!$B:$B,L427)))</f>
        <v/>
      </c>
      <c r="C427" t="str">
        <f>IF('Cihazlar'!D427="","",'Cihazlar'!D427)</f>
        <v/>
      </c>
      <c r="D427" s="16" t="str">
        <f>K427</f>
        <v/>
      </c>
      <c r="E427" t="str">
        <f>IF(N427&gt;0,N427&amp;" gün",IF(M427&gt;0,M427&amp;" ay",""))</f>
        <v/>
      </c>
      <c r="F427" s="16" t="str">
        <f>IF(OR('Cihazlar'!C427="",K427=""),"",IF(N427&gt;0,K427+N427,IF(M427&gt;0,EDATE(K427,M427),"")))</f>
        <v/>
      </c>
      <c r="G427" s="17" t="str">
        <f>IF(F427="","",F427-TODAY())</f>
        <v/>
      </c>
      <c r="H427" t="str">
        <f>IF(G427="","",IF(G427&lt;0,"Gecikmiş",IF(G427&lt;=30,"30 gün içinde","Planlı")))</f>
        <v/>
      </c>
      <c r="I427" s="16" t="str">
        <f>IF('Cihazlar'!Q427="","",IF('Cihazlar'!R427="Sarı etiket",(IF('Cihazlar'!Q427="","",IF(ISNUMBER('Cihazlar'!Q427),'Cihazlar'!Q427,IFERROR(DATE(VALUE(RIGHT('Cihazlar'!Q427,4)),VALUE(MID('Cihazlar'!Q427,4,2)),VALUE(LEFT('Cihazlar'!Q427,2))),""))))+120,IF('Cihazlar'!R427="Kırmızı etiket",(IF('Cihazlar'!Q427="","",IF(ISNUMBER('Cihazlar'!Q427),'Cihazlar'!Q427,IFERROR(DATE(VALUE(RIGHT('Cihazlar'!Q427,4)),VALUE(MID('Cihazlar'!Q427,4,2)),VALUE(LEFT('Cihazlar'!Q427,2))),""))))+60,EDATE((IF('Cihazlar'!Q427="","",IF(ISNUMBER('Cihazlar'!Q427),'Cihazlar'!Q427,IFERROR(DATE(VALUE(RIGHT('Cihazlar'!Q427,4)),VALUE(MID('Cihazlar'!Q427,4,2)),VALUE(LEFT('Cihazlar'!Q427,2))),"")))),12))))</f>
        <v/>
      </c>
      <c r="J427" s="17" t="str">
        <f>IF(I427="","",I427-TODAY())</f>
        <v/>
      </c>
      <c r="K427" s="16" t="str">
        <f>IF('Cihazlar'!F427&lt;&gt;"",IF('Cihazlar'!F427="","",IF(ISNUMBER('Cihazlar'!F427),'Cihazlar'!F427,IFERROR(DATE(VALUE(RIGHT('Cihazlar'!F427,4)),VALUE(MID('Cihazlar'!F427,4,2)),VALUE(LEFT('Cihazlar'!F427,2))),""))),IF('Cihazlar'!E427="","",IF(ISNUMBER('Cihazlar'!E427),'Cihazlar'!E427,IFERROR(DATE(VALUE(RIGHT('Cihazlar'!E427,4)),VALUE(MID('Cihazlar'!E427,4,2)),VALUE(LEFT('Cihazlar'!E427,2))),""))))</f>
        <v/>
      </c>
      <c r="L427" t="str">
        <f>IF('Cihazlar'!C427="","",IFERROR(MATCH('Cihazlar'!C427,'Ürünler'!$A:$A,0),IFERROR(MATCH('Cihazlar'!C427,'Ürünler'!$B:$B,0),"")))</f>
        <v/>
      </c>
      <c r="M427">
        <f>IF(N427&gt;0,0,IF('Cihazlar'!J427&lt;&gt;"",N(VALUE('Cihazlar'!J427)),IF(L427="",0,N(INDEX('Ürünler'!$C:$C,L427)))))</f>
        <v>0</v>
      </c>
      <c r="N427">
        <f>IF('Cihazlar'!K427&lt;&gt;"",N(VALUE('Cihazlar'!K427)),IF('Cihazlar'!J427&lt;&gt;"",0,IF(L427="",0,N(INDEX('Ürünler'!$D:$D,L427)))))</f>
        <v>0</v>
      </c>
    </row>
    <row r="428" spans="1:14">
      <c r="A428" t="str">
        <f>IF(AND('Cihazlar'!A428="",'Cihazlar'!B428=""),"",IFERROR(INDEX('Müşteriler'!$A:$A,MATCH(IF('Cihazlar'!A428="","§",'Cihazlar'!A428),'Müşteriler'!$K:$K,0)),IFERROR(INDEX('Müşteriler'!$A:$A,MATCH(IF('Cihazlar'!B428="","§",'Cihazlar'!B428),'Müşteriler'!$C:$C,0)),'Cihazlar'!A428&amp;'Cihazlar'!B428)))</f>
        <v/>
      </c>
      <c r="B428" t="str">
        <f>IF('Cihazlar'!C428="","",IF(L428="",'Cihazlar'!C428,INDEX('Ürünler'!$B:$B,L428)))</f>
        <v/>
      </c>
      <c r="C428" t="str">
        <f>IF('Cihazlar'!D428="","",'Cihazlar'!D428)</f>
        <v/>
      </c>
      <c r="D428" s="16" t="str">
        <f>K428</f>
        <v/>
      </c>
      <c r="E428" t="str">
        <f>IF(N428&gt;0,N428&amp;" gün",IF(M428&gt;0,M428&amp;" ay",""))</f>
        <v/>
      </c>
      <c r="F428" s="16" t="str">
        <f>IF(OR('Cihazlar'!C428="",K428=""),"",IF(N428&gt;0,K428+N428,IF(M428&gt;0,EDATE(K428,M428),"")))</f>
        <v/>
      </c>
      <c r="G428" s="17" t="str">
        <f>IF(F428="","",F428-TODAY())</f>
        <v/>
      </c>
      <c r="H428" t="str">
        <f>IF(G428="","",IF(G428&lt;0,"Gecikmiş",IF(G428&lt;=30,"30 gün içinde","Planlı")))</f>
        <v/>
      </c>
      <c r="I428" s="16" t="str">
        <f>IF('Cihazlar'!Q428="","",IF('Cihazlar'!R428="Sarı etiket",(IF('Cihazlar'!Q428="","",IF(ISNUMBER('Cihazlar'!Q428),'Cihazlar'!Q428,IFERROR(DATE(VALUE(RIGHT('Cihazlar'!Q428,4)),VALUE(MID('Cihazlar'!Q428,4,2)),VALUE(LEFT('Cihazlar'!Q428,2))),""))))+120,IF('Cihazlar'!R428="Kırmızı etiket",(IF('Cihazlar'!Q428="","",IF(ISNUMBER('Cihazlar'!Q428),'Cihazlar'!Q428,IFERROR(DATE(VALUE(RIGHT('Cihazlar'!Q428,4)),VALUE(MID('Cihazlar'!Q428,4,2)),VALUE(LEFT('Cihazlar'!Q428,2))),""))))+60,EDATE((IF('Cihazlar'!Q428="","",IF(ISNUMBER('Cihazlar'!Q428),'Cihazlar'!Q428,IFERROR(DATE(VALUE(RIGHT('Cihazlar'!Q428,4)),VALUE(MID('Cihazlar'!Q428,4,2)),VALUE(LEFT('Cihazlar'!Q428,2))),"")))),12))))</f>
        <v/>
      </c>
      <c r="J428" s="17" t="str">
        <f>IF(I428="","",I428-TODAY())</f>
        <v/>
      </c>
      <c r="K428" s="16" t="str">
        <f>IF('Cihazlar'!F428&lt;&gt;"",IF('Cihazlar'!F428="","",IF(ISNUMBER('Cihazlar'!F428),'Cihazlar'!F428,IFERROR(DATE(VALUE(RIGHT('Cihazlar'!F428,4)),VALUE(MID('Cihazlar'!F428,4,2)),VALUE(LEFT('Cihazlar'!F428,2))),""))),IF('Cihazlar'!E428="","",IF(ISNUMBER('Cihazlar'!E428),'Cihazlar'!E428,IFERROR(DATE(VALUE(RIGHT('Cihazlar'!E428,4)),VALUE(MID('Cihazlar'!E428,4,2)),VALUE(LEFT('Cihazlar'!E428,2))),""))))</f>
        <v/>
      </c>
      <c r="L428" t="str">
        <f>IF('Cihazlar'!C428="","",IFERROR(MATCH('Cihazlar'!C428,'Ürünler'!$A:$A,0),IFERROR(MATCH('Cihazlar'!C428,'Ürünler'!$B:$B,0),"")))</f>
        <v/>
      </c>
      <c r="M428">
        <f>IF(N428&gt;0,0,IF('Cihazlar'!J428&lt;&gt;"",N(VALUE('Cihazlar'!J428)),IF(L428="",0,N(INDEX('Ürünler'!$C:$C,L428)))))</f>
        <v>0</v>
      </c>
      <c r="N428">
        <f>IF('Cihazlar'!K428&lt;&gt;"",N(VALUE('Cihazlar'!K428)),IF('Cihazlar'!J428&lt;&gt;"",0,IF(L428="",0,N(INDEX('Ürünler'!$D:$D,L428)))))</f>
        <v>0</v>
      </c>
    </row>
    <row r="429" spans="1:14">
      <c r="A429" t="str">
        <f>IF(AND('Cihazlar'!A429="",'Cihazlar'!B429=""),"",IFERROR(INDEX('Müşteriler'!$A:$A,MATCH(IF('Cihazlar'!A429="","§",'Cihazlar'!A429),'Müşteriler'!$K:$K,0)),IFERROR(INDEX('Müşteriler'!$A:$A,MATCH(IF('Cihazlar'!B429="","§",'Cihazlar'!B429),'Müşteriler'!$C:$C,0)),'Cihazlar'!A429&amp;'Cihazlar'!B429)))</f>
        <v/>
      </c>
      <c r="B429" t="str">
        <f>IF('Cihazlar'!C429="","",IF(L429="",'Cihazlar'!C429,INDEX('Ürünler'!$B:$B,L429)))</f>
        <v/>
      </c>
      <c r="C429" t="str">
        <f>IF('Cihazlar'!D429="","",'Cihazlar'!D429)</f>
        <v/>
      </c>
      <c r="D429" s="16" t="str">
        <f>K429</f>
        <v/>
      </c>
      <c r="E429" t="str">
        <f>IF(N429&gt;0,N429&amp;" gün",IF(M429&gt;0,M429&amp;" ay",""))</f>
        <v/>
      </c>
      <c r="F429" s="16" t="str">
        <f>IF(OR('Cihazlar'!C429="",K429=""),"",IF(N429&gt;0,K429+N429,IF(M429&gt;0,EDATE(K429,M429),"")))</f>
        <v/>
      </c>
      <c r="G429" s="17" t="str">
        <f>IF(F429="","",F429-TODAY())</f>
        <v/>
      </c>
      <c r="H429" t="str">
        <f>IF(G429="","",IF(G429&lt;0,"Gecikmiş",IF(G429&lt;=30,"30 gün içinde","Planlı")))</f>
        <v/>
      </c>
      <c r="I429" s="16" t="str">
        <f>IF('Cihazlar'!Q429="","",IF('Cihazlar'!R429="Sarı etiket",(IF('Cihazlar'!Q429="","",IF(ISNUMBER('Cihazlar'!Q429),'Cihazlar'!Q429,IFERROR(DATE(VALUE(RIGHT('Cihazlar'!Q429,4)),VALUE(MID('Cihazlar'!Q429,4,2)),VALUE(LEFT('Cihazlar'!Q429,2))),""))))+120,IF('Cihazlar'!R429="Kırmızı etiket",(IF('Cihazlar'!Q429="","",IF(ISNUMBER('Cihazlar'!Q429),'Cihazlar'!Q429,IFERROR(DATE(VALUE(RIGHT('Cihazlar'!Q429,4)),VALUE(MID('Cihazlar'!Q429,4,2)),VALUE(LEFT('Cihazlar'!Q429,2))),""))))+60,EDATE((IF('Cihazlar'!Q429="","",IF(ISNUMBER('Cihazlar'!Q429),'Cihazlar'!Q429,IFERROR(DATE(VALUE(RIGHT('Cihazlar'!Q429,4)),VALUE(MID('Cihazlar'!Q429,4,2)),VALUE(LEFT('Cihazlar'!Q429,2))),"")))),12))))</f>
        <v/>
      </c>
      <c r="J429" s="17" t="str">
        <f>IF(I429="","",I429-TODAY())</f>
        <v/>
      </c>
      <c r="K429" s="16" t="str">
        <f>IF('Cihazlar'!F429&lt;&gt;"",IF('Cihazlar'!F429="","",IF(ISNUMBER('Cihazlar'!F429),'Cihazlar'!F429,IFERROR(DATE(VALUE(RIGHT('Cihazlar'!F429,4)),VALUE(MID('Cihazlar'!F429,4,2)),VALUE(LEFT('Cihazlar'!F429,2))),""))),IF('Cihazlar'!E429="","",IF(ISNUMBER('Cihazlar'!E429),'Cihazlar'!E429,IFERROR(DATE(VALUE(RIGHT('Cihazlar'!E429,4)),VALUE(MID('Cihazlar'!E429,4,2)),VALUE(LEFT('Cihazlar'!E429,2))),""))))</f>
        <v/>
      </c>
      <c r="L429" t="str">
        <f>IF('Cihazlar'!C429="","",IFERROR(MATCH('Cihazlar'!C429,'Ürünler'!$A:$A,0),IFERROR(MATCH('Cihazlar'!C429,'Ürünler'!$B:$B,0),"")))</f>
        <v/>
      </c>
      <c r="M429">
        <f>IF(N429&gt;0,0,IF('Cihazlar'!J429&lt;&gt;"",N(VALUE('Cihazlar'!J429)),IF(L429="",0,N(INDEX('Ürünler'!$C:$C,L429)))))</f>
        <v>0</v>
      </c>
      <c r="N429">
        <f>IF('Cihazlar'!K429&lt;&gt;"",N(VALUE('Cihazlar'!K429)),IF('Cihazlar'!J429&lt;&gt;"",0,IF(L429="",0,N(INDEX('Ürünler'!$D:$D,L429)))))</f>
        <v>0</v>
      </c>
    </row>
    <row r="430" spans="1:14">
      <c r="A430" t="str">
        <f>IF(AND('Cihazlar'!A430="",'Cihazlar'!B430=""),"",IFERROR(INDEX('Müşteriler'!$A:$A,MATCH(IF('Cihazlar'!A430="","§",'Cihazlar'!A430),'Müşteriler'!$K:$K,0)),IFERROR(INDEX('Müşteriler'!$A:$A,MATCH(IF('Cihazlar'!B430="","§",'Cihazlar'!B430),'Müşteriler'!$C:$C,0)),'Cihazlar'!A430&amp;'Cihazlar'!B430)))</f>
        <v/>
      </c>
      <c r="B430" t="str">
        <f>IF('Cihazlar'!C430="","",IF(L430="",'Cihazlar'!C430,INDEX('Ürünler'!$B:$B,L430)))</f>
        <v/>
      </c>
      <c r="C430" t="str">
        <f>IF('Cihazlar'!D430="","",'Cihazlar'!D430)</f>
        <v/>
      </c>
      <c r="D430" s="16" t="str">
        <f>K430</f>
        <v/>
      </c>
      <c r="E430" t="str">
        <f>IF(N430&gt;0,N430&amp;" gün",IF(M430&gt;0,M430&amp;" ay",""))</f>
        <v/>
      </c>
      <c r="F430" s="16" t="str">
        <f>IF(OR('Cihazlar'!C430="",K430=""),"",IF(N430&gt;0,K430+N430,IF(M430&gt;0,EDATE(K430,M430),"")))</f>
        <v/>
      </c>
      <c r="G430" s="17" t="str">
        <f>IF(F430="","",F430-TODAY())</f>
        <v/>
      </c>
      <c r="H430" t="str">
        <f>IF(G430="","",IF(G430&lt;0,"Gecikmiş",IF(G430&lt;=30,"30 gün içinde","Planlı")))</f>
        <v/>
      </c>
      <c r="I430" s="16" t="str">
        <f>IF('Cihazlar'!Q430="","",IF('Cihazlar'!R430="Sarı etiket",(IF('Cihazlar'!Q430="","",IF(ISNUMBER('Cihazlar'!Q430),'Cihazlar'!Q430,IFERROR(DATE(VALUE(RIGHT('Cihazlar'!Q430,4)),VALUE(MID('Cihazlar'!Q430,4,2)),VALUE(LEFT('Cihazlar'!Q430,2))),""))))+120,IF('Cihazlar'!R430="Kırmızı etiket",(IF('Cihazlar'!Q430="","",IF(ISNUMBER('Cihazlar'!Q430),'Cihazlar'!Q430,IFERROR(DATE(VALUE(RIGHT('Cihazlar'!Q430,4)),VALUE(MID('Cihazlar'!Q430,4,2)),VALUE(LEFT('Cihazlar'!Q430,2))),""))))+60,EDATE((IF('Cihazlar'!Q430="","",IF(ISNUMBER('Cihazlar'!Q430),'Cihazlar'!Q430,IFERROR(DATE(VALUE(RIGHT('Cihazlar'!Q430,4)),VALUE(MID('Cihazlar'!Q430,4,2)),VALUE(LEFT('Cihazlar'!Q430,2))),"")))),12))))</f>
        <v/>
      </c>
      <c r="J430" s="17" t="str">
        <f>IF(I430="","",I430-TODAY())</f>
        <v/>
      </c>
      <c r="K430" s="16" t="str">
        <f>IF('Cihazlar'!F430&lt;&gt;"",IF('Cihazlar'!F430="","",IF(ISNUMBER('Cihazlar'!F430),'Cihazlar'!F430,IFERROR(DATE(VALUE(RIGHT('Cihazlar'!F430,4)),VALUE(MID('Cihazlar'!F430,4,2)),VALUE(LEFT('Cihazlar'!F430,2))),""))),IF('Cihazlar'!E430="","",IF(ISNUMBER('Cihazlar'!E430),'Cihazlar'!E430,IFERROR(DATE(VALUE(RIGHT('Cihazlar'!E430,4)),VALUE(MID('Cihazlar'!E430,4,2)),VALUE(LEFT('Cihazlar'!E430,2))),""))))</f>
        <v/>
      </c>
      <c r="L430" t="str">
        <f>IF('Cihazlar'!C430="","",IFERROR(MATCH('Cihazlar'!C430,'Ürünler'!$A:$A,0),IFERROR(MATCH('Cihazlar'!C430,'Ürünler'!$B:$B,0),"")))</f>
        <v/>
      </c>
      <c r="M430">
        <f>IF(N430&gt;0,0,IF('Cihazlar'!J430&lt;&gt;"",N(VALUE('Cihazlar'!J430)),IF(L430="",0,N(INDEX('Ürünler'!$C:$C,L430)))))</f>
        <v>0</v>
      </c>
      <c r="N430">
        <f>IF('Cihazlar'!K430&lt;&gt;"",N(VALUE('Cihazlar'!K430)),IF('Cihazlar'!J430&lt;&gt;"",0,IF(L430="",0,N(INDEX('Ürünler'!$D:$D,L430)))))</f>
        <v>0</v>
      </c>
    </row>
    <row r="431" spans="1:14">
      <c r="A431" t="str">
        <f>IF(AND('Cihazlar'!A431="",'Cihazlar'!B431=""),"",IFERROR(INDEX('Müşteriler'!$A:$A,MATCH(IF('Cihazlar'!A431="","§",'Cihazlar'!A431),'Müşteriler'!$K:$K,0)),IFERROR(INDEX('Müşteriler'!$A:$A,MATCH(IF('Cihazlar'!B431="","§",'Cihazlar'!B431),'Müşteriler'!$C:$C,0)),'Cihazlar'!A431&amp;'Cihazlar'!B431)))</f>
        <v/>
      </c>
      <c r="B431" t="str">
        <f>IF('Cihazlar'!C431="","",IF(L431="",'Cihazlar'!C431,INDEX('Ürünler'!$B:$B,L431)))</f>
        <v/>
      </c>
      <c r="C431" t="str">
        <f>IF('Cihazlar'!D431="","",'Cihazlar'!D431)</f>
        <v/>
      </c>
      <c r="D431" s="16" t="str">
        <f>K431</f>
        <v/>
      </c>
      <c r="E431" t="str">
        <f>IF(N431&gt;0,N431&amp;" gün",IF(M431&gt;0,M431&amp;" ay",""))</f>
        <v/>
      </c>
      <c r="F431" s="16" t="str">
        <f>IF(OR('Cihazlar'!C431="",K431=""),"",IF(N431&gt;0,K431+N431,IF(M431&gt;0,EDATE(K431,M431),"")))</f>
        <v/>
      </c>
      <c r="G431" s="17" t="str">
        <f>IF(F431="","",F431-TODAY())</f>
        <v/>
      </c>
      <c r="H431" t="str">
        <f>IF(G431="","",IF(G431&lt;0,"Gecikmiş",IF(G431&lt;=30,"30 gün içinde","Planlı")))</f>
        <v/>
      </c>
      <c r="I431" s="16" t="str">
        <f>IF('Cihazlar'!Q431="","",IF('Cihazlar'!R431="Sarı etiket",(IF('Cihazlar'!Q431="","",IF(ISNUMBER('Cihazlar'!Q431),'Cihazlar'!Q431,IFERROR(DATE(VALUE(RIGHT('Cihazlar'!Q431,4)),VALUE(MID('Cihazlar'!Q431,4,2)),VALUE(LEFT('Cihazlar'!Q431,2))),""))))+120,IF('Cihazlar'!R431="Kırmızı etiket",(IF('Cihazlar'!Q431="","",IF(ISNUMBER('Cihazlar'!Q431),'Cihazlar'!Q431,IFERROR(DATE(VALUE(RIGHT('Cihazlar'!Q431,4)),VALUE(MID('Cihazlar'!Q431,4,2)),VALUE(LEFT('Cihazlar'!Q431,2))),""))))+60,EDATE((IF('Cihazlar'!Q431="","",IF(ISNUMBER('Cihazlar'!Q431),'Cihazlar'!Q431,IFERROR(DATE(VALUE(RIGHT('Cihazlar'!Q431,4)),VALUE(MID('Cihazlar'!Q431,4,2)),VALUE(LEFT('Cihazlar'!Q431,2))),"")))),12))))</f>
        <v/>
      </c>
      <c r="J431" s="17" t="str">
        <f>IF(I431="","",I431-TODAY())</f>
        <v/>
      </c>
      <c r="K431" s="16" t="str">
        <f>IF('Cihazlar'!F431&lt;&gt;"",IF('Cihazlar'!F431="","",IF(ISNUMBER('Cihazlar'!F431),'Cihazlar'!F431,IFERROR(DATE(VALUE(RIGHT('Cihazlar'!F431,4)),VALUE(MID('Cihazlar'!F431,4,2)),VALUE(LEFT('Cihazlar'!F431,2))),""))),IF('Cihazlar'!E431="","",IF(ISNUMBER('Cihazlar'!E431),'Cihazlar'!E431,IFERROR(DATE(VALUE(RIGHT('Cihazlar'!E431,4)),VALUE(MID('Cihazlar'!E431,4,2)),VALUE(LEFT('Cihazlar'!E431,2))),""))))</f>
        <v/>
      </c>
      <c r="L431" t="str">
        <f>IF('Cihazlar'!C431="","",IFERROR(MATCH('Cihazlar'!C431,'Ürünler'!$A:$A,0),IFERROR(MATCH('Cihazlar'!C431,'Ürünler'!$B:$B,0),"")))</f>
        <v/>
      </c>
      <c r="M431">
        <f>IF(N431&gt;0,0,IF('Cihazlar'!J431&lt;&gt;"",N(VALUE('Cihazlar'!J431)),IF(L431="",0,N(INDEX('Ürünler'!$C:$C,L431)))))</f>
        <v>0</v>
      </c>
      <c r="N431">
        <f>IF('Cihazlar'!K431&lt;&gt;"",N(VALUE('Cihazlar'!K431)),IF('Cihazlar'!J431&lt;&gt;"",0,IF(L431="",0,N(INDEX('Ürünler'!$D:$D,L431)))))</f>
        <v>0</v>
      </c>
    </row>
    <row r="432" spans="1:14">
      <c r="A432" t="str">
        <f>IF(AND('Cihazlar'!A432="",'Cihazlar'!B432=""),"",IFERROR(INDEX('Müşteriler'!$A:$A,MATCH(IF('Cihazlar'!A432="","§",'Cihazlar'!A432),'Müşteriler'!$K:$K,0)),IFERROR(INDEX('Müşteriler'!$A:$A,MATCH(IF('Cihazlar'!B432="","§",'Cihazlar'!B432),'Müşteriler'!$C:$C,0)),'Cihazlar'!A432&amp;'Cihazlar'!B432)))</f>
        <v/>
      </c>
      <c r="B432" t="str">
        <f>IF('Cihazlar'!C432="","",IF(L432="",'Cihazlar'!C432,INDEX('Ürünler'!$B:$B,L432)))</f>
        <v/>
      </c>
      <c r="C432" t="str">
        <f>IF('Cihazlar'!D432="","",'Cihazlar'!D432)</f>
        <v/>
      </c>
      <c r="D432" s="16" t="str">
        <f>K432</f>
        <v/>
      </c>
      <c r="E432" t="str">
        <f>IF(N432&gt;0,N432&amp;" gün",IF(M432&gt;0,M432&amp;" ay",""))</f>
        <v/>
      </c>
      <c r="F432" s="16" t="str">
        <f>IF(OR('Cihazlar'!C432="",K432=""),"",IF(N432&gt;0,K432+N432,IF(M432&gt;0,EDATE(K432,M432),"")))</f>
        <v/>
      </c>
      <c r="G432" s="17" t="str">
        <f>IF(F432="","",F432-TODAY())</f>
        <v/>
      </c>
      <c r="H432" t="str">
        <f>IF(G432="","",IF(G432&lt;0,"Gecikmiş",IF(G432&lt;=30,"30 gün içinde","Planlı")))</f>
        <v/>
      </c>
      <c r="I432" s="16" t="str">
        <f>IF('Cihazlar'!Q432="","",IF('Cihazlar'!R432="Sarı etiket",(IF('Cihazlar'!Q432="","",IF(ISNUMBER('Cihazlar'!Q432),'Cihazlar'!Q432,IFERROR(DATE(VALUE(RIGHT('Cihazlar'!Q432,4)),VALUE(MID('Cihazlar'!Q432,4,2)),VALUE(LEFT('Cihazlar'!Q432,2))),""))))+120,IF('Cihazlar'!R432="Kırmızı etiket",(IF('Cihazlar'!Q432="","",IF(ISNUMBER('Cihazlar'!Q432),'Cihazlar'!Q432,IFERROR(DATE(VALUE(RIGHT('Cihazlar'!Q432,4)),VALUE(MID('Cihazlar'!Q432,4,2)),VALUE(LEFT('Cihazlar'!Q432,2))),""))))+60,EDATE((IF('Cihazlar'!Q432="","",IF(ISNUMBER('Cihazlar'!Q432),'Cihazlar'!Q432,IFERROR(DATE(VALUE(RIGHT('Cihazlar'!Q432,4)),VALUE(MID('Cihazlar'!Q432,4,2)),VALUE(LEFT('Cihazlar'!Q432,2))),"")))),12))))</f>
        <v/>
      </c>
      <c r="J432" s="17" t="str">
        <f>IF(I432="","",I432-TODAY())</f>
        <v/>
      </c>
      <c r="K432" s="16" t="str">
        <f>IF('Cihazlar'!F432&lt;&gt;"",IF('Cihazlar'!F432="","",IF(ISNUMBER('Cihazlar'!F432),'Cihazlar'!F432,IFERROR(DATE(VALUE(RIGHT('Cihazlar'!F432,4)),VALUE(MID('Cihazlar'!F432,4,2)),VALUE(LEFT('Cihazlar'!F432,2))),""))),IF('Cihazlar'!E432="","",IF(ISNUMBER('Cihazlar'!E432),'Cihazlar'!E432,IFERROR(DATE(VALUE(RIGHT('Cihazlar'!E432,4)),VALUE(MID('Cihazlar'!E432,4,2)),VALUE(LEFT('Cihazlar'!E432,2))),""))))</f>
        <v/>
      </c>
      <c r="L432" t="str">
        <f>IF('Cihazlar'!C432="","",IFERROR(MATCH('Cihazlar'!C432,'Ürünler'!$A:$A,0),IFERROR(MATCH('Cihazlar'!C432,'Ürünler'!$B:$B,0),"")))</f>
        <v/>
      </c>
      <c r="M432">
        <f>IF(N432&gt;0,0,IF('Cihazlar'!J432&lt;&gt;"",N(VALUE('Cihazlar'!J432)),IF(L432="",0,N(INDEX('Ürünler'!$C:$C,L432)))))</f>
        <v>0</v>
      </c>
      <c r="N432">
        <f>IF('Cihazlar'!K432&lt;&gt;"",N(VALUE('Cihazlar'!K432)),IF('Cihazlar'!J432&lt;&gt;"",0,IF(L432="",0,N(INDEX('Ürünler'!$D:$D,L432)))))</f>
        <v>0</v>
      </c>
    </row>
    <row r="433" spans="1:14">
      <c r="A433" t="str">
        <f>IF(AND('Cihazlar'!A433="",'Cihazlar'!B433=""),"",IFERROR(INDEX('Müşteriler'!$A:$A,MATCH(IF('Cihazlar'!A433="","§",'Cihazlar'!A433),'Müşteriler'!$K:$K,0)),IFERROR(INDEX('Müşteriler'!$A:$A,MATCH(IF('Cihazlar'!B433="","§",'Cihazlar'!B433),'Müşteriler'!$C:$C,0)),'Cihazlar'!A433&amp;'Cihazlar'!B433)))</f>
        <v/>
      </c>
      <c r="B433" t="str">
        <f>IF('Cihazlar'!C433="","",IF(L433="",'Cihazlar'!C433,INDEX('Ürünler'!$B:$B,L433)))</f>
        <v/>
      </c>
      <c r="C433" t="str">
        <f>IF('Cihazlar'!D433="","",'Cihazlar'!D433)</f>
        <v/>
      </c>
      <c r="D433" s="16" t="str">
        <f>K433</f>
        <v/>
      </c>
      <c r="E433" t="str">
        <f>IF(N433&gt;0,N433&amp;" gün",IF(M433&gt;0,M433&amp;" ay",""))</f>
        <v/>
      </c>
      <c r="F433" s="16" t="str">
        <f>IF(OR('Cihazlar'!C433="",K433=""),"",IF(N433&gt;0,K433+N433,IF(M433&gt;0,EDATE(K433,M433),"")))</f>
        <v/>
      </c>
      <c r="G433" s="17" t="str">
        <f>IF(F433="","",F433-TODAY())</f>
        <v/>
      </c>
      <c r="H433" t="str">
        <f>IF(G433="","",IF(G433&lt;0,"Gecikmiş",IF(G433&lt;=30,"30 gün içinde","Planlı")))</f>
        <v/>
      </c>
      <c r="I433" s="16" t="str">
        <f>IF('Cihazlar'!Q433="","",IF('Cihazlar'!R433="Sarı etiket",(IF('Cihazlar'!Q433="","",IF(ISNUMBER('Cihazlar'!Q433),'Cihazlar'!Q433,IFERROR(DATE(VALUE(RIGHT('Cihazlar'!Q433,4)),VALUE(MID('Cihazlar'!Q433,4,2)),VALUE(LEFT('Cihazlar'!Q433,2))),""))))+120,IF('Cihazlar'!R433="Kırmızı etiket",(IF('Cihazlar'!Q433="","",IF(ISNUMBER('Cihazlar'!Q433),'Cihazlar'!Q433,IFERROR(DATE(VALUE(RIGHT('Cihazlar'!Q433,4)),VALUE(MID('Cihazlar'!Q433,4,2)),VALUE(LEFT('Cihazlar'!Q433,2))),""))))+60,EDATE((IF('Cihazlar'!Q433="","",IF(ISNUMBER('Cihazlar'!Q433),'Cihazlar'!Q433,IFERROR(DATE(VALUE(RIGHT('Cihazlar'!Q433,4)),VALUE(MID('Cihazlar'!Q433,4,2)),VALUE(LEFT('Cihazlar'!Q433,2))),"")))),12))))</f>
        <v/>
      </c>
      <c r="J433" s="17" t="str">
        <f>IF(I433="","",I433-TODAY())</f>
        <v/>
      </c>
      <c r="K433" s="16" t="str">
        <f>IF('Cihazlar'!F433&lt;&gt;"",IF('Cihazlar'!F433="","",IF(ISNUMBER('Cihazlar'!F433),'Cihazlar'!F433,IFERROR(DATE(VALUE(RIGHT('Cihazlar'!F433,4)),VALUE(MID('Cihazlar'!F433,4,2)),VALUE(LEFT('Cihazlar'!F433,2))),""))),IF('Cihazlar'!E433="","",IF(ISNUMBER('Cihazlar'!E433),'Cihazlar'!E433,IFERROR(DATE(VALUE(RIGHT('Cihazlar'!E433,4)),VALUE(MID('Cihazlar'!E433,4,2)),VALUE(LEFT('Cihazlar'!E433,2))),""))))</f>
        <v/>
      </c>
      <c r="L433" t="str">
        <f>IF('Cihazlar'!C433="","",IFERROR(MATCH('Cihazlar'!C433,'Ürünler'!$A:$A,0),IFERROR(MATCH('Cihazlar'!C433,'Ürünler'!$B:$B,0),"")))</f>
        <v/>
      </c>
      <c r="M433">
        <f>IF(N433&gt;0,0,IF('Cihazlar'!J433&lt;&gt;"",N(VALUE('Cihazlar'!J433)),IF(L433="",0,N(INDEX('Ürünler'!$C:$C,L433)))))</f>
        <v>0</v>
      </c>
      <c r="N433">
        <f>IF('Cihazlar'!K433&lt;&gt;"",N(VALUE('Cihazlar'!K433)),IF('Cihazlar'!J433&lt;&gt;"",0,IF(L433="",0,N(INDEX('Ürünler'!$D:$D,L433)))))</f>
        <v>0</v>
      </c>
    </row>
    <row r="434" spans="1:14">
      <c r="A434" t="str">
        <f>IF(AND('Cihazlar'!A434="",'Cihazlar'!B434=""),"",IFERROR(INDEX('Müşteriler'!$A:$A,MATCH(IF('Cihazlar'!A434="","§",'Cihazlar'!A434),'Müşteriler'!$K:$K,0)),IFERROR(INDEX('Müşteriler'!$A:$A,MATCH(IF('Cihazlar'!B434="","§",'Cihazlar'!B434),'Müşteriler'!$C:$C,0)),'Cihazlar'!A434&amp;'Cihazlar'!B434)))</f>
        <v/>
      </c>
      <c r="B434" t="str">
        <f>IF('Cihazlar'!C434="","",IF(L434="",'Cihazlar'!C434,INDEX('Ürünler'!$B:$B,L434)))</f>
        <v/>
      </c>
      <c r="C434" t="str">
        <f>IF('Cihazlar'!D434="","",'Cihazlar'!D434)</f>
        <v/>
      </c>
      <c r="D434" s="16" t="str">
        <f>K434</f>
        <v/>
      </c>
      <c r="E434" t="str">
        <f>IF(N434&gt;0,N434&amp;" gün",IF(M434&gt;0,M434&amp;" ay",""))</f>
        <v/>
      </c>
      <c r="F434" s="16" t="str">
        <f>IF(OR('Cihazlar'!C434="",K434=""),"",IF(N434&gt;0,K434+N434,IF(M434&gt;0,EDATE(K434,M434),"")))</f>
        <v/>
      </c>
      <c r="G434" s="17" t="str">
        <f>IF(F434="","",F434-TODAY())</f>
        <v/>
      </c>
      <c r="H434" t="str">
        <f>IF(G434="","",IF(G434&lt;0,"Gecikmiş",IF(G434&lt;=30,"30 gün içinde","Planlı")))</f>
        <v/>
      </c>
      <c r="I434" s="16" t="str">
        <f>IF('Cihazlar'!Q434="","",IF('Cihazlar'!R434="Sarı etiket",(IF('Cihazlar'!Q434="","",IF(ISNUMBER('Cihazlar'!Q434),'Cihazlar'!Q434,IFERROR(DATE(VALUE(RIGHT('Cihazlar'!Q434,4)),VALUE(MID('Cihazlar'!Q434,4,2)),VALUE(LEFT('Cihazlar'!Q434,2))),""))))+120,IF('Cihazlar'!R434="Kırmızı etiket",(IF('Cihazlar'!Q434="","",IF(ISNUMBER('Cihazlar'!Q434),'Cihazlar'!Q434,IFERROR(DATE(VALUE(RIGHT('Cihazlar'!Q434,4)),VALUE(MID('Cihazlar'!Q434,4,2)),VALUE(LEFT('Cihazlar'!Q434,2))),""))))+60,EDATE((IF('Cihazlar'!Q434="","",IF(ISNUMBER('Cihazlar'!Q434),'Cihazlar'!Q434,IFERROR(DATE(VALUE(RIGHT('Cihazlar'!Q434,4)),VALUE(MID('Cihazlar'!Q434,4,2)),VALUE(LEFT('Cihazlar'!Q434,2))),"")))),12))))</f>
        <v/>
      </c>
      <c r="J434" s="17" t="str">
        <f>IF(I434="","",I434-TODAY())</f>
        <v/>
      </c>
      <c r="K434" s="16" t="str">
        <f>IF('Cihazlar'!F434&lt;&gt;"",IF('Cihazlar'!F434="","",IF(ISNUMBER('Cihazlar'!F434),'Cihazlar'!F434,IFERROR(DATE(VALUE(RIGHT('Cihazlar'!F434,4)),VALUE(MID('Cihazlar'!F434,4,2)),VALUE(LEFT('Cihazlar'!F434,2))),""))),IF('Cihazlar'!E434="","",IF(ISNUMBER('Cihazlar'!E434),'Cihazlar'!E434,IFERROR(DATE(VALUE(RIGHT('Cihazlar'!E434,4)),VALUE(MID('Cihazlar'!E434,4,2)),VALUE(LEFT('Cihazlar'!E434,2))),""))))</f>
        <v/>
      </c>
      <c r="L434" t="str">
        <f>IF('Cihazlar'!C434="","",IFERROR(MATCH('Cihazlar'!C434,'Ürünler'!$A:$A,0),IFERROR(MATCH('Cihazlar'!C434,'Ürünler'!$B:$B,0),"")))</f>
        <v/>
      </c>
      <c r="M434">
        <f>IF(N434&gt;0,0,IF('Cihazlar'!J434&lt;&gt;"",N(VALUE('Cihazlar'!J434)),IF(L434="",0,N(INDEX('Ürünler'!$C:$C,L434)))))</f>
        <v>0</v>
      </c>
      <c r="N434">
        <f>IF('Cihazlar'!K434&lt;&gt;"",N(VALUE('Cihazlar'!K434)),IF('Cihazlar'!J434&lt;&gt;"",0,IF(L434="",0,N(INDEX('Ürünler'!$D:$D,L434)))))</f>
        <v>0</v>
      </c>
    </row>
    <row r="435" spans="1:14">
      <c r="A435" t="str">
        <f>IF(AND('Cihazlar'!A435="",'Cihazlar'!B435=""),"",IFERROR(INDEX('Müşteriler'!$A:$A,MATCH(IF('Cihazlar'!A435="","§",'Cihazlar'!A435),'Müşteriler'!$K:$K,0)),IFERROR(INDEX('Müşteriler'!$A:$A,MATCH(IF('Cihazlar'!B435="","§",'Cihazlar'!B435),'Müşteriler'!$C:$C,0)),'Cihazlar'!A435&amp;'Cihazlar'!B435)))</f>
        <v/>
      </c>
      <c r="B435" t="str">
        <f>IF('Cihazlar'!C435="","",IF(L435="",'Cihazlar'!C435,INDEX('Ürünler'!$B:$B,L435)))</f>
        <v/>
      </c>
      <c r="C435" t="str">
        <f>IF('Cihazlar'!D435="","",'Cihazlar'!D435)</f>
        <v/>
      </c>
      <c r="D435" s="16" t="str">
        <f>K435</f>
        <v/>
      </c>
      <c r="E435" t="str">
        <f>IF(N435&gt;0,N435&amp;" gün",IF(M435&gt;0,M435&amp;" ay",""))</f>
        <v/>
      </c>
      <c r="F435" s="16" t="str">
        <f>IF(OR('Cihazlar'!C435="",K435=""),"",IF(N435&gt;0,K435+N435,IF(M435&gt;0,EDATE(K435,M435),"")))</f>
        <v/>
      </c>
      <c r="G435" s="17" t="str">
        <f>IF(F435="","",F435-TODAY())</f>
        <v/>
      </c>
      <c r="H435" t="str">
        <f>IF(G435="","",IF(G435&lt;0,"Gecikmiş",IF(G435&lt;=30,"30 gün içinde","Planlı")))</f>
        <v/>
      </c>
      <c r="I435" s="16" t="str">
        <f>IF('Cihazlar'!Q435="","",IF('Cihazlar'!R435="Sarı etiket",(IF('Cihazlar'!Q435="","",IF(ISNUMBER('Cihazlar'!Q435),'Cihazlar'!Q435,IFERROR(DATE(VALUE(RIGHT('Cihazlar'!Q435,4)),VALUE(MID('Cihazlar'!Q435,4,2)),VALUE(LEFT('Cihazlar'!Q435,2))),""))))+120,IF('Cihazlar'!R435="Kırmızı etiket",(IF('Cihazlar'!Q435="","",IF(ISNUMBER('Cihazlar'!Q435),'Cihazlar'!Q435,IFERROR(DATE(VALUE(RIGHT('Cihazlar'!Q435,4)),VALUE(MID('Cihazlar'!Q435,4,2)),VALUE(LEFT('Cihazlar'!Q435,2))),""))))+60,EDATE((IF('Cihazlar'!Q435="","",IF(ISNUMBER('Cihazlar'!Q435),'Cihazlar'!Q435,IFERROR(DATE(VALUE(RIGHT('Cihazlar'!Q435,4)),VALUE(MID('Cihazlar'!Q435,4,2)),VALUE(LEFT('Cihazlar'!Q435,2))),"")))),12))))</f>
        <v/>
      </c>
      <c r="J435" s="17" t="str">
        <f>IF(I435="","",I435-TODAY())</f>
        <v/>
      </c>
      <c r="K435" s="16" t="str">
        <f>IF('Cihazlar'!F435&lt;&gt;"",IF('Cihazlar'!F435="","",IF(ISNUMBER('Cihazlar'!F435),'Cihazlar'!F435,IFERROR(DATE(VALUE(RIGHT('Cihazlar'!F435,4)),VALUE(MID('Cihazlar'!F435,4,2)),VALUE(LEFT('Cihazlar'!F435,2))),""))),IF('Cihazlar'!E435="","",IF(ISNUMBER('Cihazlar'!E435),'Cihazlar'!E435,IFERROR(DATE(VALUE(RIGHT('Cihazlar'!E435,4)),VALUE(MID('Cihazlar'!E435,4,2)),VALUE(LEFT('Cihazlar'!E435,2))),""))))</f>
        <v/>
      </c>
      <c r="L435" t="str">
        <f>IF('Cihazlar'!C435="","",IFERROR(MATCH('Cihazlar'!C435,'Ürünler'!$A:$A,0),IFERROR(MATCH('Cihazlar'!C435,'Ürünler'!$B:$B,0),"")))</f>
        <v/>
      </c>
      <c r="M435">
        <f>IF(N435&gt;0,0,IF('Cihazlar'!J435&lt;&gt;"",N(VALUE('Cihazlar'!J435)),IF(L435="",0,N(INDEX('Ürünler'!$C:$C,L435)))))</f>
        <v>0</v>
      </c>
      <c r="N435">
        <f>IF('Cihazlar'!K435&lt;&gt;"",N(VALUE('Cihazlar'!K435)),IF('Cihazlar'!J435&lt;&gt;"",0,IF(L435="",0,N(INDEX('Ürünler'!$D:$D,L435)))))</f>
        <v>0</v>
      </c>
    </row>
    <row r="436" spans="1:14">
      <c r="A436" t="str">
        <f>IF(AND('Cihazlar'!A436="",'Cihazlar'!B436=""),"",IFERROR(INDEX('Müşteriler'!$A:$A,MATCH(IF('Cihazlar'!A436="","§",'Cihazlar'!A436),'Müşteriler'!$K:$K,0)),IFERROR(INDEX('Müşteriler'!$A:$A,MATCH(IF('Cihazlar'!B436="","§",'Cihazlar'!B436),'Müşteriler'!$C:$C,0)),'Cihazlar'!A436&amp;'Cihazlar'!B436)))</f>
        <v/>
      </c>
      <c r="B436" t="str">
        <f>IF('Cihazlar'!C436="","",IF(L436="",'Cihazlar'!C436,INDEX('Ürünler'!$B:$B,L436)))</f>
        <v/>
      </c>
      <c r="C436" t="str">
        <f>IF('Cihazlar'!D436="","",'Cihazlar'!D436)</f>
        <v/>
      </c>
      <c r="D436" s="16" t="str">
        <f>K436</f>
        <v/>
      </c>
      <c r="E436" t="str">
        <f>IF(N436&gt;0,N436&amp;" gün",IF(M436&gt;0,M436&amp;" ay",""))</f>
        <v/>
      </c>
      <c r="F436" s="16" t="str">
        <f>IF(OR('Cihazlar'!C436="",K436=""),"",IF(N436&gt;0,K436+N436,IF(M436&gt;0,EDATE(K436,M436),"")))</f>
        <v/>
      </c>
      <c r="G436" s="17" t="str">
        <f>IF(F436="","",F436-TODAY())</f>
        <v/>
      </c>
      <c r="H436" t="str">
        <f>IF(G436="","",IF(G436&lt;0,"Gecikmiş",IF(G436&lt;=30,"30 gün içinde","Planlı")))</f>
        <v/>
      </c>
      <c r="I436" s="16" t="str">
        <f>IF('Cihazlar'!Q436="","",IF('Cihazlar'!R436="Sarı etiket",(IF('Cihazlar'!Q436="","",IF(ISNUMBER('Cihazlar'!Q436),'Cihazlar'!Q436,IFERROR(DATE(VALUE(RIGHT('Cihazlar'!Q436,4)),VALUE(MID('Cihazlar'!Q436,4,2)),VALUE(LEFT('Cihazlar'!Q436,2))),""))))+120,IF('Cihazlar'!R436="Kırmızı etiket",(IF('Cihazlar'!Q436="","",IF(ISNUMBER('Cihazlar'!Q436),'Cihazlar'!Q436,IFERROR(DATE(VALUE(RIGHT('Cihazlar'!Q436,4)),VALUE(MID('Cihazlar'!Q436,4,2)),VALUE(LEFT('Cihazlar'!Q436,2))),""))))+60,EDATE((IF('Cihazlar'!Q436="","",IF(ISNUMBER('Cihazlar'!Q436),'Cihazlar'!Q436,IFERROR(DATE(VALUE(RIGHT('Cihazlar'!Q436,4)),VALUE(MID('Cihazlar'!Q436,4,2)),VALUE(LEFT('Cihazlar'!Q436,2))),"")))),12))))</f>
        <v/>
      </c>
      <c r="J436" s="17" t="str">
        <f>IF(I436="","",I436-TODAY())</f>
        <v/>
      </c>
      <c r="K436" s="16" t="str">
        <f>IF('Cihazlar'!F436&lt;&gt;"",IF('Cihazlar'!F436="","",IF(ISNUMBER('Cihazlar'!F436),'Cihazlar'!F436,IFERROR(DATE(VALUE(RIGHT('Cihazlar'!F436,4)),VALUE(MID('Cihazlar'!F436,4,2)),VALUE(LEFT('Cihazlar'!F436,2))),""))),IF('Cihazlar'!E436="","",IF(ISNUMBER('Cihazlar'!E436),'Cihazlar'!E436,IFERROR(DATE(VALUE(RIGHT('Cihazlar'!E436,4)),VALUE(MID('Cihazlar'!E436,4,2)),VALUE(LEFT('Cihazlar'!E436,2))),""))))</f>
        <v/>
      </c>
      <c r="L436" t="str">
        <f>IF('Cihazlar'!C436="","",IFERROR(MATCH('Cihazlar'!C436,'Ürünler'!$A:$A,0),IFERROR(MATCH('Cihazlar'!C436,'Ürünler'!$B:$B,0),"")))</f>
        <v/>
      </c>
      <c r="M436">
        <f>IF(N436&gt;0,0,IF('Cihazlar'!J436&lt;&gt;"",N(VALUE('Cihazlar'!J436)),IF(L436="",0,N(INDEX('Ürünler'!$C:$C,L436)))))</f>
        <v>0</v>
      </c>
      <c r="N436">
        <f>IF('Cihazlar'!K436&lt;&gt;"",N(VALUE('Cihazlar'!K436)),IF('Cihazlar'!J436&lt;&gt;"",0,IF(L436="",0,N(INDEX('Ürünler'!$D:$D,L436)))))</f>
        <v>0</v>
      </c>
    </row>
    <row r="437" spans="1:14">
      <c r="A437" t="str">
        <f>IF(AND('Cihazlar'!A437="",'Cihazlar'!B437=""),"",IFERROR(INDEX('Müşteriler'!$A:$A,MATCH(IF('Cihazlar'!A437="","§",'Cihazlar'!A437),'Müşteriler'!$K:$K,0)),IFERROR(INDEX('Müşteriler'!$A:$A,MATCH(IF('Cihazlar'!B437="","§",'Cihazlar'!B437),'Müşteriler'!$C:$C,0)),'Cihazlar'!A437&amp;'Cihazlar'!B437)))</f>
        <v/>
      </c>
      <c r="B437" t="str">
        <f>IF('Cihazlar'!C437="","",IF(L437="",'Cihazlar'!C437,INDEX('Ürünler'!$B:$B,L437)))</f>
        <v/>
      </c>
      <c r="C437" t="str">
        <f>IF('Cihazlar'!D437="","",'Cihazlar'!D437)</f>
        <v/>
      </c>
      <c r="D437" s="16" t="str">
        <f>K437</f>
        <v/>
      </c>
      <c r="E437" t="str">
        <f>IF(N437&gt;0,N437&amp;" gün",IF(M437&gt;0,M437&amp;" ay",""))</f>
        <v/>
      </c>
      <c r="F437" s="16" t="str">
        <f>IF(OR('Cihazlar'!C437="",K437=""),"",IF(N437&gt;0,K437+N437,IF(M437&gt;0,EDATE(K437,M437),"")))</f>
        <v/>
      </c>
      <c r="G437" s="17" t="str">
        <f>IF(F437="","",F437-TODAY())</f>
        <v/>
      </c>
      <c r="H437" t="str">
        <f>IF(G437="","",IF(G437&lt;0,"Gecikmiş",IF(G437&lt;=30,"30 gün içinde","Planlı")))</f>
        <v/>
      </c>
      <c r="I437" s="16" t="str">
        <f>IF('Cihazlar'!Q437="","",IF('Cihazlar'!R437="Sarı etiket",(IF('Cihazlar'!Q437="","",IF(ISNUMBER('Cihazlar'!Q437),'Cihazlar'!Q437,IFERROR(DATE(VALUE(RIGHT('Cihazlar'!Q437,4)),VALUE(MID('Cihazlar'!Q437,4,2)),VALUE(LEFT('Cihazlar'!Q437,2))),""))))+120,IF('Cihazlar'!R437="Kırmızı etiket",(IF('Cihazlar'!Q437="","",IF(ISNUMBER('Cihazlar'!Q437),'Cihazlar'!Q437,IFERROR(DATE(VALUE(RIGHT('Cihazlar'!Q437,4)),VALUE(MID('Cihazlar'!Q437,4,2)),VALUE(LEFT('Cihazlar'!Q437,2))),""))))+60,EDATE((IF('Cihazlar'!Q437="","",IF(ISNUMBER('Cihazlar'!Q437),'Cihazlar'!Q437,IFERROR(DATE(VALUE(RIGHT('Cihazlar'!Q437,4)),VALUE(MID('Cihazlar'!Q437,4,2)),VALUE(LEFT('Cihazlar'!Q437,2))),"")))),12))))</f>
        <v/>
      </c>
      <c r="J437" s="17" t="str">
        <f>IF(I437="","",I437-TODAY())</f>
        <v/>
      </c>
      <c r="K437" s="16" t="str">
        <f>IF('Cihazlar'!F437&lt;&gt;"",IF('Cihazlar'!F437="","",IF(ISNUMBER('Cihazlar'!F437),'Cihazlar'!F437,IFERROR(DATE(VALUE(RIGHT('Cihazlar'!F437,4)),VALUE(MID('Cihazlar'!F437,4,2)),VALUE(LEFT('Cihazlar'!F437,2))),""))),IF('Cihazlar'!E437="","",IF(ISNUMBER('Cihazlar'!E437),'Cihazlar'!E437,IFERROR(DATE(VALUE(RIGHT('Cihazlar'!E437,4)),VALUE(MID('Cihazlar'!E437,4,2)),VALUE(LEFT('Cihazlar'!E437,2))),""))))</f>
        <v/>
      </c>
      <c r="L437" t="str">
        <f>IF('Cihazlar'!C437="","",IFERROR(MATCH('Cihazlar'!C437,'Ürünler'!$A:$A,0),IFERROR(MATCH('Cihazlar'!C437,'Ürünler'!$B:$B,0),"")))</f>
        <v/>
      </c>
      <c r="M437">
        <f>IF(N437&gt;0,0,IF('Cihazlar'!J437&lt;&gt;"",N(VALUE('Cihazlar'!J437)),IF(L437="",0,N(INDEX('Ürünler'!$C:$C,L437)))))</f>
        <v>0</v>
      </c>
      <c r="N437">
        <f>IF('Cihazlar'!K437&lt;&gt;"",N(VALUE('Cihazlar'!K437)),IF('Cihazlar'!J437&lt;&gt;"",0,IF(L437="",0,N(INDEX('Ürünler'!$D:$D,L437)))))</f>
        <v>0</v>
      </c>
    </row>
    <row r="438" spans="1:14">
      <c r="A438" t="str">
        <f>IF(AND('Cihazlar'!A438="",'Cihazlar'!B438=""),"",IFERROR(INDEX('Müşteriler'!$A:$A,MATCH(IF('Cihazlar'!A438="","§",'Cihazlar'!A438),'Müşteriler'!$K:$K,0)),IFERROR(INDEX('Müşteriler'!$A:$A,MATCH(IF('Cihazlar'!B438="","§",'Cihazlar'!B438),'Müşteriler'!$C:$C,0)),'Cihazlar'!A438&amp;'Cihazlar'!B438)))</f>
        <v/>
      </c>
      <c r="B438" t="str">
        <f>IF('Cihazlar'!C438="","",IF(L438="",'Cihazlar'!C438,INDEX('Ürünler'!$B:$B,L438)))</f>
        <v/>
      </c>
      <c r="C438" t="str">
        <f>IF('Cihazlar'!D438="","",'Cihazlar'!D438)</f>
        <v/>
      </c>
      <c r="D438" s="16" t="str">
        <f>K438</f>
        <v/>
      </c>
      <c r="E438" t="str">
        <f>IF(N438&gt;0,N438&amp;" gün",IF(M438&gt;0,M438&amp;" ay",""))</f>
        <v/>
      </c>
      <c r="F438" s="16" t="str">
        <f>IF(OR('Cihazlar'!C438="",K438=""),"",IF(N438&gt;0,K438+N438,IF(M438&gt;0,EDATE(K438,M438),"")))</f>
        <v/>
      </c>
      <c r="G438" s="17" t="str">
        <f>IF(F438="","",F438-TODAY())</f>
        <v/>
      </c>
      <c r="H438" t="str">
        <f>IF(G438="","",IF(G438&lt;0,"Gecikmiş",IF(G438&lt;=30,"30 gün içinde","Planlı")))</f>
        <v/>
      </c>
      <c r="I438" s="16" t="str">
        <f>IF('Cihazlar'!Q438="","",IF('Cihazlar'!R438="Sarı etiket",(IF('Cihazlar'!Q438="","",IF(ISNUMBER('Cihazlar'!Q438),'Cihazlar'!Q438,IFERROR(DATE(VALUE(RIGHT('Cihazlar'!Q438,4)),VALUE(MID('Cihazlar'!Q438,4,2)),VALUE(LEFT('Cihazlar'!Q438,2))),""))))+120,IF('Cihazlar'!R438="Kırmızı etiket",(IF('Cihazlar'!Q438="","",IF(ISNUMBER('Cihazlar'!Q438),'Cihazlar'!Q438,IFERROR(DATE(VALUE(RIGHT('Cihazlar'!Q438,4)),VALUE(MID('Cihazlar'!Q438,4,2)),VALUE(LEFT('Cihazlar'!Q438,2))),""))))+60,EDATE((IF('Cihazlar'!Q438="","",IF(ISNUMBER('Cihazlar'!Q438),'Cihazlar'!Q438,IFERROR(DATE(VALUE(RIGHT('Cihazlar'!Q438,4)),VALUE(MID('Cihazlar'!Q438,4,2)),VALUE(LEFT('Cihazlar'!Q438,2))),"")))),12))))</f>
        <v/>
      </c>
      <c r="J438" s="17" t="str">
        <f>IF(I438="","",I438-TODAY())</f>
        <v/>
      </c>
      <c r="K438" s="16" t="str">
        <f>IF('Cihazlar'!F438&lt;&gt;"",IF('Cihazlar'!F438="","",IF(ISNUMBER('Cihazlar'!F438),'Cihazlar'!F438,IFERROR(DATE(VALUE(RIGHT('Cihazlar'!F438,4)),VALUE(MID('Cihazlar'!F438,4,2)),VALUE(LEFT('Cihazlar'!F438,2))),""))),IF('Cihazlar'!E438="","",IF(ISNUMBER('Cihazlar'!E438),'Cihazlar'!E438,IFERROR(DATE(VALUE(RIGHT('Cihazlar'!E438,4)),VALUE(MID('Cihazlar'!E438,4,2)),VALUE(LEFT('Cihazlar'!E438,2))),""))))</f>
        <v/>
      </c>
      <c r="L438" t="str">
        <f>IF('Cihazlar'!C438="","",IFERROR(MATCH('Cihazlar'!C438,'Ürünler'!$A:$A,0),IFERROR(MATCH('Cihazlar'!C438,'Ürünler'!$B:$B,0),"")))</f>
        <v/>
      </c>
      <c r="M438">
        <f>IF(N438&gt;0,0,IF('Cihazlar'!J438&lt;&gt;"",N(VALUE('Cihazlar'!J438)),IF(L438="",0,N(INDEX('Ürünler'!$C:$C,L438)))))</f>
        <v>0</v>
      </c>
      <c r="N438">
        <f>IF('Cihazlar'!K438&lt;&gt;"",N(VALUE('Cihazlar'!K438)),IF('Cihazlar'!J438&lt;&gt;"",0,IF(L438="",0,N(INDEX('Ürünler'!$D:$D,L438)))))</f>
        <v>0</v>
      </c>
    </row>
    <row r="439" spans="1:14">
      <c r="A439" t="str">
        <f>IF(AND('Cihazlar'!A439="",'Cihazlar'!B439=""),"",IFERROR(INDEX('Müşteriler'!$A:$A,MATCH(IF('Cihazlar'!A439="","§",'Cihazlar'!A439),'Müşteriler'!$K:$K,0)),IFERROR(INDEX('Müşteriler'!$A:$A,MATCH(IF('Cihazlar'!B439="","§",'Cihazlar'!B439),'Müşteriler'!$C:$C,0)),'Cihazlar'!A439&amp;'Cihazlar'!B439)))</f>
        <v/>
      </c>
      <c r="B439" t="str">
        <f>IF('Cihazlar'!C439="","",IF(L439="",'Cihazlar'!C439,INDEX('Ürünler'!$B:$B,L439)))</f>
        <v/>
      </c>
      <c r="C439" t="str">
        <f>IF('Cihazlar'!D439="","",'Cihazlar'!D439)</f>
        <v/>
      </c>
      <c r="D439" s="16" t="str">
        <f>K439</f>
        <v/>
      </c>
      <c r="E439" t="str">
        <f>IF(N439&gt;0,N439&amp;" gün",IF(M439&gt;0,M439&amp;" ay",""))</f>
        <v/>
      </c>
      <c r="F439" s="16" t="str">
        <f>IF(OR('Cihazlar'!C439="",K439=""),"",IF(N439&gt;0,K439+N439,IF(M439&gt;0,EDATE(K439,M439),"")))</f>
        <v/>
      </c>
      <c r="G439" s="17" t="str">
        <f>IF(F439="","",F439-TODAY())</f>
        <v/>
      </c>
      <c r="H439" t="str">
        <f>IF(G439="","",IF(G439&lt;0,"Gecikmiş",IF(G439&lt;=30,"30 gün içinde","Planlı")))</f>
        <v/>
      </c>
      <c r="I439" s="16" t="str">
        <f>IF('Cihazlar'!Q439="","",IF('Cihazlar'!R439="Sarı etiket",(IF('Cihazlar'!Q439="","",IF(ISNUMBER('Cihazlar'!Q439),'Cihazlar'!Q439,IFERROR(DATE(VALUE(RIGHT('Cihazlar'!Q439,4)),VALUE(MID('Cihazlar'!Q439,4,2)),VALUE(LEFT('Cihazlar'!Q439,2))),""))))+120,IF('Cihazlar'!R439="Kırmızı etiket",(IF('Cihazlar'!Q439="","",IF(ISNUMBER('Cihazlar'!Q439),'Cihazlar'!Q439,IFERROR(DATE(VALUE(RIGHT('Cihazlar'!Q439,4)),VALUE(MID('Cihazlar'!Q439,4,2)),VALUE(LEFT('Cihazlar'!Q439,2))),""))))+60,EDATE((IF('Cihazlar'!Q439="","",IF(ISNUMBER('Cihazlar'!Q439),'Cihazlar'!Q439,IFERROR(DATE(VALUE(RIGHT('Cihazlar'!Q439,4)),VALUE(MID('Cihazlar'!Q439,4,2)),VALUE(LEFT('Cihazlar'!Q439,2))),"")))),12))))</f>
        <v/>
      </c>
      <c r="J439" s="17" t="str">
        <f>IF(I439="","",I439-TODAY())</f>
        <v/>
      </c>
      <c r="K439" s="16" t="str">
        <f>IF('Cihazlar'!F439&lt;&gt;"",IF('Cihazlar'!F439="","",IF(ISNUMBER('Cihazlar'!F439),'Cihazlar'!F439,IFERROR(DATE(VALUE(RIGHT('Cihazlar'!F439,4)),VALUE(MID('Cihazlar'!F439,4,2)),VALUE(LEFT('Cihazlar'!F439,2))),""))),IF('Cihazlar'!E439="","",IF(ISNUMBER('Cihazlar'!E439),'Cihazlar'!E439,IFERROR(DATE(VALUE(RIGHT('Cihazlar'!E439,4)),VALUE(MID('Cihazlar'!E439,4,2)),VALUE(LEFT('Cihazlar'!E439,2))),""))))</f>
        <v/>
      </c>
      <c r="L439" t="str">
        <f>IF('Cihazlar'!C439="","",IFERROR(MATCH('Cihazlar'!C439,'Ürünler'!$A:$A,0),IFERROR(MATCH('Cihazlar'!C439,'Ürünler'!$B:$B,0),"")))</f>
        <v/>
      </c>
      <c r="M439">
        <f>IF(N439&gt;0,0,IF('Cihazlar'!J439&lt;&gt;"",N(VALUE('Cihazlar'!J439)),IF(L439="",0,N(INDEX('Ürünler'!$C:$C,L439)))))</f>
        <v>0</v>
      </c>
      <c r="N439">
        <f>IF('Cihazlar'!K439&lt;&gt;"",N(VALUE('Cihazlar'!K439)),IF('Cihazlar'!J439&lt;&gt;"",0,IF(L439="",0,N(INDEX('Ürünler'!$D:$D,L439)))))</f>
        <v>0</v>
      </c>
    </row>
    <row r="440" spans="1:14">
      <c r="A440" t="str">
        <f>IF(AND('Cihazlar'!A440="",'Cihazlar'!B440=""),"",IFERROR(INDEX('Müşteriler'!$A:$A,MATCH(IF('Cihazlar'!A440="","§",'Cihazlar'!A440),'Müşteriler'!$K:$K,0)),IFERROR(INDEX('Müşteriler'!$A:$A,MATCH(IF('Cihazlar'!B440="","§",'Cihazlar'!B440),'Müşteriler'!$C:$C,0)),'Cihazlar'!A440&amp;'Cihazlar'!B440)))</f>
        <v/>
      </c>
      <c r="B440" t="str">
        <f>IF('Cihazlar'!C440="","",IF(L440="",'Cihazlar'!C440,INDEX('Ürünler'!$B:$B,L440)))</f>
        <v/>
      </c>
      <c r="C440" t="str">
        <f>IF('Cihazlar'!D440="","",'Cihazlar'!D440)</f>
        <v/>
      </c>
      <c r="D440" s="16" t="str">
        <f>K440</f>
        <v/>
      </c>
      <c r="E440" t="str">
        <f>IF(N440&gt;0,N440&amp;" gün",IF(M440&gt;0,M440&amp;" ay",""))</f>
        <v/>
      </c>
      <c r="F440" s="16" t="str">
        <f>IF(OR('Cihazlar'!C440="",K440=""),"",IF(N440&gt;0,K440+N440,IF(M440&gt;0,EDATE(K440,M440),"")))</f>
        <v/>
      </c>
      <c r="G440" s="17" t="str">
        <f>IF(F440="","",F440-TODAY())</f>
        <v/>
      </c>
      <c r="H440" t="str">
        <f>IF(G440="","",IF(G440&lt;0,"Gecikmiş",IF(G440&lt;=30,"30 gün içinde","Planlı")))</f>
        <v/>
      </c>
      <c r="I440" s="16" t="str">
        <f>IF('Cihazlar'!Q440="","",IF('Cihazlar'!R440="Sarı etiket",(IF('Cihazlar'!Q440="","",IF(ISNUMBER('Cihazlar'!Q440),'Cihazlar'!Q440,IFERROR(DATE(VALUE(RIGHT('Cihazlar'!Q440,4)),VALUE(MID('Cihazlar'!Q440,4,2)),VALUE(LEFT('Cihazlar'!Q440,2))),""))))+120,IF('Cihazlar'!R440="Kırmızı etiket",(IF('Cihazlar'!Q440="","",IF(ISNUMBER('Cihazlar'!Q440),'Cihazlar'!Q440,IFERROR(DATE(VALUE(RIGHT('Cihazlar'!Q440,4)),VALUE(MID('Cihazlar'!Q440,4,2)),VALUE(LEFT('Cihazlar'!Q440,2))),""))))+60,EDATE((IF('Cihazlar'!Q440="","",IF(ISNUMBER('Cihazlar'!Q440),'Cihazlar'!Q440,IFERROR(DATE(VALUE(RIGHT('Cihazlar'!Q440,4)),VALUE(MID('Cihazlar'!Q440,4,2)),VALUE(LEFT('Cihazlar'!Q440,2))),"")))),12))))</f>
        <v/>
      </c>
      <c r="J440" s="17" t="str">
        <f>IF(I440="","",I440-TODAY())</f>
        <v/>
      </c>
      <c r="K440" s="16" t="str">
        <f>IF('Cihazlar'!F440&lt;&gt;"",IF('Cihazlar'!F440="","",IF(ISNUMBER('Cihazlar'!F440),'Cihazlar'!F440,IFERROR(DATE(VALUE(RIGHT('Cihazlar'!F440,4)),VALUE(MID('Cihazlar'!F440,4,2)),VALUE(LEFT('Cihazlar'!F440,2))),""))),IF('Cihazlar'!E440="","",IF(ISNUMBER('Cihazlar'!E440),'Cihazlar'!E440,IFERROR(DATE(VALUE(RIGHT('Cihazlar'!E440,4)),VALUE(MID('Cihazlar'!E440,4,2)),VALUE(LEFT('Cihazlar'!E440,2))),""))))</f>
        <v/>
      </c>
      <c r="L440" t="str">
        <f>IF('Cihazlar'!C440="","",IFERROR(MATCH('Cihazlar'!C440,'Ürünler'!$A:$A,0),IFERROR(MATCH('Cihazlar'!C440,'Ürünler'!$B:$B,0),"")))</f>
        <v/>
      </c>
      <c r="M440">
        <f>IF(N440&gt;0,0,IF('Cihazlar'!J440&lt;&gt;"",N(VALUE('Cihazlar'!J440)),IF(L440="",0,N(INDEX('Ürünler'!$C:$C,L440)))))</f>
        <v>0</v>
      </c>
      <c r="N440">
        <f>IF('Cihazlar'!K440&lt;&gt;"",N(VALUE('Cihazlar'!K440)),IF('Cihazlar'!J440&lt;&gt;"",0,IF(L440="",0,N(INDEX('Ürünler'!$D:$D,L440)))))</f>
        <v>0</v>
      </c>
    </row>
    <row r="441" spans="1:14">
      <c r="A441" t="str">
        <f>IF(AND('Cihazlar'!A441="",'Cihazlar'!B441=""),"",IFERROR(INDEX('Müşteriler'!$A:$A,MATCH(IF('Cihazlar'!A441="","§",'Cihazlar'!A441),'Müşteriler'!$K:$K,0)),IFERROR(INDEX('Müşteriler'!$A:$A,MATCH(IF('Cihazlar'!B441="","§",'Cihazlar'!B441),'Müşteriler'!$C:$C,0)),'Cihazlar'!A441&amp;'Cihazlar'!B441)))</f>
        <v/>
      </c>
      <c r="B441" t="str">
        <f>IF('Cihazlar'!C441="","",IF(L441="",'Cihazlar'!C441,INDEX('Ürünler'!$B:$B,L441)))</f>
        <v/>
      </c>
      <c r="C441" t="str">
        <f>IF('Cihazlar'!D441="","",'Cihazlar'!D441)</f>
        <v/>
      </c>
      <c r="D441" s="16" t="str">
        <f>K441</f>
        <v/>
      </c>
      <c r="E441" t="str">
        <f>IF(N441&gt;0,N441&amp;" gün",IF(M441&gt;0,M441&amp;" ay",""))</f>
        <v/>
      </c>
      <c r="F441" s="16" t="str">
        <f>IF(OR('Cihazlar'!C441="",K441=""),"",IF(N441&gt;0,K441+N441,IF(M441&gt;0,EDATE(K441,M441),"")))</f>
        <v/>
      </c>
      <c r="G441" s="17" t="str">
        <f>IF(F441="","",F441-TODAY())</f>
        <v/>
      </c>
      <c r="H441" t="str">
        <f>IF(G441="","",IF(G441&lt;0,"Gecikmiş",IF(G441&lt;=30,"30 gün içinde","Planlı")))</f>
        <v/>
      </c>
      <c r="I441" s="16" t="str">
        <f>IF('Cihazlar'!Q441="","",IF('Cihazlar'!R441="Sarı etiket",(IF('Cihazlar'!Q441="","",IF(ISNUMBER('Cihazlar'!Q441),'Cihazlar'!Q441,IFERROR(DATE(VALUE(RIGHT('Cihazlar'!Q441,4)),VALUE(MID('Cihazlar'!Q441,4,2)),VALUE(LEFT('Cihazlar'!Q441,2))),""))))+120,IF('Cihazlar'!R441="Kırmızı etiket",(IF('Cihazlar'!Q441="","",IF(ISNUMBER('Cihazlar'!Q441),'Cihazlar'!Q441,IFERROR(DATE(VALUE(RIGHT('Cihazlar'!Q441,4)),VALUE(MID('Cihazlar'!Q441,4,2)),VALUE(LEFT('Cihazlar'!Q441,2))),""))))+60,EDATE((IF('Cihazlar'!Q441="","",IF(ISNUMBER('Cihazlar'!Q441),'Cihazlar'!Q441,IFERROR(DATE(VALUE(RIGHT('Cihazlar'!Q441,4)),VALUE(MID('Cihazlar'!Q441,4,2)),VALUE(LEFT('Cihazlar'!Q441,2))),"")))),12))))</f>
        <v/>
      </c>
      <c r="J441" s="17" t="str">
        <f>IF(I441="","",I441-TODAY())</f>
        <v/>
      </c>
      <c r="K441" s="16" t="str">
        <f>IF('Cihazlar'!F441&lt;&gt;"",IF('Cihazlar'!F441="","",IF(ISNUMBER('Cihazlar'!F441),'Cihazlar'!F441,IFERROR(DATE(VALUE(RIGHT('Cihazlar'!F441,4)),VALUE(MID('Cihazlar'!F441,4,2)),VALUE(LEFT('Cihazlar'!F441,2))),""))),IF('Cihazlar'!E441="","",IF(ISNUMBER('Cihazlar'!E441),'Cihazlar'!E441,IFERROR(DATE(VALUE(RIGHT('Cihazlar'!E441,4)),VALUE(MID('Cihazlar'!E441,4,2)),VALUE(LEFT('Cihazlar'!E441,2))),""))))</f>
        <v/>
      </c>
      <c r="L441" t="str">
        <f>IF('Cihazlar'!C441="","",IFERROR(MATCH('Cihazlar'!C441,'Ürünler'!$A:$A,0),IFERROR(MATCH('Cihazlar'!C441,'Ürünler'!$B:$B,0),"")))</f>
        <v/>
      </c>
      <c r="M441">
        <f>IF(N441&gt;0,0,IF('Cihazlar'!J441&lt;&gt;"",N(VALUE('Cihazlar'!J441)),IF(L441="",0,N(INDEX('Ürünler'!$C:$C,L441)))))</f>
        <v>0</v>
      </c>
      <c r="N441">
        <f>IF('Cihazlar'!K441&lt;&gt;"",N(VALUE('Cihazlar'!K441)),IF('Cihazlar'!J441&lt;&gt;"",0,IF(L441="",0,N(INDEX('Ürünler'!$D:$D,L441)))))</f>
        <v>0</v>
      </c>
    </row>
    <row r="442" spans="1:14">
      <c r="A442" t="str">
        <f>IF(AND('Cihazlar'!A442="",'Cihazlar'!B442=""),"",IFERROR(INDEX('Müşteriler'!$A:$A,MATCH(IF('Cihazlar'!A442="","§",'Cihazlar'!A442),'Müşteriler'!$K:$K,0)),IFERROR(INDEX('Müşteriler'!$A:$A,MATCH(IF('Cihazlar'!B442="","§",'Cihazlar'!B442),'Müşteriler'!$C:$C,0)),'Cihazlar'!A442&amp;'Cihazlar'!B442)))</f>
        <v/>
      </c>
      <c r="B442" t="str">
        <f>IF('Cihazlar'!C442="","",IF(L442="",'Cihazlar'!C442,INDEX('Ürünler'!$B:$B,L442)))</f>
        <v/>
      </c>
      <c r="C442" t="str">
        <f>IF('Cihazlar'!D442="","",'Cihazlar'!D442)</f>
        <v/>
      </c>
      <c r="D442" s="16" t="str">
        <f>K442</f>
        <v/>
      </c>
      <c r="E442" t="str">
        <f>IF(N442&gt;0,N442&amp;" gün",IF(M442&gt;0,M442&amp;" ay",""))</f>
        <v/>
      </c>
      <c r="F442" s="16" t="str">
        <f>IF(OR('Cihazlar'!C442="",K442=""),"",IF(N442&gt;0,K442+N442,IF(M442&gt;0,EDATE(K442,M442),"")))</f>
        <v/>
      </c>
      <c r="G442" s="17" t="str">
        <f>IF(F442="","",F442-TODAY())</f>
        <v/>
      </c>
      <c r="H442" t="str">
        <f>IF(G442="","",IF(G442&lt;0,"Gecikmiş",IF(G442&lt;=30,"30 gün içinde","Planlı")))</f>
        <v/>
      </c>
      <c r="I442" s="16" t="str">
        <f>IF('Cihazlar'!Q442="","",IF('Cihazlar'!R442="Sarı etiket",(IF('Cihazlar'!Q442="","",IF(ISNUMBER('Cihazlar'!Q442),'Cihazlar'!Q442,IFERROR(DATE(VALUE(RIGHT('Cihazlar'!Q442,4)),VALUE(MID('Cihazlar'!Q442,4,2)),VALUE(LEFT('Cihazlar'!Q442,2))),""))))+120,IF('Cihazlar'!R442="Kırmızı etiket",(IF('Cihazlar'!Q442="","",IF(ISNUMBER('Cihazlar'!Q442),'Cihazlar'!Q442,IFERROR(DATE(VALUE(RIGHT('Cihazlar'!Q442,4)),VALUE(MID('Cihazlar'!Q442,4,2)),VALUE(LEFT('Cihazlar'!Q442,2))),""))))+60,EDATE((IF('Cihazlar'!Q442="","",IF(ISNUMBER('Cihazlar'!Q442),'Cihazlar'!Q442,IFERROR(DATE(VALUE(RIGHT('Cihazlar'!Q442,4)),VALUE(MID('Cihazlar'!Q442,4,2)),VALUE(LEFT('Cihazlar'!Q442,2))),"")))),12))))</f>
        <v/>
      </c>
      <c r="J442" s="17" t="str">
        <f>IF(I442="","",I442-TODAY())</f>
        <v/>
      </c>
      <c r="K442" s="16" t="str">
        <f>IF('Cihazlar'!F442&lt;&gt;"",IF('Cihazlar'!F442="","",IF(ISNUMBER('Cihazlar'!F442),'Cihazlar'!F442,IFERROR(DATE(VALUE(RIGHT('Cihazlar'!F442,4)),VALUE(MID('Cihazlar'!F442,4,2)),VALUE(LEFT('Cihazlar'!F442,2))),""))),IF('Cihazlar'!E442="","",IF(ISNUMBER('Cihazlar'!E442),'Cihazlar'!E442,IFERROR(DATE(VALUE(RIGHT('Cihazlar'!E442,4)),VALUE(MID('Cihazlar'!E442,4,2)),VALUE(LEFT('Cihazlar'!E442,2))),""))))</f>
        <v/>
      </c>
      <c r="L442" t="str">
        <f>IF('Cihazlar'!C442="","",IFERROR(MATCH('Cihazlar'!C442,'Ürünler'!$A:$A,0),IFERROR(MATCH('Cihazlar'!C442,'Ürünler'!$B:$B,0),"")))</f>
        <v/>
      </c>
      <c r="M442">
        <f>IF(N442&gt;0,0,IF('Cihazlar'!J442&lt;&gt;"",N(VALUE('Cihazlar'!J442)),IF(L442="",0,N(INDEX('Ürünler'!$C:$C,L442)))))</f>
        <v>0</v>
      </c>
      <c r="N442">
        <f>IF('Cihazlar'!K442&lt;&gt;"",N(VALUE('Cihazlar'!K442)),IF('Cihazlar'!J442&lt;&gt;"",0,IF(L442="",0,N(INDEX('Ürünler'!$D:$D,L442)))))</f>
        <v>0</v>
      </c>
    </row>
    <row r="443" spans="1:14">
      <c r="A443" t="str">
        <f>IF(AND('Cihazlar'!A443="",'Cihazlar'!B443=""),"",IFERROR(INDEX('Müşteriler'!$A:$A,MATCH(IF('Cihazlar'!A443="","§",'Cihazlar'!A443),'Müşteriler'!$K:$K,0)),IFERROR(INDEX('Müşteriler'!$A:$A,MATCH(IF('Cihazlar'!B443="","§",'Cihazlar'!B443),'Müşteriler'!$C:$C,0)),'Cihazlar'!A443&amp;'Cihazlar'!B443)))</f>
        <v/>
      </c>
      <c r="B443" t="str">
        <f>IF('Cihazlar'!C443="","",IF(L443="",'Cihazlar'!C443,INDEX('Ürünler'!$B:$B,L443)))</f>
        <v/>
      </c>
      <c r="C443" t="str">
        <f>IF('Cihazlar'!D443="","",'Cihazlar'!D443)</f>
        <v/>
      </c>
      <c r="D443" s="16" t="str">
        <f>K443</f>
        <v/>
      </c>
      <c r="E443" t="str">
        <f>IF(N443&gt;0,N443&amp;" gün",IF(M443&gt;0,M443&amp;" ay",""))</f>
        <v/>
      </c>
      <c r="F443" s="16" t="str">
        <f>IF(OR('Cihazlar'!C443="",K443=""),"",IF(N443&gt;0,K443+N443,IF(M443&gt;0,EDATE(K443,M443),"")))</f>
        <v/>
      </c>
      <c r="G443" s="17" t="str">
        <f>IF(F443="","",F443-TODAY())</f>
        <v/>
      </c>
      <c r="H443" t="str">
        <f>IF(G443="","",IF(G443&lt;0,"Gecikmiş",IF(G443&lt;=30,"30 gün içinde","Planlı")))</f>
        <v/>
      </c>
      <c r="I443" s="16" t="str">
        <f>IF('Cihazlar'!Q443="","",IF('Cihazlar'!R443="Sarı etiket",(IF('Cihazlar'!Q443="","",IF(ISNUMBER('Cihazlar'!Q443),'Cihazlar'!Q443,IFERROR(DATE(VALUE(RIGHT('Cihazlar'!Q443,4)),VALUE(MID('Cihazlar'!Q443,4,2)),VALUE(LEFT('Cihazlar'!Q443,2))),""))))+120,IF('Cihazlar'!R443="Kırmızı etiket",(IF('Cihazlar'!Q443="","",IF(ISNUMBER('Cihazlar'!Q443),'Cihazlar'!Q443,IFERROR(DATE(VALUE(RIGHT('Cihazlar'!Q443,4)),VALUE(MID('Cihazlar'!Q443,4,2)),VALUE(LEFT('Cihazlar'!Q443,2))),""))))+60,EDATE((IF('Cihazlar'!Q443="","",IF(ISNUMBER('Cihazlar'!Q443),'Cihazlar'!Q443,IFERROR(DATE(VALUE(RIGHT('Cihazlar'!Q443,4)),VALUE(MID('Cihazlar'!Q443,4,2)),VALUE(LEFT('Cihazlar'!Q443,2))),"")))),12))))</f>
        <v/>
      </c>
      <c r="J443" s="17" t="str">
        <f>IF(I443="","",I443-TODAY())</f>
        <v/>
      </c>
      <c r="K443" s="16" t="str">
        <f>IF('Cihazlar'!F443&lt;&gt;"",IF('Cihazlar'!F443="","",IF(ISNUMBER('Cihazlar'!F443),'Cihazlar'!F443,IFERROR(DATE(VALUE(RIGHT('Cihazlar'!F443,4)),VALUE(MID('Cihazlar'!F443,4,2)),VALUE(LEFT('Cihazlar'!F443,2))),""))),IF('Cihazlar'!E443="","",IF(ISNUMBER('Cihazlar'!E443),'Cihazlar'!E443,IFERROR(DATE(VALUE(RIGHT('Cihazlar'!E443,4)),VALUE(MID('Cihazlar'!E443,4,2)),VALUE(LEFT('Cihazlar'!E443,2))),""))))</f>
        <v/>
      </c>
      <c r="L443" t="str">
        <f>IF('Cihazlar'!C443="","",IFERROR(MATCH('Cihazlar'!C443,'Ürünler'!$A:$A,0),IFERROR(MATCH('Cihazlar'!C443,'Ürünler'!$B:$B,0),"")))</f>
        <v/>
      </c>
      <c r="M443">
        <f>IF(N443&gt;0,0,IF('Cihazlar'!J443&lt;&gt;"",N(VALUE('Cihazlar'!J443)),IF(L443="",0,N(INDEX('Ürünler'!$C:$C,L443)))))</f>
        <v>0</v>
      </c>
      <c r="N443">
        <f>IF('Cihazlar'!K443&lt;&gt;"",N(VALUE('Cihazlar'!K443)),IF('Cihazlar'!J443&lt;&gt;"",0,IF(L443="",0,N(INDEX('Ürünler'!$D:$D,L443)))))</f>
        <v>0</v>
      </c>
    </row>
    <row r="444" spans="1:14">
      <c r="A444" t="str">
        <f>IF(AND('Cihazlar'!A444="",'Cihazlar'!B444=""),"",IFERROR(INDEX('Müşteriler'!$A:$A,MATCH(IF('Cihazlar'!A444="","§",'Cihazlar'!A444),'Müşteriler'!$K:$K,0)),IFERROR(INDEX('Müşteriler'!$A:$A,MATCH(IF('Cihazlar'!B444="","§",'Cihazlar'!B444),'Müşteriler'!$C:$C,0)),'Cihazlar'!A444&amp;'Cihazlar'!B444)))</f>
        <v/>
      </c>
      <c r="B444" t="str">
        <f>IF('Cihazlar'!C444="","",IF(L444="",'Cihazlar'!C444,INDEX('Ürünler'!$B:$B,L444)))</f>
        <v/>
      </c>
      <c r="C444" t="str">
        <f>IF('Cihazlar'!D444="","",'Cihazlar'!D444)</f>
        <v/>
      </c>
      <c r="D444" s="16" t="str">
        <f>K444</f>
        <v/>
      </c>
      <c r="E444" t="str">
        <f>IF(N444&gt;0,N444&amp;" gün",IF(M444&gt;0,M444&amp;" ay",""))</f>
        <v/>
      </c>
      <c r="F444" s="16" t="str">
        <f>IF(OR('Cihazlar'!C444="",K444=""),"",IF(N444&gt;0,K444+N444,IF(M444&gt;0,EDATE(K444,M444),"")))</f>
        <v/>
      </c>
      <c r="G444" s="17" t="str">
        <f>IF(F444="","",F444-TODAY())</f>
        <v/>
      </c>
      <c r="H444" t="str">
        <f>IF(G444="","",IF(G444&lt;0,"Gecikmiş",IF(G444&lt;=30,"30 gün içinde","Planlı")))</f>
        <v/>
      </c>
      <c r="I444" s="16" t="str">
        <f>IF('Cihazlar'!Q444="","",IF('Cihazlar'!R444="Sarı etiket",(IF('Cihazlar'!Q444="","",IF(ISNUMBER('Cihazlar'!Q444),'Cihazlar'!Q444,IFERROR(DATE(VALUE(RIGHT('Cihazlar'!Q444,4)),VALUE(MID('Cihazlar'!Q444,4,2)),VALUE(LEFT('Cihazlar'!Q444,2))),""))))+120,IF('Cihazlar'!R444="Kırmızı etiket",(IF('Cihazlar'!Q444="","",IF(ISNUMBER('Cihazlar'!Q444),'Cihazlar'!Q444,IFERROR(DATE(VALUE(RIGHT('Cihazlar'!Q444,4)),VALUE(MID('Cihazlar'!Q444,4,2)),VALUE(LEFT('Cihazlar'!Q444,2))),""))))+60,EDATE((IF('Cihazlar'!Q444="","",IF(ISNUMBER('Cihazlar'!Q444),'Cihazlar'!Q444,IFERROR(DATE(VALUE(RIGHT('Cihazlar'!Q444,4)),VALUE(MID('Cihazlar'!Q444,4,2)),VALUE(LEFT('Cihazlar'!Q444,2))),"")))),12))))</f>
        <v/>
      </c>
      <c r="J444" s="17" t="str">
        <f>IF(I444="","",I444-TODAY())</f>
        <v/>
      </c>
      <c r="K444" s="16" t="str">
        <f>IF('Cihazlar'!F444&lt;&gt;"",IF('Cihazlar'!F444="","",IF(ISNUMBER('Cihazlar'!F444),'Cihazlar'!F444,IFERROR(DATE(VALUE(RIGHT('Cihazlar'!F444,4)),VALUE(MID('Cihazlar'!F444,4,2)),VALUE(LEFT('Cihazlar'!F444,2))),""))),IF('Cihazlar'!E444="","",IF(ISNUMBER('Cihazlar'!E444),'Cihazlar'!E444,IFERROR(DATE(VALUE(RIGHT('Cihazlar'!E444,4)),VALUE(MID('Cihazlar'!E444,4,2)),VALUE(LEFT('Cihazlar'!E444,2))),""))))</f>
        <v/>
      </c>
      <c r="L444" t="str">
        <f>IF('Cihazlar'!C444="","",IFERROR(MATCH('Cihazlar'!C444,'Ürünler'!$A:$A,0),IFERROR(MATCH('Cihazlar'!C444,'Ürünler'!$B:$B,0),"")))</f>
        <v/>
      </c>
      <c r="M444">
        <f>IF(N444&gt;0,0,IF('Cihazlar'!J444&lt;&gt;"",N(VALUE('Cihazlar'!J444)),IF(L444="",0,N(INDEX('Ürünler'!$C:$C,L444)))))</f>
        <v>0</v>
      </c>
      <c r="N444">
        <f>IF('Cihazlar'!K444&lt;&gt;"",N(VALUE('Cihazlar'!K444)),IF('Cihazlar'!J444&lt;&gt;"",0,IF(L444="",0,N(INDEX('Ürünler'!$D:$D,L444)))))</f>
        <v>0</v>
      </c>
    </row>
    <row r="445" spans="1:14">
      <c r="A445" t="str">
        <f>IF(AND('Cihazlar'!A445="",'Cihazlar'!B445=""),"",IFERROR(INDEX('Müşteriler'!$A:$A,MATCH(IF('Cihazlar'!A445="","§",'Cihazlar'!A445),'Müşteriler'!$K:$K,0)),IFERROR(INDEX('Müşteriler'!$A:$A,MATCH(IF('Cihazlar'!B445="","§",'Cihazlar'!B445),'Müşteriler'!$C:$C,0)),'Cihazlar'!A445&amp;'Cihazlar'!B445)))</f>
        <v/>
      </c>
      <c r="B445" t="str">
        <f>IF('Cihazlar'!C445="","",IF(L445="",'Cihazlar'!C445,INDEX('Ürünler'!$B:$B,L445)))</f>
        <v/>
      </c>
      <c r="C445" t="str">
        <f>IF('Cihazlar'!D445="","",'Cihazlar'!D445)</f>
        <v/>
      </c>
      <c r="D445" s="16" t="str">
        <f>K445</f>
        <v/>
      </c>
      <c r="E445" t="str">
        <f>IF(N445&gt;0,N445&amp;" gün",IF(M445&gt;0,M445&amp;" ay",""))</f>
        <v/>
      </c>
      <c r="F445" s="16" t="str">
        <f>IF(OR('Cihazlar'!C445="",K445=""),"",IF(N445&gt;0,K445+N445,IF(M445&gt;0,EDATE(K445,M445),"")))</f>
        <v/>
      </c>
      <c r="G445" s="17" t="str">
        <f>IF(F445="","",F445-TODAY())</f>
        <v/>
      </c>
      <c r="H445" t="str">
        <f>IF(G445="","",IF(G445&lt;0,"Gecikmiş",IF(G445&lt;=30,"30 gün içinde","Planlı")))</f>
        <v/>
      </c>
      <c r="I445" s="16" t="str">
        <f>IF('Cihazlar'!Q445="","",IF('Cihazlar'!R445="Sarı etiket",(IF('Cihazlar'!Q445="","",IF(ISNUMBER('Cihazlar'!Q445),'Cihazlar'!Q445,IFERROR(DATE(VALUE(RIGHT('Cihazlar'!Q445,4)),VALUE(MID('Cihazlar'!Q445,4,2)),VALUE(LEFT('Cihazlar'!Q445,2))),""))))+120,IF('Cihazlar'!R445="Kırmızı etiket",(IF('Cihazlar'!Q445="","",IF(ISNUMBER('Cihazlar'!Q445),'Cihazlar'!Q445,IFERROR(DATE(VALUE(RIGHT('Cihazlar'!Q445,4)),VALUE(MID('Cihazlar'!Q445,4,2)),VALUE(LEFT('Cihazlar'!Q445,2))),""))))+60,EDATE((IF('Cihazlar'!Q445="","",IF(ISNUMBER('Cihazlar'!Q445),'Cihazlar'!Q445,IFERROR(DATE(VALUE(RIGHT('Cihazlar'!Q445,4)),VALUE(MID('Cihazlar'!Q445,4,2)),VALUE(LEFT('Cihazlar'!Q445,2))),"")))),12))))</f>
        <v/>
      </c>
      <c r="J445" s="17" t="str">
        <f>IF(I445="","",I445-TODAY())</f>
        <v/>
      </c>
      <c r="K445" s="16" t="str">
        <f>IF('Cihazlar'!F445&lt;&gt;"",IF('Cihazlar'!F445="","",IF(ISNUMBER('Cihazlar'!F445),'Cihazlar'!F445,IFERROR(DATE(VALUE(RIGHT('Cihazlar'!F445,4)),VALUE(MID('Cihazlar'!F445,4,2)),VALUE(LEFT('Cihazlar'!F445,2))),""))),IF('Cihazlar'!E445="","",IF(ISNUMBER('Cihazlar'!E445),'Cihazlar'!E445,IFERROR(DATE(VALUE(RIGHT('Cihazlar'!E445,4)),VALUE(MID('Cihazlar'!E445,4,2)),VALUE(LEFT('Cihazlar'!E445,2))),""))))</f>
        <v/>
      </c>
      <c r="L445" t="str">
        <f>IF('Cihazlar'!C445="","",IFERROR(MATCH('Cihazlar'!C445,'Ürünler'!$A:$A,0),IFERROR(MATCH('Cihazlar'!C445,'Ürünler'!$B:$B,0),"")))</f>
        <v/>
      </c>
      <c r="M445">
        <f>IF(N445&gt;0,0,IF('Cihazlar'!J445&lt;&gt;"",N(VALUE('Cihazlar'!J445)),IF(L445="",0,N(INDEX('Ürünler'!$C:$C,L445)))))</f>
        <v>0</v>
      </c>
      <c r="N445">
        <f>IF('Cihazlar'!K445&lt;&gt;"",N(VALUE('Cihazlar'!K445)),IF('Cihazlar'!J445&lt;&gt;"",0,IF(L445="",0,N(INDEX('Ürünler'!$D:$D,L445)))))</f>
        <v>0</v>
      </c>
    </row>
    <row r="446" spans="1:14">
      <c r="A446" t="str">
        <f>IF(AND('Cihazlar'!A446="",'Cihazlar'!B446=""),"",IFERROR(INDEX('Müşteriler'!$A:$A,MATCH(IF('Cihazlar'!A446="","§",'Cihazlar'!A446),'Müşteriler'!$K:$K,0)),IFERROR(INDEX('Müşteriler'!$A:$A,MATCH(IF('Cihazlar'!B446="","§",'Cihazlar'!B446),'Müşteriler'!$C:$C,0)),'Cihazlar'!A446&amp;'Cihazlar'!B446)))</f>
        <v/>
      </c>
      <c r="B446" t="str">
        <f>IF('Cihazlar'!C446="","",IF(L446="",'Cihazlar'!C446,INDEX('Ürünler'!$B:$B,L446)))</f>
        <v/>
      </c>
      <c r="C446" t="str">
        <f>IF('Cihazlar'!D446="","",'Cihazlar'!D446)</f>
        <v/>
      </c>
      <c r="D446" s="16" t="str">
        <f>K446</f>
        <v/>
      </c>
      <c r="E446" t="str">
        <f>IF(N446&gt;0,N446&amp;" gün",IF(M446&gt;0,M446&amp;" ay",""))</f>
        <v/>
      </c>
      <c r="F446" s="16" t="str">
        <f>IF(OR('Cihazlar'!C446="",K446=""),"",IF(N446&gt;0,K446+N446,IF(M446&gt;0,EDATE(K446,M446),"")))</f>
        <v/>
      </c>
      <c r="G446" s="17" t="str">
        <f>IF(F446="","",F446-TODAY())</f>
        <v/>
      </c>
      <c r="H446" t="str">
        <f>IF(G446="","",IF(G446&lt;0,"Gecikmiş",IF(G446&lt;=30,"30 gün içinde","Planlı")))</f>
        <v/>
      </c>
      <c r="I446" s="16" t="str">
        <f>IF('Cihazlar'!Q446="","",IF('Cihazlar'!R446="Sarı etiket",(IF('Cihazlar'!Q446="","",IF(ISNUMBER('Cihazlar'!Q446),'Cihazlar'!Q446,IFERROR(DATE(VALUE(RIGHT('Cihazlar'!Q446,4)),VALUE(MID('Cihazlar'!Q446,4,2)),VALUE(LEFT('Cihazlar'!Q446,2))),""))))+120,IF('Cihazlar'!R446="Kırmızı etiket",(IF('Cihazlar'!Q446="","",IF(ISNUMBER('Cihazlar'!Q446),'Cihazlar'!Q446,IFERROR(DATE(VALUE(RIGHT('Cihazlar'!Q446,4)),VALUE(MID('Cihazlar'!Q446,4,2)),VALUE(LEFT('Cihazlar'!Q446,2))),""))))+60,EDATE((IF('Cihazlar'!Q446="","",IF(ISNUMBER('Cihazlar'!Q446),'Cihazlar'!Q446,IFERROR(DATE(VALUE(RIGHT('Cihazlar'!Q446,4)),VALUE(MID('Cihazlar'!Q446,4,2)),VALUE(LEFT('Cihazlar'!Q446,2))),"")))),12))))</f>
        <v/>
      </c>
      <c r="J446" s="17" t="str">
        <f>IF(I446="","",I446-TODAY())</f>
        <v/>
      </c>
      <c r="K446" s="16" t="str">
        <f>IF('Cihazlar'!F446&lt;&gt;"",IF('Cihazlar'!F446="","",IF(ISNUMBER('Cihazlar'!F446),'Cihazlar'!F446,IFERROR(DATE(VALUE(RIGHT('Cihazlar'!F446,4)),VALUE(MID('Cihazlar'!F446,4,2)),VALUE(LEFT('Cihazlar'!F446,2))),""))),IF('Cihazlar'!E446="","",IF(ISNUMBER('Cihazlar'!E446),'Cihazlar'!E446,IFERROR(DATE(VALUE(RIGHT('Cihazlar'!E446,4)),VALUE(MID('Cihazlar'!E446,4,2)),VALUE(LEFT('Cihazlar'!E446,2))),""))))</f>
        <v/>
      </c>
      <c r="L446" t="str">
        <f>IF('Cihazlar'!C446="","",IFERROR(MATCH('Cihazlar'!C446,'Ürünler'!$A:$A,0),IFERROR(MATCH('Cihazlar'!C446,'Ürünler'!$B:$B,0),"")))</f>
        <v/>
      </c>
      <c r="M446">
        <f>IF(N446&gt;0,0,IF('Cihazlar'!J446&lt;&gt;"",N(VALUE('Cihazlar'!J446)),IF(L446="",0,N(INDEX('Ürünler'!$C:$C,L446)))))</f>
        <v>0</v>
      </c>
      <c r="N446">
        <f>IF('Cihazlar'!K446&lt;&gt;"",N(VALUE('Cihazlar'!K446)),IF('Cihazlar'!J446&lt;&gt;"",0,IF(L446="",0,N(INDEX('Ürünler'!$D:$D,L446)))))</f>
        <v>0</v>
      </c>
    </row>
    <row r="447" spans="1:14">
      <c r="A447" t="str">
        <f>IF(AND('Cihazlar'!A447="",'Cihazlar'!B447=""),"",IFERROR(INDEX('Müşteriler'!$A:$A,MATCH(IF('Cihazlar'!A447="","§",'Cihazlar'!A447),'Müşteriler'!$K:$K,0)),IFERROR(INDEX('Müşteriler'!$A:$A,MATCH(IF('Cihazlar'!B447="","§",'Cihazlar'!B447),'Müşteriler'!$C:$C,0)),'Cihazlar'!A447&amp;'Cihazlar'!B447)))</f>
        <v/>
      </c>
      <c r="B447" t="str">
        <f>IF('Cihazlar'!C447="","",IF(L447="",'Cihazlar'!C447,INDEX('Ürünler'!$B:$B,L447)))</f>
        <v/>
      </c>
      <c r="C447" t="str">
        <f>IF('Cihazlar'!D447="","",'Cihazlar'!D447)</f>
        <v/>
      </c>
      <c r="D447" s="16" t="str">
        <f>K447</f>
        <v/>
      </c>
      <c r="E447" t="str">
        <f>IF(N447&gt;0,N447&amp;" gün",IF(M447&gt;0,M447&amp;" ay",""))</f>
        <v/>
      </c>
      <c r="F447" s="16" t="str">
        <f>IF(OR('Cihazlar'!C447="",K447=""),"",IF(N447&gt;0,K447+N447,IF(M447&gt;0,EDATE(K447,M447),"")))</f>
        <v/>
      </c>
      <c r="G447" s="17" t="str">
        <f>IF(F447="","",F447-TODAY())</f>
        <v/>
      </c>
      <c r="H447" t="str">
        <f>IF(G447="","",IF(G447&lt;0,"Gecikmiş",IF(G447&lt;=30,"30 gün içinde","Planlı")))</f>
        <v/>
      </c>
      <c r="I447" s="16" t="str">
        <f>IF('Cihazlar'!Q447="","",IF('Cihazlar'!R447="Sarı etiket",(IF('Cihazlar'!Q447="","",IF(ISNUMBER('Cihazlar'!Q447),'Cihazlar'!Q447,IFERROR(DATE(VALUE(RIGHT('Cihazlar'!Q447,4)),VALUE(MID('Cihazlar'!Q447,4,2)),VALUE(LEFT('Cihazlar'!Q447,2))),""))))+120,IF('Cihazlar'!R447="Kırmızı etiket",(IF('Cihazlar'!Q447="","",IF(ISNUMBER('Cihazlar'!Q447),'Cihazlar'!Q447,IFERROR(DATE(VALUE(RIGHT('Cihazlar'!Q447,4)),VALUE(MID('Cihazlar'!Q447,4,2)),VALUE(LEFT('Cihazlar'!Q447,2))),""))))+60,EDATE((IF('Cihazlar'!Q447="","",IF(ISNUMBER('Cihazlar'!Q447),'Cihazlar'!Q447,IFERROR(DATE(VALUE(RIGHT('Cihazlar'!Q447,4)),VALUE(MID('Cihazlar'!Q447,4,2)),VALUE(LEFT('Cihazlar'!Q447,2))),"")))),12))))</f>
        <v/>
      </c>
      <c r="J447" s="17" t="str">
        <f>IF(I447="","",I447-TODAY())</f>
        <v/>
      </c>
      <c r="K447" s="16" t="str">
        <f>IF('Cihazlar'!F447&lt;&gt;"",IF('Cihazlar'!F447="","",IF(ISNUMBER('Cihazlar'!F447),'Cihazlar'!F447,IFERROR(DATE(VALUE(RIGHT('Cihazlar'!F447,4)),VALUE(MID('Cihazlar'!F447,4,2)),VALUE(LEFT('Cihazlar'!F447,2))),""))),IF('Cihazlar'!E447="","",IF(ISNUMBER('Cihazlar'!E447),'Cihazlar'!E447,IFERROR(DATE(VALUE(RIGHT('Cihazlar'!E447,4)),VALUE(MID('Cihazlar'!E447,4,2)),VALUE(LEFT('Cihazlar'!E447,2))),""))))</f>
        <v/>
      </c>
      <c r="L447" t="str">
        <f>IF('Cihazlar'!C447="","",IFERROR(MATCH('Cihazlar'!C447,'Ürünler'!$A:$A,0),IFERROR(MATCH('Cihazlar'!C447,'Ürünler'!$B:$B,0),"")))</f>
        <v/>
      </c>
      <c r="M447">
        <f>IF(N447&gt;0,0,IF('Cihazlar'!J447&lt;&gt;"",N(VALUE('Cihazlar'!J447)),IF(L447="",0,N(INDEX('Ürünler'!$C:$C,L447)))))</f>
        <v>0</v>
      </c>
      <c r="N447">
        <f>IF('Cihazlar'!K447&lt;&gt;"",N(VALUE('Cihazlar'!K447)),IF('Cihazlar'!J447&lt;&gt;"",0,IF(L447="",0,N(INDEX('Ürünler'!$D:$D,L447)))))</f>
        <v>0</v>
      </c>
    </row>
    <row r="448" spans="1:14">
      <c r="A448" t="str">
        <f>IF(AND('Cihazlar'!A448="",'Cihazlar'!B448=""),"",IFERROR(INDEX('Müşteriler'!$A:$A,MATCH(IF('Cihazlar'!A448="","§",'Cihazlar'!A448),'Müşteriler'!$K:$K,0)),IFERROR(INDEX('Müşteriler'!$A:$A,MATCH(IF('Cihazlar'!B448="","§",'Cihazlar'!B448),'Müşteriler'!$C:$C,0)),'Cihazlar'!A448&amp;'Cihazlar'!B448)))</f>
        <v/>
      </c>
      <c r="B448" t="str">
        <f>IF('Cihazlar'!C448="","",IF(L448="",'Cihazlar'!C448,INDEX('Ürünler'!$B:$B,L448)))</f>
        <v/>
      </c>
      <c r="C448" t="str">
        <f>IF('Cihazlar'!D448="","",'Cihazlar'!D448)</f>
        <v/>
      </c>
      <c r="D448" s="16" t="str">
        <f>K448</f>
        <v/>
      </c>
      <c r="E448" t="str">
        <f>IF(N448&gt;0,N448&amp;" gün",IF(M448&gt;0,M448&amp;" ay",""))</f>
        <v/>
      </c>
      <c r="F448" s="16" t="str">
        <f>IF(OR('Cihazlar'!C448="",K448=""),"",IF(N448&gt;0,K448+N448,IF(M448&gt;0,EDATE(K448,M448),"")))</f>
        <v/>
      </c>
      <c r="G448" s="17" t="str">
        <f>IF(F448="","",F448-TODAY())</f>
        <v/>
      </c>
      <c r="H448" t="str">
        <f>IF(G448="","",IF(G448&lt;0,"Gecikmiş",IF(G448&lt;=30,"30 gün içinde","Planlı")))</f>
        <v/>
      </c>
      <c r="I448" s="16" t="str">
        <f>IF('Cihazlar'!Q448="","",IF('Cihazlar'!R448="Sarı etiket",(IF('Cihazlar'!Q448="","",IF(ISNUMBER('Cihazlar'!Q448),'Cihazlar'!Q448,IFERROR(DATE(VALUE(RIGHT('Cihazlar'!Q448,4)),VALUE(MID('Cihazlar'!Q448,4,2)),VALUE(LEFT('Cihazlar'!Q448,2))),""))))+120,IF('Cihazlar'!R448="Kırmızı etiket",(IF('Cihazlar'!Q448="","",IF(ISNUMBER('Cihazlar'!Q448),'Cihazlar'!Q448,IFERROR(DATE(VALUE(RIGHT('Cihazlar'!Q448,4)),VALUE(MID('Cihazlar'!Q448,4,2)),VALUE(LEFT('Cihazlar'!Q448,2))),""))))+60,EDATE((IF('Cihazlar'!Q448="","",IF(ISNUMBER('Cihazlar'!Q448),'Cihazlar'!Q448,IFERROR(DATE(VALUE(RIGHT('Cihazlar'!Q448,4)),VALUE(MID('Cihazlar'!Q448,4,2)),VALUE(LEFT('Cihazlar'!Q448,2))),"")))),12))))</f>
        <v/>
      </c>
      <c r="J448" s="17" t="str">
        <f>IF(I448="","",I448-TODAY())</f>
        <v/>
      </c>
      <c r="K448" s="16" t="str">
        <f>IF('Cihazlar'!F448&lt;&gt;"",IF('Cihazlar'!F448="","",IF(ISNUMBER('Cihazlar'!F448),'Cihazlar'!F448,IFERROR(DATE(VALUE(RIGHT('Cihazlar'!F448,4)),VALUE(MID('Cihazlar'!F448,4,2)),VALUE(LEFT('Cihazlar'!F448,2))),""))),IF('Cihazlar'!E448="","",IF(ISNUMBER('Cihazlar'!E448),'Cihazlar'!E448,IFERROR(DATE(VALUE(RIGHT('Cihazlar'!E448,4)),VALUE(MID('Cihazlar'!E448,4,2)),VALUE(LEFT('Cihazlar'!E448,2))),""))))</f>
        <v/>
      </c>
      <c r="L448" t="str">
        <f>IF('Cihazlar'!C448="","",IFERROR(MATCH('Cihazlar'!C448,'Ürünler'!$A:$A,0),IFERROR(MATCH('Cihazlar'!C448,'Ürünler'!$B:$B,0),"")))</f>
        <v/>
      </c>
      <c r="M448">
        <f>IF(N448&gt;0,0,IF('Cihazlar'!J448&lt;&gt;"",N(VALUE('Cihazlar'!J448)),IF(L448="",0,N(INDEX('Ürünler'!$C:$C,L448)))))</f>
        <v>0</v>
      </c>
      <c r="N448">
        <f>IF('Cihazlar'!K448&lt;&gt;"",N(VALUE('Cihazlar'!K448)),IF('Cihazlar'!J448&lt;&gt;"",0,IF(L448="",0,N(INDEX('Ürünler'!$D:$D,L448)))))</f>
        <v>0</v>
      </c>
    </row>
    <row r="449" spans="1:14">
      <c r="A449" t="str">
        <f>IF(AND('Cihazlar'!A449="",'Cihazlar'!B449=""),"",IFERROR(INDEX('Müşteriler'!$A:$A,MATCH(IF('Cihazlar'!A449="","§",'Cihazlar'!A449),'Müşteriler'!$K:$K,0)),IFERROR(INDEX('Müşteriler'!$A:$A,MATCH(IF('Cihazlar'!B449="","§",'Cihazlar'!B449),'Müşteriler'!$C:$C,0)),'Cihazlar'!A449&amp;'Cihazlar'!B449)))</f>
        <v/>
      </c>
      <c r="B449" t="str">
        <f>IF('Cihazlar'!C449="","",IF(L449="",'Cihazlar'!C449,INDEX('Ürünler'!$B:$B,L449)))</f>
        <v/>
      </c>
      <c r="C449" t="str">
        <f>IF('Cihazlar'!D449="","",'Cihazlar'!D449)</f>
        <v/>
      </c>
      <c r="D449" s="16" t="str">
        <f>K449</f>
        <v/>
      </c>
      <c r="E449" t="str">
        <f>IF(N449&gt;0,N449&amp;" gün",IF(M449&gt;0,M449&amp;" ay",""))</f>
        <v/>
      </c>
      <c r="F449" s="16" t="str">
        <f>IF(OR('Cihazlar'!C449="",K449=""),"",IF(N449&gt;0,K449+N449,IF(M449&gt;0,EDATE(K449,M449),"")))</f>
        <v/>
      </c>
      <c r="G449" s="17" t="str">
        <f>IF(F449="","",F449-TODAY())</f>
        <v/>
      </c>
      <c r="H449" t="str">
        <f>IF(G449="","",IF(G449&lt;0,"Gecikmiş",IF(G449&lt;=30,"30 gün içinde","Planlı")))</f>
        <v/>
      </c>
      <c r="I449" s="16" t="str">
        <f>IF('Cihazlar'!Q449="","",IF('Cihazlar'!R449="Sarı etiket",(IF('Cihazlar'!Q449="","",IF(ISNUMBER('Cihazlar'!Q449),'Cihazlar'!Q449,IFERROR(DATE(VALUE(RIGHT('Cihazlar'!Q449,4)),VALUE(MID('Cihazlar'!Q449,4,2)),VALUE(LEFT('Cihazlar'!Q449,2))),""))))+120,IF('Cihazlar'!R449="Kırmızı etiket",(IF('Cihazlar'!Q449="","",IF(ISNUMBER('Cihazlar'!Q449),'Cihazlar'!Q449,IFERROR(DATE(VALUE(RIGHT('Cihazlar'!Q449,4)),VALUE(MID('Cihazlar'!Q449,4,2)),VALUE(LEFT('Cihazlar'!Q449,2))),""))))+60,EDATE((IF('Cihazlar'!Q449="","",IF(ISNUMBER('Cihazlar'!Q449),'Cihazlar'!Q449,IFERROR(DATE(VALUE(RIGHT('Cihazlar'!Q449,4)),VALUE(MID('Cihazlar'!Q449,4,2)),VALUE(LEFT('Cihazlar'!Q449,2))),"")))),12))))</f>
        <v/>
      </c>
      <c r="J449" s="17" t="str">
        <f>IF(I449="","",I449-TODAY())</f>
        <v/>
      </c>
      <c r="K449" s="16" t="str">
        <f>IF('Cihazlar'!F449&lt;&gt;"",IF('Cihazlar'!F449="","",IF(ISNUMBER('Cihazlar'!F449),'Cihazlar'!F449,IFERROR(DATE(VALUE(RIGHT('Cihazlar'!F449,4)),VALUE(MID('Cihazlar'!F449,4,2)),VALUE(LEFT('Cihazlar'!F449,2))),""))),IF('Cihazlar'!E449="","",IF(ISNUMBER('Cihazlar'!E449),'Cihazlar'!E449,IFERROR(DATE(VALUE(RIGHT('Cihazlar'!E449,4)),VALUE(MID('Cihazlar'!E449,4,2)),VALUE(LEFT('Cihazlar'!E449,2))),""))))</f>
        <v/>
      </c>
      <c r="L449" t="str">
        <f>IF('Cihazlar'!C449="","",IFERROR(MATCH('Cihazlar'!C449,'Ürünler'!$A:$A,0),IFERROR(MATCH('Cihazlar'!C449,'Ürünler'!$B:$B,0),"")))</f>
        <v/>
      </c>
      <c r="M449">
        <f>IF(N449&gt;0,0,IF('Cihazlar'!J449&lt;&gt;"",N(VALUE('Cihazlar'!J449)),IF(L449="",0,N(INDEX('Ürünler'!$C:$C,L449)))))</f>
        <v>0</v>
      </c>
      <c r="N449">
        <f>IF('Cihazlar'!K449&lt;&gt;"",N(VALUE('Cihazlar'!K449)),IF('Cihazlar'!J449&lt;&gt;"",0,IF(L449="",0,N(INDEX('Ürünler'!$D:$D,L449)))))</f>
        <v>0</v>
      </c>
    </row>
    <row r="450" spans="1:14">
      <c r="A450" t="str">
        <f>IF(AND('Cihazlar'!A450="",'Cihazlar'!B450=""),"",IFERROR(INDEX('Müşteriler'!$A:$A,MATCH(IF('Cihazlar'!A450="","§",'Cihazlar'!A450),'Müşteriler'!$K:$K,0)),IFERROR(INDEX('Müşteriler'!$A:$A,MATCH(IF('Cihazlar'!B450="","§",'Cihazlar'!B450),'Müşteriler'!$C:$C,0)),'Cihazlar'!A450&amp;'Cihazlar'!B450)))</f>
        <v/>
      </c>
      <c r="B450" t="str">
        <f>IF('Cihazlar'!C450="","",IF(L450="",'Cihazlar'!C450,INDEX('Ürünler'!$B:$B,L450)))</f>
        <v/>
      </c>
      <c r="C450" t="str">
        <f>IF('Cihazlar'!D450="","",'Cihazlar'!D450)</f>
        <v/>
      </c>
      <c r="D450" s="16" t="str">
        <f>K450</f>
        <v/>
      </c>
      <c r="E450" t="str">
        <f>IF(N450&gt;0,N450&amp;" gün",IF(M450&gt;0,M450&amp;" ay",""))</f>
        <v/>
      </c>
      <c r="F450" s="16" t="str">
        <f>IF(OR('Cihazlar'!C450="",K450=""),"",IF(N450&gt;0,K450+N450,IF(M450&gt;0,EDATE(K450,M450),"")))</f>
        <v/>
      </c>
      <c r="G450" s="17" t="str">
        <f>IF(F450="","",F450-TODAY())</f>
        <v/>
      </c>
      <c r="H450" t="str">
        <f>IF(G450="","",IF(G450&lt;0,"Gecikmiş",IF(G450&lt;=30,"30 gün içinde","Planlı")))</f>
        <v/>
      </c>
      <c r="I450" s="16" t="str">
        <f>IF('Cihazlar'!Q450="","",IF('Cihazlar'!R450="Sarı etiket",(IF('Cihazlar'!Q450="","",IF(ISNUMBER('Cihazlar'!Q450),'Cihazlar'!Q450,IFERROR(DATE(VALUE(RIGHT('Cihazlar'!Q450,4)),VALUE(MID('Cihazlar'!Q450,4,2)),VALUE(LEFT('Cihazlar'!Q450,2))),""))))+120,IF('Cihazlar'!R450="Kırmızı etiket",(IF('Cihazlar'!Q450="","",IF(ISNUMBER('Cihazlar'!Q450),'Cihazlar'!Q450,IFERROR(DATE(VALUE(RIGHT('Cihazlar'!Q450,4)),VALUE(MID('Cihazlar'!Q450,4,2)),VALUE(LEFT('Cihazlar'!Q450,2))),""))))+60,EDATE((IF('Cihazlar'!Q450="","",IF(ISNUMBER('Cihazlar'!Q450),'Cihazlar'!Q450,IFERROR(DATE(VALUE(RIGHT('Cihazlar'!Q450,4)),VALUE(MID('Cihazlar'!Q450,4,2)),VALUE(LEFT('Cihazlar'!Q450,2))),"")))),12))))</f>
        <v/>
      </c>
      <c r="J450" s="17" t="str">
        <f>IF(I450="","",I450-TODAY())</f>
        <v/>
      </c>
      <c r="K450" s="16" t="str">
        <f>IF('Cihazlar'!F450&lt;&gt;"",IF('Cihazlar'!F450="","",IF(ISNUMBER('Cihazlar'!F450),'Cihazlar'!F450,IFERROR(DATE(VALUE(RIGHT('Cihazlar'!F450,4)),VALUE(MID('Cihazlar'!F450,4,2)),VALUE(LEFT('Cihazlar'!F450,2))),""))),IF('Cihazlar'!E450="","",IF(ISNUMBER('Cihazlar'!E450),'Cihazlar'!E450,IFERROR(DATE(VALUE(RIGHT('Cihazlar'!E450,4)),VALUE(MID('Cihazlar'!E450,4,2)),VALUE(LEFT('Cihazlar'!E450,2))),""))))</f>
        <v/>
      </c>
      <c r="L450" t="str">
        <f>IF('Cihazlar'!C450="","",IFERROR(MATCH('Cihazlar'!C450,'Ürünler'!$A:$A,0),IFERROR(MATCH('Cihazlar'!C450,'Ürünler'!$B:$B,0),"")))</f>
        <v/>
      </c>
      <c r="M450">
        <f>IF(N450&gt;0,0,IF('Cihazlar'!J450&lt;&gt;"",N(VALUE('Cihazlar'!J450)),IF(L450="",0,N(INDEX('Ürünler'!$C:$C,L450)))))</f>
        <v>0</v>
      </c>
      <c r="N450">
        <f>IF('Cihazlar'!K450&lt;&gt;"",N(VALUE('Cihazlar'!K450)),IF('Cihazlar'!J450&lt;&gt;"",0,IF(L450="",0,N(INDEX('Ürünler'!$D:$D,L450)))))</f>
        <v>0</v>
      </c>
    </row>
    <row r="451" spans="1:14">
      <c r="A451" t="str">
        <f>IF(AND('Cihazlar'!A451="",'Cihazlar'!B451=""),"",IFERROR(INDEX('Müşteriler'!$A:$A,MATCH(IF('Cihazlar'!A451="","§",'Cihazlar'!A451),'Müşteriler'!$K:$K,0)),IFERROR(INDEX('Müşteriler'!$A:$A,MATCH(IF('Cihazlar'!B451="","§",'Cihazlar'!B451),'Müşteriler'!$C:$C,0)),'Cihazlar'!A451&amp;'Cihazlar'!B451)))</f>
        <v/>
      </c>
      <c r="B451" t="str">
        <f>IF('Cihazlar'!C451="","",IF(L451="",'Cihazlar'!C451,INDEX('Ürünler'!$B:$B,L451)))</f>
        <v/>
      </c>
      <c r="C451" t="str">
        <f>IF('Cihazlar'!D451="","",'Cihazlar'!D451)</f>
        <v/>
      </c>
      <c r="D451" s="16" t="str">
        <f>K451</f>
        <v/>
      </c>
      <c r="E451" t="str">
        <f>IF(N451&gt;0,N451&amp;" gün",IF(M451&gt;0,M451&amp;" ay",""))</f>
        <v/>
      </c>
      <c r="F451" s="16" t="str">
        <f>IF(OR('Cihazlar'!C451="",K451=""),"",IF(N451&gt;0,K451+N451,IF(M451&gt;0,EDATE(K451,M451),"")))</f>
        <v/>
      </c>
      <c r="G451" s="17" t="str">
        <f>IF(F451="","",F451-TODAY())</f>
        <v/>
      </c>
      <c r="H451" t="str">
        <f>IF(G451="","",IF(G451&lt;0,"Gecikmiş",IF(G451&lt;=30,"30 gün içinde","Planlı")))</f>
        <v/>
      </c>
      <c r="I451" s="16" t="str">
        <f>IF('Cihazlar'!Q451="","",IF('Cihazlar'!R451="Sarı etiket",(IF('Cihazlar'!Q451="","",IF(ISNUMBER('Cihazlar'!Q451),'Cihazlar'!Q451,IFERROR(DATE(VALUE(RIGHT('Cihazlar'!Q451,4)),VALUE(MID('Cihazlar'!Q451,4,2)),VALUE(LEFT('Cihazlar'!Q451,2))),""))))+120,IF('Cihazlar'!R451="Kırmızı etiket",(IF('Cihazlar'!Q451="","",IF(ISNUMBER('Cihazlar'!Q451),'Cihazlar'!Q451,IFERROR(DATE(VALUE(RIGHT('Cihazlar'!Q451,4)),VALUE(MID('Cihazlar'!Q451,4,2)),VALUE(LEFT('Cihazlar'!Q451,2))),""))))+60,EDATE((IF('Cihazlar'!Q451="","",IF(ISNUMBER('Cihazlar'!Q451),'Cihazlar'!Q451,IFERROR(DATE(VALUE(RIGHT('Cihazlar'!Q451,4)),VALUE(MID('Cihazlar'!Q451,4,2)),VALUE(LEFT('Cihazlar'!Q451,2))),"")))),12))))</f>
        <v/>
      </c>
      <c r="J451" s="17" t="str">
        <f>IF(I451="","",I451-TODAY())</f>
        <v/>
      </c>
      <c r="K451" s="16" t="str">
        <f>IF('Cihazlar'!F451&lt;&gt;"",IF('Cihazlar'!F451="","",IF(ISNUMBER('Cihazlar'!F451),'Cihazlar'!F451,IFERROR(DATE(VALUE(RIGHT('Cihazlar'!F451,4)),VALUE(MID('Cihazlar'!F451,4,2)),VALUE(LEFT('Cihazlar'!F451,2))),""))),IF('Cihazlar'!E451="","",IF(ISNUMBER('Cihazlar'!E451),'Cihazlar'!E451,IFERROR(DATE(VALUE(RIGHT('Cihazlar'!E451,4)),VALUE(MID('Cihazlar'!E451,4,2)),VALUE(LEFT('Cihazlar'!E451,2))),""))))</f>
        <v/>
      </c>
      <c r="L451" t="str">
        <f>IF('Cihazlar'!C451="","",IFERROR(MATCH('Cihazlar'!C451,'Ürünler'!$A:$A,0),IFERROR(MATCH('Cihazlar'!C451,'Ürünler'!$B:$B,0),"")))</f>
        <v/>
      </c>
      <c r="M451">
        <f>IF(N451&gt;0,0,IF('Cihazlar'!J451&lt;&gt;"",N(VALUE('Cihazlar'!J451)),IF(L451="",0,N(INDEX('Ürünler'!$C:$C,L451)))))</f>
        <v>0</v>
      </c>
      <c r="N451">
        <f>IF('Cihazlar'!K451&lt;&gt;"",N(VALUE('Cihazlar'!K451)),IF('Cihazlar'!J451&lt;&gt;"",0,IF(L451="",0,N(INDEX('Ürünler'!$D:$D,L451)))))</f>
        <v>0</v>
      </c>
    </row>
    <row r="452" spans="1:14">
      <c r="A452" t="str">
        <f>IF(AND('Cihazlar'!A452="",'Cihazlar'!B452=""),"",IFERROR(INDEX('Müşteriler'!$A:$A,MATCH(IF('Cihazlar'!A452="","§",'Cihazlar'!A452),'Müşteriler'!$K:$K,0)),IFERROR(INDEX('Müşteriler'!$A:$A,MATCH(IF('Cihazlar'!B452="","§",'Cihazlar'!B452),'Müşteriler'!$C:$C,0)),'Cihazlar'!A452&amp;'Cihazlar'!B452)))</f>
        <v/>
      </c>
      <c r="B452" t="str">
        <f>IF('Cihazlar'!C452="","",IF(L452="",'Cihazlar'!C452,INDEX('Ürünler'!$B:$B,L452)))</f>
        <v/>
      </c>
      <c r="C452" t="str">
        <f>IF('Cihazlar'!D452="","",'Cihazlar'!D452)</f>
        <v/>
      </c>
      <c r="D452" s="16" t="str">
        <f>K452</f>
        <v/>
      </c>
      <c r="E452" t="str">
        <f>IF(N452&gt;0,N452&amp;" gün",IF(M452&gt;0,M452&amp;" ay",""))</f>
        <v/>
      </c>
      <c r="F452" s="16" t="str">
        <f>IF(OR('Cihazlar'!C452="",K452=""),"",IF(N452&gt;0,K452+N452,IF(M452&gt;0,EDATE(K452,M452),"")))</f>
        <v/>
      </c>
      <c r="G452" s="17" t="str">
        <f>IF(F452="","",F452-TODAY())</f>
        <v/>
      </c>
      <c r="H452" t="str">
        <f>IF(G452="","",IF(G452&lt;0,"Gecikmiş",IF(G452&lt;=30,"30 gün içinde","Planlı")))</f>
        <v/>
      </c>
      <c r="I452" s="16" t="str">
        <f>IF('Cihazlar'!Q452="","",IF('Cihazlar'!R452="Sarı etiket",(IF('Cihazlar'!Q452="","",IF(ISNUMBER('Cihazlar'!Q452),'Cihazlar'!Q452,IFERROR(DATE(VALUE(RIGHT('Cihazlar'!Q452,4)),VALUE(MID('Cihazlar'!Q452,4,2)),VALUE(LEFT('Cihazlar'!Q452,2))),""))))+120,IF('Cihazlar'!R452="Kırmızı etiket",(IF('Cihazlar'!Q452="","",IF(ISNUMBER('Cihazlar'!Q452),'Cihazlar'!Q452,IFERROR(DATE(VALUE(RIGHT('Cihazlar'!Q452,4)),VALUE(MID('Cihazlar'!Q452,4,2)),VALUE(LEFT('Cihazlar'!Q452,2))),""))))+60,EDATE((IF('Cihazlar'!Q452="","",IF(ISNUMBER('Cihazlar'!Q452),'Cihazlar'!Q452,IFERROR(DATE(VALUE(RIGHT('Cihazlar'!Q452,4)),VALUE(MID('Cihazlar'!Q452,4,2)),VALUE(LEFT('Cihazlar'!Q452,2))),"")))),12))))</f>
        <v/>
      </c>
      <c r="J452" s="17" t="str">
        <f>IF(I452="","",I452-TODAY())</f>
        <v/>
      </c>
      <c r="K452" s="16" t="str">
        <f>IF('Cihazlar'!F452&lt;&gt;"",IF('Cihazlar'!F452="","",IF(ISNUMBER('Cihazlar'!F452),'Cihazlar'!F452,IFERROR(DATE(VALUE(RIGHT('Cihazlar'!F452,4)),VALUE(MID('Cihazlar'!F452,4,2)),VALUE(LEFT('Cihazlar'!F452,2))),""))),IF('Cihazlar'!E452="","",IF(ISNUMBER('Cihazlar'!E452),'Cihazlar'!E452,IFERROR(DATE(VALUE(RIGHT('Cihazlar'!E452,4)),VALUE(MID('Cihazlar'!E452,4,2)),VALUE(LEFT('Cihazlar'!E452,2))),""))))</f>
        <v/>
      </c>
      <c r="L452" t="str">
        <f>IF('Cihazlar'!C452="","",IFERROR(MATCH('Cihazlar'!C452,'Ürünler'!$A:$A,0),IFERROR(MATCH('Cihazlar'!C452,'Ürünler'!$B:$B,0),"")))</f>
        <v/>
      </c>
      <c r="M452">
        <f>IF(N452&gt;0,0,IF('Cihazlar'!J452&lt;&gt;"",N(VALUE('Cihazlar'!J452)),IF(L452="",0,N(INDEX('Ürünler'!$C:$C,L452)))))</f>
        <v>0</v>
      </c>
      <c r="N452">
        <f>IF('Cihazlar'!K452&lt;&gt;"",N(VALUE('Cihazlar'!K452)),IF('Cihazlar'!J452&lt;&gt;"",0,IF(L452="",0,N(INDEX('Ürünler'!$D:$D,L452)))))</f>
        <v>0</v>
      </c>
    </row>
    <row r="453" spans="1:14">
      <c r="A453" t="str">
        <f>IF(AND('Cihazlar'!A453="",'Cihazlar'!B453=""),"",IFERROR(INDEX('Müşteriler'!$A:$A,MATCH(IF('Cihazlar'!A453="","§",'Cihazlar'!A453),'Müşteriler'!$K:$K,0)),IFERROR(INDEX('Müşteriler'!$A:$A,MATCH(IF('Cihazlar'!B453="","§",'Cihazlar'!B453),'Müşteriler'!$C:$C,0)),'Cihazlar'!A453&amp;'Cihazlar'!B453)))</f>
        <v/>
      </c>
      <c r="B453" t="str">
        <f>IF('Cihazlar'!C453="","",IF(L453="",'Cihazlar'!C453,INDEX('Ürünler'!$B:$B,L453)))</f>
        <v/>
      </c>
      <c r="C453" t="str">
        <f>IF('Cihazlar'!D453="","",'Cihazlar'!D453)</f>
        <v/>
      </c>
      <c r="D453" s="16" t="str">
        <f>K453</f>
        <v/>
      </c>
      <c r="E453" t="str">
        <f>IF(N453&gt;0,N453&amp;" gün",IF(M453&gt;0,M453&amp;" ay",""))</f>
        <v/>
      </c>
      <c r="F453" s="16" t="str">
        <f>IF(OR('Cihazlar'!C453="",K453=""),"",IF(N453&gt;0,K453+N453,IF(M453&gt;0,EDATE(K453,M453),"")))</f>
        <v/>
      </c>
      <c r="G453" s="17" t="str">
        <f>IF(F453="","",F453-TODAY())</f>
        <v/>
      </c>
      <c r="H453" t="str">
        <f>IF(G453="","",IF(G453&lt;0,"Gecikmiş",IF(G453&lt;=30,"30 gün içinde","Planlı")))</f>
        <v/>
      </c>
      <c r="I453" s="16" t="str">
        <f>IF('Cihazlar'!Q453="","",IF('Cihazlar'!R453="Sarı etiket",(IF('Cihazlar'!Q453="","",IF(ISNUMBER('Cihazlar'!Q453),'Cihazlar'!Q453,IFERROR(DATE(VALUE(RIGHT('Cihazlar'!Q453,4)),VALUE(MID('Cihazlar'!Q453,4,2)),VALUE(LEFT('Cihazlar'!Q453,2))),""))))+120,IF('Cihazlar'!R453="Kırmızı etiket",(IF('Cihazlar'!Q453="","",IF(ISNUMBER('Cihazlar'!Q453),'Cihazlar'!Q453,IFERROR(DATE(VALUE(RIGHT('Cihazlar'!Q453,4)),VALUE(MID('Cihazlar'!Q453,4,2)),VALUE(LEFT('Cihazlar'!Q453,2))),""))))+60,EDATE((IF('Cihazlar'!Q453="","",IF(ISNUMBER('Cihazlar'!Q453),'Cihazlar'!Q453,IFERROR(DATE(VALUE(RIGHT('Cihazlar'!Q453,4)),VALUE(MID('Cihazlar'!Q453,4,2)),VALUE(LEFT('Cihazlar'!Q453,2))),"")))),12))))</f>
        <v/>
      </c>
      <c r="J453" s="17" t="str">
        <f>IF(I453="","",I453-TODAY())</f>
        <v/>
      </c>
      <c r="K453" s="16" t="str">
        <f>IF('Cihazlar'!F453&lt;&gt;"",IF('Cihazlar'!F453="","",IF(ISNUMBER('Cihazlar'!F453),'Cihazlar'!F453,IFERROR(DATE(VALUE(RIGHT('Cihazlar'!F453,4)),VALUE(MID('Cihazlar'!F453,4,2)),VALUE(LEFT('Cihazlar'!F453,2))),""))),IF('Cihazlar'!E453="","",IF(ISNUMBER('Cihazlar'!E453),'Cihazlar'!E453,IFERROR(DATE(VALUE(RIGHT('Cihazlar'!E453,4)),VALUE(MID('Cihazlar'!E453,4,2)),VALUE(LEFT('Cihazlar'!E453,2))),""))))</f>
        <v/>
      </c>
      <c r="L453" t="str">
        <f>IF('Cihazlar'!C453="","",IFERROR(MATCH('Cihazlar'!C453,'Ürünler'!$A:$A,0),IFERROR(MATCH('Cihazlar'!C453,'Ürünler'!$B:$B,0),"")))</f>
        <v/>
      </c>
      <c r="M453">
        <f>IF(N453&gt;0,0,IF('Cihazlar'!J453&lt;&gt;"",N(VALUE('Cihazlar'!J453)),IF(L453="",0,N(INDEX('Ürünler'!$C:$C,L453)))))</f>
        <v>0</v>
      </c>
      <c r="N453">
        <f>IF('Cihazlar'!K453&lt;&gt;"",N(VALUE('Cihazlar'!K453)),IF('Cihazlar'!J453&lt;&gt;"",0,IF(L453="",0,N(INDEX('Ürünler'!$D:$D,L453)))))</f>
        <v>0</v>
      </c>
    </row>
    <row r="454" spans="1:14">
      <c r="A454" t="str">
        <f>IF(AND('Cihazlar'!A454="",'Cihazlar'!B454=""),"",IFERROR(INDEX('Müşteriler'!$A:$A,MATCH(IF('Cihazlar'!A454="","§",'Cihazlar'!A454),'Müşteriler'!$K:$K,0)),IFERROR(INDEX('Müşteriler'!$A:$A,MATCH(IF('Cihazlar'!B454="","§",'Cihazlar'!B454),'Müşteriler'!$C:$C,0)),'Cihazlar'!A454&amp;'Cihazlar'!B454)))</f>
        <v/>
      </c>
      <c r="B454" t="str">
        <f>IF('Cihazlar'!C454="","",IF(L454="",'Cihazlar'!C454,INDEX('Ürünler'!$B:$B,L454)))</f>
        <v/>
      </c>
      <c r="C454" t="str">
        <f>IF('Cihazlar'!D454="","",'Cihazlar'!D454)</f>
        <v/>
      </c>
      <c r="D454" s="16" t="str">
        <f>K454</f>
        <v/>
      </c>
      <c r="E454" t="str">
        <f>IF(N454&gt;0,N454&amp;" gün",IF(M454&gt;0,M454&amp;" ay",""))</f>
        <v/>
      </c>
      <c r="F454" s="16" t="str">
        <f>IF(OR('Cihazlar'!C454="",K454=""),"",IF(N454&gt;0,K454+N454,IF(M454&gt;0,EDATE(K454,M454),"")))</f>
        <v/>
      </c>
      <c r="G454" s="17" t="str">
        <f>IF(F454="","",F454-TODAY())</f>
        <v/>
      </c>
      <c r="H454" t="str">
        <f>IF(G454="","",IF(G454&lt;0,"Gecikmiş",IF(G454&lt;=30,"30 gün içinde","Planlı")))</f>
        <v/>
      </c>
      <c r="I454" s="16" t="str">
        <f>IF('Cihazlar'!Q454="","",IF('Cihazlar'!R454="Sarı etiket",(IF('Cihazlar'!Q454="","",IF(ISNUMBER('Cihazlar'!Q454),'Cihazlar'!Q454,IFERROR(DATE(VALUE(RIGHT('Cihazlar'!Q454,4)),VALUE(MID('Cihazlar'!Q454,4,2)),VALUE(LEFT('Cihazlar'!Q454,2))),""))))+120,IF('Cihazlar'!R454="Kırmızı etiket",(IF('Cihazlar'!Q454="","",IF(ISNUMBER('Cihazlar'!Q454),'Cihazlar'!Q454,IFERROR(DATE(VALUE(RIGHT('Cihazlar'!Q454,4)),VALUE(MID('Cihazlar'!Q454,4,2)),VALUE(LEFT('Cihazlar'!Q454,2))),""))))+60,EDATE((IF('Cihazlar'!Q454="","",IF(ISNUMBER('Cihazlar'!Q454),'Cihazlar'!Q454,IFERROR(DATE(VALUE(RIGHT('Cihazlar'!Q454,4)),VALUE(MID('Cihazlar'!Q454,4,2)),VALUE(LEFT('Cihazlar'!Q454,2))),"")))),12))))</f>
        <v/>
      </c>
      <c r="J454" s="17" t="str">
        <f>IF(I454="","",I454-TODAY())</f>
        <v/>
      </c>
      <c r="K454" s="16" t="str">
        <f>IF('Cihazlar'!F454&lt;&gt;"",IF('Cihazlar'!F454="","",IF(ISNUMBER('Cihazlar'!F454),'Cihazlar'!F454,IFERROR(DATE(VALUE(RIGHT('Cihazlar'!F454,4)),VALUE(MID('Cihazlar'!F454,4,2)),VALUE(LEFT('Cihazlar'!F454,2))),""))),IF('Cihazlar'!E454="","",IF(ISNUMBER('Cihazlar'!E454),'Cihazlar'!E454,IFERROR(DATE(VALUE(RIGHT('Cihazlar'!E454,4)),VALUE(MID('Cihazlar'!E454,4,2)),VALUE(LEFT('Cihazlar'!E454,2))),""))))</f>
        <v/>
      </c>
      <c r="L454" t="str">
        <f>IF('Cihazlar'!C454="","",IFERROR(MATCH('Cihazlar'!C454,'Ürünler'!$A:$A,0),IFERROR(MATCH('Cihazlar'!C454,'Ürünler'!$B:$B,0),"")))</f>
        <v/>
      </c>
      <c r="M454">
        <f>IF(N454&gt;0,0,IF('Cihazlar'!J454&lt;&gt;"",N(VALUE('Cihazlar'!J454)),IF(L454="",0,N(INDEX('Ürünler'!$C:$C,L454)))))</f>
        <v>0</v>
      </c>
      <c r="N454">
        <f>IF('Cihazlar'!K454&lt;&gt;"",N(VALUE('Cihazlar'!K454)),IF('Cihazlar'!J454&lt;&gt;"",0,IF(L454="",0,N(INDEX('Ürünler'!$D:$D,L454)))))</f>
        <v>0</v>
      </c>
    </row>
    <row r="455" spans="1:14">
      <c r="A455" t="str">
        <f>IF(AND('Cihazlar'!A455="",'Cihazlar'!B455=""),"",IFERROR(INDEX('Müşteriler'!$A:$A,MATCH(IF('Cihazlar'!A455="","§",'Cihazlar'!A455),'Müşteriler'!$K:$K,0)),IFERROR(INDEX('Müşteriler'!$A:$A,MATCH(IF('Cihazlar'!B455="","§",'Cihazlar'!B455),'Müşteriler'!$C:$C,0)),'Cihazlar'!A455&amp;'Cihazlar'!B455)))</f>
        <v/>
      </c>
      <c r="B455" t="str">
        <f>IF('Cihazlar'!C455="","",IF(L455="",'Cihazlar'!C455,INDEX('Ürünler'!$B:$B,L455)))</f>
        <v/>
      </c>
      <c r="C455" t="str">
        <f>IF('Cihazlar'!D455="","",'Cihazlar'!D455)</f>
        <v/>
      </c>
      <c r="D455" s="16" t="str">
        <f>K455</f>
        <v/>
      </c>
      <c r="E455" t="str">
        <f>IF(N455&gt;0,N455&amp;" gün",IF(M455&gt;0,M455&amp;" ay",""))</f>
        <v/>
      </c>
      <c r="F455" s="16" t="str">
        <f>IF(OR('Cihazlar'!C455="",K455=""),"",IF(N455&gt;0,K455+N455,IF(M455&gt;0,EDATE(K455,M455),"")))</f>
        <v/>
      </c>
      <c r="G455" s="17" t="str">
        <f>IF(F455="","",F455-TODAY())</f>
        <v/>
      </c>
      <c r="H455" t="str">
        <f>IF(G455="","",IF(G455&lt;0,"Gecikmiş",IF(G455&lt;=30,"30 gün içinde","Planlı")))</f>
        <v/>
      </c>
      <c r="I455" s="16" t="str">
        <f>IF('Cihazlar'!Q455="","",IF('Cihazlar'!R455="Sarı etiket",(IF('Cihazlar'!Q455="","",IF(ISNUMBER('Cihazlar'!Q455),'Cihazlar'!Q455,IFERROR(DATE(VALUE(RIGHT('Cihazlar'!Q455,4)),VALUE(MID('Cihazlar'!Q455,4,2)),VALUE(LEFT('Cihazlar'!Q455,2))),""))))+120,IF('Cihazlar'!R455="Kırmızı etiket",(IF('Cihazlar'!Q455="","",IF(ISNUMBER('Cihazlar'!Q455),'Cihazlar'!Q455,IFERROR(DATE(VALUE(RIGHT('Cihazlar'!Q455,4)),VALUE(MID('Cihazlar'!Q455,4,2)),VALUE(LEFT('Cihazlar'!Q455,2))),""))))+60,EDATE((IF('Cihazlar'!Q455="","",IF(ISNUMBER('Cihazlar'!Q455),'Cihazlar'!Q455,IFERROR(DATE(VALUE(RIGHT('Cihazlar'!Q455,4)),VALUE(MID('Cihazlar'!Q455,4,2)),VALUE(LEFT('Cihazlar'!Q455,2))),"")))),12))))</f>
        <v/>
      </c>
      <c r="J455" s="17" t="str">
        <f>IF(I455="","",I455-TODAY())</f>
        <v/>
      </c>
      <c r="K455" s="16" t="str">
        <f>IF('Cihazlar'!F455&lt;&gt;"",IF('Cihazlar'!F455="","",IF(ISNUMBER('Cihazlar'!F455),'Cihazlar'!F455,IFERROR(DATE(VALUE(RIGHT('Cihazlar'!F455,4)),VALUE(MID('Cihazlar'!F455,4,2)),VALUE(LEFT('Cihazlar'!F455,2))),""))),IF('Cihazlar'!E455="","",IF(ISNUMBER('Cihazlar'!E455),'Cihazlar'!E455,IFERROR(DATE(VALUE(RIGHT('Cihazlar'!E455,4)),VALUE(MID('Cihazlar'!E455,4,2)),VALUE(LEFT('Cihazlar'!E455,2))),""))))</f>
        <v/>
      </c>
      <c r="L455" t="str">
        <f>IF('Cihazlar'!C455="","",IFERROR(MATCH('Cihazlar'!C455,'Ürünler'!$A:$A,0),IFERROR(MATCH('Cihazlar'!C455,'Ürünler'!$B:$B,0),"")))</f>
        <v/>
      </c>
      <c r="M455">
        <f>IF(N455&gt;0,0,IF('Cihazlar'!J455&lt;&gt;"",N(VALUE('Cihazlar'!J455)),IF(L455="",0,N(INDEX('Ürünler'!$C:$C,L455)))))</f>
        <v>0</v>
      </c>
      <c r="N455">
        <f>IF('Cihazlar'!K455&lt;&gt;"",N(VALUE('Cihazlar'!K455)),IF('Cihazlar'!J455&lt;&gt;"",0,IF(L455="",0,N(INDEX('Ürünler'!$D:$D,L455)))))</f>
        <v>0</v>
      </c>
    </row>
    <row r="456" spans="1:14">
      <c r="A456" t="str">
        <f>IF(AND('Cihazlar'!A456="",'Cihazlar'!B456=""),"",IFERROR(INDEX('Müşteriler'!$A:$A,MATCH(IF('Cihazlar'!A456="","§",'Cihazlar'!A456),'Müşteriler'!$K:$K,0)),IFERROR(INDEX('Müşteriler'!$A:$A,MATCH(IF('Cihazlar'!B456="","§",'Cihazlar'!B456),'Müşteriler'!$C:$C,0)),'Cihazlar'!A456&amp;'Cihazlar'!B456)))</f>
        <v/>
      </c>
      <c r="B456" t="str">
        <f>IF('Cihazlar'!C456="","",IF(L456="",'Cihazlar'!C456,INDEX('Ürünler'!$B:$B,L456)))</f>
        <v/>
      </c>
      <c r="C456" t="str">
        <f>IF('Cihazlar'!D456="","",'Cihazlar'!D456)</f>
        <v/>
      </c>
      <c r="D456" s="16" t="str">
        <f>K456</f>
        <v/>
      </c>
      <c r="E456" t="str">
        <f>IF(N456&gt;0,N456&amp;" gün",IF(M456&gt;0,M456&amp;" ay",""))</f>
        <v/>
      </c>
      <c r="F456" s="16" t="str">
        <f>IF(OR('Cihazlar'!C456="",K456=""),"",IF(N456&gt;0,K456+N456,IF(M456&gt;0,EDATE(K456,M456),"")))</f>
        <v/>
      </c>
      <c r="G456" s="17" t="str">
        <f>IF(F456="","",F456-TODAY())</f>
        <v/>
      </c>
      <c r="H456" t="str">
        <f>IF(G456="","",IF(G456&lt;0,"Gecikmiş",IF(G456&lt;=30,"30 gün içinde","Planlı")))</f>
        <v/>
      </c>
      <c r="I456" s="16" t="str">
        <f>IF('Cihazlar'!Q456="","",IF('Cihazlar'!R456="Sarı etiket",(IF('Cihazlar'!Q456="","",IF(ISNUMBER('Cihazlar'!Q456),'Cihazlar'!Q456,IFERROR(DATE(VALUE(RIGHT('Cihazlar'!Q456,4)),VALUE(MID('Cihazlar'!Q456,4,2)),VALUE(LEFT('Cihazlar'!Q456,2))),""))))+120,IF('Cihazlar'!R456="Kırmızı etiket",(IF('Cihazlar'!Q456="","",IF(ISNUMBER('Cihazlar'!Q456),'Cihazlar'!Q456,IFERROR(DATE(VALUE(RIGHT('Cihazlar'!Q456,4)),VALUE(MID('Cihazlar'!Q456,4,2)),VALUE(LEFT('Cihazlar'!Q456,2))),""))))+60,EDATE((IF('Cihazlar'!Q456="","",IF(ISNUMBER('Cihazlar'!Q456),'Cihazlar'!Q456,IFERROR(DATE(VALUE(RIGHT('Cihazlar'!Q456,4)),VALUE(MID('Cihazlar'!Q456,4,2)),VALUE(LEFT('Cihazlar'!Q456,2))),"")))),12))))</f>
        <v/>
      </c>
      <c r="J456" s="17" t="str">
        <f>IF(I456="","",I456-TODAY())</f>
        <v/>
      </c>
      <c r="K456" s="16" t="str">
        <f>IF('Cihazlar'!F456&lt;&gt;"",IF('Cihazlar'!F456="","",IF(ISNUMBER('Cihazlar'!F456),'Cihazlar'!F456,IFERROR(DATE(VALUE(RIGHT('Cihazlar'!F456,4)),VALUE(MID('Cihazlar'!F456,4,2)),VALUE(LEFT('Cihazlar'!F456,2))),""))),IF('Cihazlar'!E456="","",IF(ISNUMBER('Cihazlar'!E456),'Cihazlar'!E456,IFERROR(DATE(VALUE(RIGHT('Cihazlar'!E456,4)),VALUE(MID('Cihazlar'!E456,4,2)),VALUE(LEFT('Cihazlar'!E456,2))),""))))</f>
        <v/>
      </c>
      <c r="L456" t="str">
        <f>IF('Cihazlar'!C456="","",IFERROR(MATCH('Cihazlar'!C456,'Ürünler'!$A:$A,0),IFERROR(MATCH('Cihazlar'!C456,'Ürünler'!$B:$B,0),"")))</f>
        <v/>
      </c>
      <c r="M456">
        <f>IF(N456&gt;0,0,IF('Cihazlar'!J456&lt;&gt;"",N(VALUE('Cihazlar'!J456)),IF(L456="",0,N(INDEX('Ürünler'!$C:$C,L456)))))</f>
        <v>0</v>
      </c>
      <c r="N456">
        <f>IF('Cihazlar'!K456&lt;&gt;"",N(VALUE('Cihazlar'!K456)),IF('Cihazlar'!J456&lt;&gt;"",0,IF(L456="",0,N(INDEX('Ürünler'!$D:$D,L456)))))</f>
        <v>0</v>
      </c>
    </row>
    <row r="457" spans="1:14">
      <c r="A457" t="str">
        <f>IF(AND('Cihazlar'!A457="",'Cihazlar'!B457=""),"",IFERROR(INDEX('Müşteriler'!$A:$A,MATCH(IF('Cihazlar'!A457="","§",'Cihazlar'!A457),'Müşteriler'!$K:$K,0)),IFERROR(INDEX('Müşteriler'!$A:$A,MATCH(IF('Cihazlar'!B457="","§",'Cihazlar'!B457),'Müşteriler'!$C:$C,0)),'Cihazlar'!A457&amp;'Cihazlar'!B457)))</f>
        <v/>
      </c>
      <c r="B457" t="str">
        <f>IF('Cihazlar'!C457="","",IF(L457="",'Cihazlar'!C457,INDEX('Ürünler'!$B:$B,L457)))</f>
        <v/>
      </c>
      <c r="C457" t="str">
        <f>IF('Cihazlar'!D457="","",'Cihazlar'!D457)</f>
        <v/>
      </c>
      <c r="D457" s="16" t="str">
        <f>K457</f>
        <v/>
      </c>
      <c r="E457" t="str">
        <f>IF(N457&gt;0,N457&amp;" gün",IF(M457&gt;0,M457&amp;" ay",""))</f>
        <v/>
      </c>
      <c r="F457" s="16" t="str">
        <f>IF(OR('Cihazlar'!C457="",K457=""),"",IF(N457&gt;0,K457+N457,IF(M457&gt;0,EDATE(K457,M457),"")))</f>
        <v/>
      </c>
      <c r="G457" s="17" t="str">
        <f>IF(F457="","",F457-TODAY())</f>
        <v/>
      </c>
      <c r="H457" t="str">
        <f>IF(G457="","",IF(G457&lt;0,"Gecikmiş",IF(G457&lt;=30,"30 gün içinde","Planlı")))</f>
        <v/>
      </c>
      <c r="I457" s="16" t="str">
        <f>IF('Cihazlar'!Q457="","",IF('Cihazlar'!R457="Sarı etiket",(IF('Cihazlar'!Q457="","",IF(ISNUMBER('Cihazlar'!Q457),'Cihazlar'!Q457,IFERROR(DATE(VALUE(RIGHT('Cihazlar'!Q457,4)),VALUE(MID('Cihazlar'!Q457,4,2)),VALUE(LEFT('Cihazlar'!Q457,2))),""))))+120,IF('Cihazlar'!R457="Kırmızı etiket",(IF('Cihazlar'!Q457="","",IF(ISNUMBER('Cihazlar'!Q457),'Cihazlar'!Q457,IFERROR(DATE(VALUE(RIGHT('Cihazlar'!Q457,4)),VALUE(MID('Cihazlar'!Q457,4,2)),VALUE(LEFT('Cihazlar'!Q457,2))),""))))+60,EDATE((IF('Cihazlar'!Q457="","",IF(ISNUMBER('Cihazlar'!Q457),'Cihazlar'!Q457,IFERROR(DATE(VALUE(RIGHT('Cihazlar'!Q457,4)),VALUE(MID('Cihazlar'!Q457,4,2)),VALUE(LEFT('Cihazlar'!Q457,2))),"")))),12))))</f>
        <v/>
      </c>
      <c r="J457" s="17" t="str">
        <f>IF(I457="","",I457-TODAY())</f>
        <v/>
      </c>
      <c r="K457" s="16" t="str">
        <f>IF('Cihazlar'!F457&lt;&gt;"",IF('Cihazlar'!F457="","",IF(ISNUMBER('Cihazlar'!F457),'Cihazlar'!F457,IFERROR(DATE(VALUE(RIGHT('Cihazlar'!F457,4)),VALUE(MID('Cihazlar'!F457,4,2)),VALUE(LEFT('Cihazlar'!F457,2))),""))),IF('Cihazlar'!E457="","",IF(ISNUMBER('Cihazlar'!E457),'Cihazlar'!E457,IFERROR(DATE(VALUE(RIGHT('Cihazlar'!E457,4)),VALUE(MID('Cihazlar'!E457,4,2)),VALUE(LEFT('Cihazlar'!E457,2))),""))))</f>
        <v/>
      </c>
      <c r="L457" t="str">
        <f>IF('Cihazlar'!C457="","",IFERROR(MATCH('Cihazlar'!C457,'Ürünler'!$A:$A,0),IFERROR(MATCH('Cihazlar'!C457,'Ürünler'!$B:$B,0),"")))</f>
        <v/>
      </c>
      <c r="M457">
        <f>IF(N457&gt;0,0,IF('Cihazlar'!J457&lt;&gt;"",N(VALUE('Cihazlar'!J457)),IF(L457="",0,N(INDEX('Ürünler'!$C:$C,L457)))))</f>
        <v>0</v>
      </c>
      <c r="N457">
        <f>IF('Cihazlar'!K457&lt;&gt;"",N(VALUE('Cihazlar'!K457)),IF('Cihazlar'!J457&lt;&gt;"",0,IF(L457="",0,N(INDEX('Ürünler'!$D:$D,L457)))))</f>
        <v>0</v>
      </c>
    </row>
    <row r="458" spans="1:14">
      <c r="A458" t="str">
        <f>IF(AND('Cihazlar'!A458="",'Cihazlar'!B458=""),"",IFERROR(INDEX('Müşteriler'!$A:$A,MATCH(IF('Cihazlar'!A458="","§",'Cihazlar'!A458),'Müşteriler'!$K:$K,0)),IFERROR(INDEX('Müşteriler'!$A:$A,MATCH(IF('Cihazlar'!B458="","§",'Cihazlar'!B458),'Müşteriler'!$C:$C,0)),'Cihazlar'!A458&amp;'Cihazlar'!B458)))</f>
        <v/>
      </c>
      <c r="B458" t="str">
        <f>IF('Cihazlar'!C458="","",IF(L458="",'Cihazlar'!C458,INDEX('Ürünler'!$B:$B,L458)))</f>
        <v/>
      </c>
      <c r="C458" t="str">
        <f>IF('Cihazlar'!D458="","",'Cihazlar'!D458)</f>
        <v/>
      </c>
      <c r="D458" s="16" t="str">
        <f>K458</f>
        <v/>
      </c>
      <c r="E458" t="str">
        <f>IF(N458&gt;0,N458&amp;" gün",IF(M458&gt;0,M458&amp;" ay",""))</f>
        <v/>
      </c>
      <c r="F458" s="16" t="str">
        <f>IF(OR('Cihazlar'!C458="",K458=""),"",IF(N458&gt;0,K458+N458,IF(M458&gt;0,EDATE(K458,M458),"")))</f>
        <v/>
      </c>
      <c r="G458" s="17" t="str">
        <f>IF(F458="","",F458-TODAY())</f>
        <v/>
      </c>
      <c r="H458" t="str">
        <f>IF(G458="","",IF(G458&lt;0,"Gecikmiş",IF(G458&lt;=30,"30 gün içinde","Planlı")))</f>
        <v/>
      </c>
      <c r="I458" s="16" t="str">
        <f>IF('Cihazlar'!Q458="","",IF('Cihazlar'!R458="Sarı etiket",(IF('Cihazlar'!Q458="","",IF(ISNUMBER('Cihazlar'!Q458),'Cihazlar'!Q458,IFERROR(DATE(VALUE(RIGHT('Cihazlar'!Q458,4)),VALUE(MID('Cihazlar'!Q458,4,2)),VALUE(LEFT('Cihazlar'!Q458,2))),""))))+120,IF('Cihazlar'!R458="Kırmızı etiket",(IF('Cihazlar'!Q458="","",IF(ISNUMBER('Cihazlar'!Q458),'Cihazlar'!Q458,IFERROR(DATE(VALUE(RIGHT('Cihazlar'!Q458,4)),VALUE(MID('Cihazlar'!Q458,4,2)),VALUE(LEFT('Cihazlar'!Q458,2))),""))))+60,EDATE((IF('Cihazlar'!Q458="","",IF(ISNUMBER('Cihazlar'!Q458),'Cihazlar'!Q458,IFERROR(DATE(VALUE(RIGHT('Cihazlar'!Q458,4)),VALUE(MID('Cihazlar'!Q458,4,2)),VALUE(LEFT('Cihazlar'!Q458,2))),"")))),12))))</f>
        <v/>
      </c>
      <c r="J458" s="17" t="str">
        <f>IF(I458="","",I458-TODAY())</f>
        <v/>
      </c>
      <c r="K458" s="16" t="str">
        <f>IF('Cihazlar'!F458&lt;&gt;"",IF('Cihazlar'!F458="","",IF(ISNUMBER('Cihazlar'!F458),'Cihazlar'!F458,IFERROR(DATE(VALUE(RIGHT('Cihazlar'!F458,4)),VALUE(MID('Cihazlar'!F458,4,2)),VALUE(LEFT('Cihazlar'!F458,2))),""))),IF('Cihazlar'!E458="","",IF(ISNUMBER('Cihazlar'!E458),'Cihazlar'!E458,IFERROR(DATE(VALUE(RIGHT('Cihazlar'!E458,4)),VALUE(MID('Cihazlar'!E458,4,2)),VALUE(LEFT('Cihazlar'!E458,2))),""))))</f>
        <v/>
      </c>
      <c r="L458" t="str">
        <f>IF('Cihazlar'!C458="","",IFERROR(MATCH('Cihazlar'!C458,'Ürünler'!$A:$A,0),IFERROR(MATCH('Cihazlar'!C458,'Ürünler'!$B:$B,0),"")))</f>
        <v/>
      </c>
      <c r="M458">
        <f>IF(N458&gt;0,0,IF('Cihazlar'!J458&lt;&gt;"",N(VALUE('Cihazlar'!J458)),IF(L458="",0,N(INDEX('Ürünler'!$C:$C,L458)))))</f>
        <v>0</v>
      </c>
      <c r="N458">
        <f>IF('Cihazlar'!K458&lt;&gt;"",N(VALUE('Cihazlar'!K458)),IF('Cihazlar'!J458&lt;&gt;"",0,IF(L458="",0,N(INDEX('Ürünler'!$D:$D,L458)))))</f>
        <v>0</v>
      </c>
    </row>
    <row r="459" spans="1:14">
      <c r="A459" t="str">
        <f>IF(AND('Cihazlar'!A459="",'Cihazlar'!B459=""),"",IFERROR(INDEX('Müşteriler'!$A:$A,MATCH(IF('Cihazlar'!A459="","§",'Cihazlar'!A459),'Müşteriler'!$K:$K,0)),IFERROR(INDEX('Müşteriler'!$A:$A,MATCH(IF('Cihazlar'!B459="","§",'Cihazlar'!B459),'Müşteriler'!$C:$C,0)),'Cihazlar'!A459&amp;'Cihazlar'!B459)))</f>
        <v/>
      </c>
      <c r="B459" t="str">
        <f>IF('Cihazlar'!C459="","",IF(L459="",'Cihazlar'!C459,INDEX('Ürünler'!$B:$B,L459)))</f>
        <v/>
      </c>
      <c r="C459" t="str">
        <f>IF('Cihazlar'!D459="","",'Cihazlar'!D459)</f>
        <v/>
      </c>
      <c r="D459" s="16" t="str">
        <f>K459</f>
        <v/>
      </c>
      <c r="E459" t="str">
        <f>IF(N459&gt;0,N459&amp;" gün",IF(M459&gt;0,M459&amp;" ay",""))</f>
        <v/>
      </c>
      <c r="F459" s="16" t="str">
        <f>IF(OR('Cihazlar'!C459="",K459=""),"",IF(N459&gt;0,K459+N459,IF(M459&gt;0,EDATE(K459,M459),"")))</f>
        <v/>
      </c>
      <c r="G459" s="17" t="str">
        <f>IF(F459="","",F459-TODAY())</f>
        <v/>
      </c>
      <c r="H459" t="str">
        <f>IF(G459="","",IF(G459&lt;0,"Gecikmiş",IF(G459&lt;=30,"30 gün içinde","Planlı")))</f>
        <v/>
      </c>
      <c r="I459" s="16" t="str">
        <f>IF('Cihazlar'!Q459="","",IF('Cihazlar'!R459="Sarı etiket",(IF('Cihazlar'!Q459="","",IF(ISNUMBER('Cihazlar'!Q459),'Cihazlar'!Q459,IFERROR(DATE(VALUE(RIGHT('Cihazlar'!Q459,4)),VALUE(MID('Cihazlar'!Q459,4,2)),VALUE(LEFT('Cihazlar'!Q459,2))),""))))+120,IF('Cihazlar'!R459="Kırmızı etiket",(IF('Cihazlar'!Q459="","",IF(ISNUMBER('Cihazlar'!Q459),'Cihazlar'!Q459,IFERROR(DATE(VALUE(RIGHT('Cihazlar'!Q459,4)),VALUE(MID('Cihazlar'!Q459,4,2)),VALUE(LEFT('Cihazlar'!Q459,2))),""))))+60,EDATE((IF('Cihazlar'!Q459="","",IF(ISNUMBER('Cihazlar'!Q459),'Cihazlar'!Q459,IFERROR(DATE(VALUE(RIGHT('Cihazlar'!Q459,4)),VALUE(MID('Cihazlar'!Q459,4,2)),VALUE(LEFT('Cihazlar'!Q459,2))),"")))),12))))</f>
        <v/>
      </c>
      <c r="J459" s="17" t="str">
        <f>IF(I459="","",I459-TODAY())</f>
        <v/>
      </c>
      <c r="K459" s="16" t="str">
        <f>IF('Cihazlar'!F459&lt;&gt;"",IF('Cihazlar'!F459="","",IF(ISNUMBER('Cihazlar'!F459),'Cihazlar'!F459,IFERROR(DATE(VALUE(RIGHT('Cihazlar'!F459,4)),VALUE(MID('Cihazlar'!F459,4,2)),VALUE(LEFT('Cihazlar'!F459,2))),""))),IF('Cihazlar'!E459="","",IF(ISNUMBER('Cihazlar'!E459),'Cihazlar'!E459,IFERROR(DATE(VALUE(RIGHT('Cihazlar'!E459,4)),VALUE(MID('Cihazlar'!E459,4,2)),VALUE(LEFT('Cihazlar'!E459,2))),""))))</f>
        <v/>
      </c>
      <c r="L459" t="str">
        <f>IF('Cihazlar'!C459="","",IFERROR(MATCH('Cihazlar'!C459,'Ürünler'!$A:$A,0),IFERROR(MATCH('Cihazlar'!C459,'Ürünler'!$B:$B,0),"")))</f>
        <v/>
      </c>
      <c r="M459">
        <f>IF(N459&gt;0,0,IF('Cihazlar'!J459&lt;&gt;"",N(VALUE('Cihazlar'!J459)),IF(L459="",0,N(INDEX('Ürünler'!$C:$C,L459)))))</f>
        <v>0</v>
      </c>
      <c r="N459">
        <f>IF('Cihazlar'!K459&lt;&gt;"",N(VALUE('Cihazlar'!K459)),IF('Cihazlar'!J459&lt;&gt;"",0,IF(L459="",0,N(INDEX('Ürünler'!$D:$D,L459)))))</f>
        <v>0</v>
      </c>
    </row>
    <row r="460" spans="1:14">
      <c r="A460" t="str">
        <f>IF(AND('Cihazlar'!A460="",'Cihazlar'!B460=""),"",IFERROR(INDEX('Müşteriler'!$A:$A,MATCH(IF('Cihazlar'!A460="","§",'Cihazlar'!A460),'Müşteriler'!$K:$K,0)),IFERROR(INDEX('Müşteriler'!$A:$A,MATCH(IF('Cihazlar'!B460="","§",'Cihazlar'!B460),'Müşteriler'!$C:$C,0)),'Cihazlar'!A460&amp;'Cihazlar'!B460)))</f>
        <v/>
      </c>
      <c r="B460" t="str">
        <f>IF('Cihazlar'!C460="","",IF(L460="",'Cihazlar'!C460,INDEX('Ürünler'!$B:$B,L460)))</f>
        <v/>
      </c>
      <c r="C460" t="str">
        <f>IF('Cihazlar'!D460="","",'Cihazlar'!D460)</f>
        <v/>
      </c>
      <c r="D460" s="16" t="str">
        <f>K460</f>
        <v/>
      </c>
      <c r="E460" t="str">
        <f>IF(N460&gt;0,N460&amp;" gün",IF(M460&gt;0,M460&amp;" ay",""))</f>
        <v/>
      </c>
      <c r="F460" s="16" t="str">
        <f>IF(OR('Cihazlar'!C460="",K460=""),"",IF(N460&gt;0,K460+N460,IF(M460&gt;0,EDATE(K460,M460),"")))</f>
        <v/>
      </c>
      <c r="G460" s="17" t="str">
        <f>IF(F460="","",F460-TODAY())</f>
        <v/>
      </c>
      <c r="H460" t="str">
        <f>IF(G460="","",IF(G460&lt;0,"Gecikmiş",IF(G460&lt;=30,"30 gün içinde","Planlı")))</f>
        <v/>
      </c>
      <c r="I460" s="16" t="str">
        <f>IF('Cihazlar'!Q460="","",IF('Cihazlar'!R460="Sarı etiket",(IF('Cihazlar'!Q460="","",IF(ISNUMBER('Cihazlar'!Q460),'Cihazlar'!Q460,IFERROR(DATE(VALUE(RIGHT('Cihazlar'!Q460,4)),VALUE(MID('Cihazlar'!Q460,4,2)),VALUE(LEFT('Cihazlar'!Q460,2))),""))))+120,IF('Cihazlar'!R460="Kırmızı etiket",(IF('Cihazlar'!Q460="","",IF(ISNUMBER('Cihazlar'!Q460),'Cihazlar'!Q460,IFERROR(DATE(VALUE(RIGHT('Cihazlar'!Q460,4)),VALUE(MID('Cihazlar'!Q460,4,2)),VALUE(LEFT('Cihazlar'!Q460,2))),""))))+60,EDATE((IF('Cihazlar'!Q460="","",IF(ISNUMBER('Cihazlar'!Q460),'Cihazlar'!Q460,IFERROR(DATE(VALUE(RIGHT('Cihazlar'!Q460,4)),VALUE(MID('Cihazlar'!Q460,4,2)),VALUE(LEFT('Cihazlar'!Q460,2))),"")))),12))))</f>
        <v/>
      </c>
      <c r="J460" s="17" t="str">
        <f>IF(I460="","",I460-TODAY())</f>
        <v/>
      </c>
      <c r="K460" s="16" t="str">
        <f>IF('Cihazlar'!F460&lt;&gt;"",IF('Cihazlar'!F460="","",IF(ISNUMBER('Cihazlar'!F460),'Cihazlar'!F460,IFERROR(DATE(VALUE(RIGHT('Cihazlar'!F460,4)),VALUE(MID('Cihazlar'!F460,4,2)),VALUE(LEFT('Cihazlar'!F460,2))),""))),IF('Cihazlar'!E460="","",IF(ISNUMBER('Cihazlar'!E460),'Cihazlar'!E460,IFERROR(DATE(VALUE(RIGHT('Cihazlar'!E460,4)),VALUE(MID('Cihazlar'!E460,4,2)),VALUE(LEFT('Cihazlar'!E460,2))),""))))</f>
        <v/>
      </c>
      <c r="L460" t="str">
        <f>IF('Cihazlar'!C460="","",IFERROR(MATCH('Cihazlar'!C460,'Ürünler'!$A:$A,0),IFERROR(MATCH('Cihazlar'!C460,'Ürünler'!$B:$B,0),"")))</f>
        <v/>
      </c>
      <c r="M460">
        <f>IF(N460&gt;0,0,IF('Cihazlar'!J460&lt;&gt;"",N(VALUE('Cihazlar'!J460)),IF(L460="",0,N(INDEX('Ürünler'!$C:$C,L460)))))</f>
        <v>0</v>
      </c>
      <c r="N460">
        <f>IF('Cihazlar'!K460&lt;&gt;"",N(VALUE('Cihazlar'!K460)),IF('Cihazlar'!J460&lt;&gt;"",0,IF(L460="",0,N(INDEX('Ürünler'!$D:$D,L460)))))</f>
        <v>0</v>
      </c>
    </row>
    <row r="461" spans="1:14">
      <c r="A461" t="str">
        <f>IF(AND('Cihazlar'!A461="",'Cihazlar'!B461=""),"",IFERROR(INDEX('Müşteriler'!$A:$A,MATCH(IF('Cihazlar'!A461="","§",'Cihazlar'!A461),'Müşteriler'!$K:$K,0)),IFERROR(INDEX('Müşteriler'!$A:$A,MATCH(IF('Cihazlar'!B461="","§",'Cihazlar'!B461),'Müşteriler'!$C:$C,0)),'Cihazlar'!A461&amp;'Cihazlar'!B461)))</f>
        <v/>
      </c>
      <c r="B461" t="str">
        <f>IF('Cihazlar'!C461="","",IF(L461="",'Cihazlar'!C461,INDEX('Ürünler'!$B:$B,L461)))</f>
        <v/>
      </c>
      <c r="C461" t="str">
        <f>IF('Cihazlar'!D461="","",'Cihazlar'!D461)</f>
        <v/>
      </c>
      <c r="D461" s="16" t="str">
        <f>K461</f>
        <v/>
      </c>
      <c r="E461" t="str">
        <f>IF(N461&gt;0,N461&amp;" gün",IF(M461&gt;0,M461&amp;" ay",""))</f>
        <v/>
      </c>
      <c r="F461" s="16" t="str">
        <f>IF(OR('Cihazlar'!C461="",K461=""),"",IF(N461&gt;0,K461+N461,IF(M461&gt;0,EDATE(K461,M461),"")))</f>
        <v/>
      </c>
      <c r="G461" s="17" t="str">
        <f>IF(F461="","",F461-TODAY())</f>
        <v/>
      </c>
      <c r="H461" t="str">
        <f>IF(G461="","",IF(G461&lt;0,"Gecikmiş",IF(G461&lt;=30,"30 gün içinde","Planlı")))</f>
        <v/>
      </c>
      <c r="I461" s="16" t="str">
        <f>IF('Cihazlar'!Q461="","",IF('Cihazlar'!R461="Sarı etiket",(IF('Cihazlar'!Q461="","",IF(ISNUMBER('Cihazlar'!Q461),'Cihazlar'!Q461,IFERROR(DATE(VALUE(RIGHT('Cihazlar'!Q461,4)),VALUE(MID('Cihazlar'!Q461,4,2)),VALUE(LEFT('Cihazlar'!Q461,2))),""))))+120,IF('Cihazlar'!R461="Kırmızı etiket",(IF('Cihazlar'!Q461="","",IF(ISNUMBER('Cihazlar'!Q461),'Cihazlar'!Q461,IFERROR(DATE(VALUE(RIGHT('Cihazlar'!Q461,4)),VALUE(MID('Cihazlar'!Q461,4,2)),VALUE(LEFT('Cihazlar'!Q461,2))),""))))+60,EDATE((IF('Cihazlar'!Q461="","",IF(ISNUMBER('Cihazlar'!Q461),'Cihazlar'!Q461,IFERROR(DATE(VALUE(RIGHT('Cihazlar'!Q461,4)),VALUE(MID('Cihazlar'!Q461,4,2)),VALUE(LEFT('Cihazlar'!Q461,2))),"")))),12))))</f>
        <v/>
      </c>
      <c r="J461" s="17" t="str">
        <f>IF(I461="","",I461-TODAY())</f>
        <v/>
      </c>
      <c r="K461" s="16" t="str">
        <f>IF('Cihazlar'!F461&lt;&gt;"",IF('Cihazlar'!F461="","",IF(ISNUMBER('Cihazlar'!F461),'Cihazlar'!F461,IFERROR(DATE(VALUE(RIGHT('Cihazlar'!F461,4)),VALUE(MID('Cihazlar'!F461,4,2)),VALUE(LEFT('Cihazlar'!F461,2))),""))),IF('Cihazlar'!E461="","",IF(ISNUMBER('Cihazlar'!E461),'Cihazlar'!E461,IFERROR(DATE(VALUE(RIGHT('Cihazlar'!E461,4)),VALUE(MID('Cihazlar'!E461,4,2)),VALUE(LEFT('Cihazlar'!E461,2))),""))))</f>
        <v/>
      </c>
      <c r="L461" t="str">
        <f>IF('Cihazlar'!C461="","",IFERROR(MATCH('Cihazlar'!C461,'Ürünler'!$A:$A,0),IFERROR(MATCH('Cihazlar'!C461,'Ürünler'!$B:$B,0),"")))</f>
        <v/>
      </c>
      <c r="M461">
        <f>IF(N461&gt;0,0,IF('Cihazlar'!J461&lt;&gt;"",N(VALUE('Cihazlar'!J461)),IF(L461="",0,N(INDEX('Ürünler'!$C:$C,L461)))))</f>
        <v>0</v>
      </c>
      <c r="N461">
        <f>IF('Cihazlar'!K461&lt;&gt;"",N(VALUE('Cihazlar'!K461)),IF('Cihazlar'!J461&lt;&gt;"",0,IF(L461="",0,N(INDEX('Ürünler'!$D:$D,L461)))))</f>
        <v>0</v>
      </c>
    </row>
    <row r="462" spans="1:14">
      <c r="A462" t="str">
        <f>IF(AND('Cihazlar'!A462="",'Cihazlar'!B462=""),"",IFERROR(INDEX('Müşteriler'!$A:$A,MATCH(IF('Cihazlar'!A462="","§",'Cihazlar'!A462),'Müşteriler'!$K:$K,0)),IFERROR(INDEX('Müşteriler'!$A:$A,MATCH(IF('Cihazlar'!B462="","§",'Cihazlar'!B462),'Müşteriler'!$C:$C,0)),'Cihazlar'!A462&amp;'Cihazlar'!B462)))</f>
        <v/>
      </c>
      <c r="B462" t="str">
        <f>IF('Cihazlar'!C462="","",IF(L462="",'Cihazlar'!C462,INDEX('Ürünler'!$B:$B,L462)))</f>
        <v/>
      </c>
      <c r="C462" t="str">
        <f>IF('Cihazlar'!D462="","",'Cihazlar'!D462)</f>
        <v/>
      </c>
      <c r="D462" s="16" t="str">
        <f>K462</f>
        <v/>
      </c>
      <c r="E462" t="str">
        <f>IF(N462&gt;0,N462&amp;" gün",IF(M462&gt;0,M462&amp;" ay",""))</f>
        <v/>
      </c>
      <c r="F462" s="16" t="str">
        <f>IF(OR('Cihazlar'!C462="",K462=""),"",IF(N462&gt;0,K462+N462,IF(M462&gt;0,EDATE(K462,M462),"")))</f>
        <v/>
      </c>
      <c r="G462" s="17" t="str">
        <f>IF(F462="","",F462-TODAY())</f>
        <v/>
      </c>
      <c r="H462" t="str">
        <f>IF(G462="","",IF(G462&lt;0,"Gecikmiş",IF(G462&lt;=30,"30 gün içinde","Planlı")))</f>
        <v/>
      </c>
      <c r="I462" s="16" t="str">
        <f>IF('Cihazlar'!Q462="","",IF('Cihazlar'!R462="Sarı etiket",(IF('Cihazlar'!Q462="","",IF(ISNUMBER('Cihazlar'!Q462),'Cihazlar'!Q462,IFERROR(DATE(VALUE(RIGHT('Cihazlar'!Q462,4)),VALUE(MID('Cihazlar'!Q462,4,2)),VALUE(LEFT('Cihazlar'!Q462,2))),""))))+120,IF('Cihazlar'!R462="Kırmızı etiket",(IF('Cihazlar'!Q462="","",IF(ISNUMBER('Cihazlar'!Q462),'Cihazlar'!Q462,IFERROR(DATE(VALUE(RIGHT('Cihazlar'!Q462,4)),VALUE(MID('Cihazlar'!Q462,4,2)),VALUE(LEFT('Cihazlar'!Q462,2))),""))))+60,EDATE((IF('Cihazlar'!Q462="","",IF(ISNUMBER('Cihazlar'!Q462),'Cihazlar'!Q462,IFERROR(DATE(VALUE(RIGHT('Cihazlar'!Q462,4)),VALUE(MID('Cihazlar'!Q462,4,2)),VALUE(LEFT('Cihazlar'!Q462,2))),"")))),12))))</f>
        <v/>
      </c>
      <c r="J462" s="17" t="str">
        <f>IF(I462="","",I462-TODAY())</f>
        <v/>
      </c>
      <c r="K462" s="16" t="str">
        <f>IF('Cihazlar'!F462&lt;&gt;"",IF('Cihazlar'!F462="","",IF(ISNUMBER('Cihazlar'!F462),'Cihazlar'!F462,IFERROR(DATE(VALUE(RIGHT('Cihazlar'!F462,4)),VALUE(MID('Cihazlar'!F462,4,2)),VALUE(LEFT('Cihazlar'!F462,2))),""))),IF('Cihazlar'!E462="","",IF(ISNUMBER('Cihazlar'!E462),'Cihazlar'!E462,IFERROR(DATE(VALUE(RIGHT('Cihazlar'!E462,4)),VALUE(MID('Cihazlar'!E462,4,2)),VALUE(LEFT('Cihazlar'!E462,2))),""))))</f>
        <v/>
      </c>
      <c r="L462" t="str">
        <f>IF('Cihazlar'!C462="","",IFERROR(MATCH('Cihazlar'!C462,'Ürünler'!$A:$A,0),IFERROR(MATCH('Cihazlar'!C462,'Ürünler'!$B:$B,0),"")))</f>
        <v/>
      </c>
      <c r="M462">
        <f>IF(N462&gt;0,0,IF('Cihazlar'!J462&lt;&gt;"",N(VALUE('Cihazlar'!J462)),IF(L462="",0,N(INDEX('Ürünler'!$C:$C,L462)))))</f>
        <v>0</v>
      </c>
      <c r="N462">
        <f>IF('Cihazlar'!K462&lt;&gt;"",N(VALUE('Cihazlar'!K462)),IF('Cihazlar'!J462&lt;&gt;"",0,IF(L462="",0,N(INDEX('Ürünler'!$D:$D,L462)))))</f>
        <v>0</v>
      </c>
    </row>
    <row r="463" spans="1:14">
      <c r="A463" t="str">
        <f>IF(AND('Cihazlar'!A463="",'Cihazlar'!B463=""),"",IFERROR(INDEX('Müşteriler'!$A:$A,MATCH(IF('Cihazlar'!A463="","§",'Cihazlar'!A463),'Müşteriler'!$K:$K,0)),IFERROR(INDEX('Müşteriler'!$A:$A,MATCH(IF('Cihazlar'!B463="","§",'Cihazlar'!B463),'Müşteriler'!$C:$C,0)),'Cihazlar'!A463&amp;'Cihazlar'!B463)))</f>
        <v/>
      </c>
      <c r="B463" t="str">
        <f>IF('Cihazlar'!C463="","",IF(L463="",'Cihazlar'!C463,INDEX('Ürünler'!$B:$B,L463)))</f>
        <v/>
      </c>
      <c r="C463" t="str">
        <f>IF('Cihazlar'!D463="","",'Cihazlar'!D463)</f>
        <v/>
      </c>
      <c r="D463" s="16" t="str">
        <f>K463</f>
        <v/>
      </c>
      <c r="E463" t="str">
        <f>IF(N463&gt;0,N463&amp;" gün",IF(M463&gt;0,M463&amp;" ay",""))</f>
        <v/>
      </c>
      <c r="F463" s="16" t="str">
        <f>IF(OR('Cihazlar'!C463="",K463=""),"",IF(N463&gt;0,K463+N463,IF(M463&gt;0,EDATE(K463,M463),"")))</f>
        <v/>
      </c>
      <c r="G463" s="17" t="str">
        <f>IF(F463="","",F463-TODAY())</f>
        <v/>
      </c>
      <c r="H463" t="str">
        <f>IF(G463="","",IF(G463&lt;0,"Gecikmiş",IF(G463&lt;=30,"30 gün içinde","Planlı")))</f>
        <v/>
      </c>
      <c r="I463" s="16" t="str">
        <f>IF('Cihazlar'!Q463="","",IF('Cihazlar'!R463="Sarı etiket",(IF('Cihazlar'!Q463="","",IF(ISNUMBER('Cihazlar'!Q463),'Cihazlar'!Q463,IFERROR(DATE(VALUE(RIGHT('Cihazlar'!Q463,4)),VALUE(MID('Cihazlar'!Q463,4,2)),VALUE(LEFT('Cihazlar'!Q463,2))),""))))+120,IF('Cihazlar'!R463="Kırmızı etiket",(IF('Cihazlar'!Q463="","",IF(ISNUMBER('Cihazlar'!Q463),'Cihazlar'!Q463,IFERROR(DATE(VALUE(RIGHT('Cihazlar'!Q463,4)),VALUE(MID('Cihazlar'!Q463,4,2)),VALUE(LEFT('Cihazlar'!Q463,2))),""))))+60,EDATE((IF('Cihazlar'!Q463="","",IF(ISNUMBER('Cihazlar'!Q463),'Cihazlar'!Q463,IFERROR(DATE(VALUE(RIGHT('Cihazlar'!Q463,4)),VALUE(MID('Cihazlar'!Q463,4,2)),VALUE(LEFT('Cihazlar'!Q463,2))),"")))),12))))</f>
        <v/>
      </c>
      <c r="J463" s="17" t="str">
        <f>IF(I463="","",I463-TODAY())</f>
        <v/>
      </c>
      <c r="K463" s="16" t="str">
        <f>IF('Cihazlar'!F463&lt;&gt;"",IF('Cihazlar'!F463="","",IF(ISNUMBER('Cihazlar'!F463),'Cihazlar'!F463,IFERROR(DATE(VALUE(RIGHT('Cihazlar'!F463,4)),VALUE(MID('Cihazlar'!F463,4,2)),VALUE(LEFT('Cihazlar'!F463,2))),""))),IF('Cihazlar'!E463="","",IF(ISNUMBER('Cihazlar'!E463),'Cihazlar'!E463,IFERROR(DATE(VALUE(RIGHT('Cihazlar'!E463,4)),VALUE(MID('Cihazlar'!E463,4,2)),VALUE(LEFT('Cihazlar'!E463,2))),""))))</f>
        <v/>
      </c>
      <c r="L463" t="str">
        <f>IF('Cihazlar'!C463="","",IFERROR(MATCH('Cihazlar'!C463,'Ürünler'!$A:$A,0),IFERROR(MATCH('Cihazlar'!C463,'Ürünler'!$B:$B,0),"")))</f>
        <v/>
      </c>
      <c r="M463">
        <f>IF(N463&gt;0,0,IF('Cihazlar'!J463&lt;&gt;"",N(VALUE('Cihazlar'!J463)),IF(L463="",0,N(INDEX('Ürünler'!$C:$C,L463)))))</f>
        <v>0</v>
      </c>
      <c r="N463">
        <f>IF('Cihazlar'!K463&lt;&gt;"",N(VALUE('Cihazlar'!K463)),IF('Cihazlar'!J463&lt;&gt;"",0,IF(L463="",0,N(INDEX('Ürünler'!$D:$D,L463)))))</f>
        <v>0</v>
      </c>
    </row>
    <row r="464" spans="1:14">
      <c r="A464" t="str">
        <f>IF(AND('Cihazlar'!A464="",'Cihazlar'!B464=""),"",IFERROR(INDEX('Müşteriler'!$A:$A,MATCH(IF('Cihazlar'!A464="","§",'Cihazlar'!A464),'Müşteriler'!$K:$K,0)),IFERROR(INDEX('Müşteriler'!$A:$A,MATCH(IF('Cihazlar'!B464="","§",'Cihazlar'!B464),'Müşteriler'!$C:$C,0)),'Cihazlar'!A464&amp;'Cihazlar'!B464)))</f>
        <v/>
      </c>
      <c r="B464" t="str">
        <f>IF('Cihazlar'!C464="","",IF(L464="",'Cihazlar'!C464,INDEX('Ürünler'!$B:$B,L464)))</f>
        <v/>
      </c>
      <c r="C464" t="str">
        <f>IF('Cihazlar'!D464="","",'Cihazlar'!D464)</f>
        <v/>
      </c>
      <c r="D464" s="16" t="str">
        <f>K464</f>
        <v/>
      </c>
      <c r="E464" t="str">
        <f>IF(N464&gt;0,N464&amp;" gün",IF(M464&gt;0,M464&amp;" ay",""))</f>
        <v/>
      </c>
      <c r="F464" s="16" t="str">
        <f>IF(OR('Cihazlar'!C464="",K464=""),"",IF(N464&gt;0,K464+N464,IF(M464&gt;0,EDATE(K464,M464),"")))</f>
        <v/>
      </c>
      <c r="G464" s="17" t="str">
        <f>IF(F464="","",F464-TODAY())</f>
        <v/>
      </c>
      <c r="H464" t="str">
        <f>IF(G464="","",IF(G464&lt;0,"Gecikmiş",IF(G464&lt;=30,"30 gün içinde","Planlı")))</f>
        <v/>
      </c>
      <c r="I464" s="16" t="str">
        <f>IF('Cihazlar'!Q464="","",IF('Cihazlar'!R464="Sarı etiket",(IF('Cihazlar'!Q464="","",IF(ISNUMBER('Cihazlar'!Q464),'Cihazlar'!Q464,IFERROR(DATE(VALUE(RIGHT('Cihazlar'!Q464,4)),VALUE(MID('Cihazlar'!Q464,4,2)),VALUE(LEFT('Cihazlar'!Q464,2))),""))))+120,IF('Cihazlar'!R464="Kırmızı etiket",(IF('Cihazlar'!Q464="","",IF(ISNUMBER('Cihazlar'!Q464),'Cihazlar'!Q464,IFERROR(DATE(VALUE(RIGHT('Cihazlar'!Q464,4)),VALUE(MID('Cihazlar'!Q464,4,2)),VALUE(LEFT('Cihazlar'!Q464,2))),""))))+60,EDATE((IF('Cihazlar'!Q464="","",IF(ISNUMBER('Cihazlar'!Q464),'Cihazlar'!Q464,IFERROR(DATE(VALUE(RIGHT('Cihazlar'!Q464,4)),VALUE(MID('Cihazlar'!Q464,4,2)),VALUE(LEFT('Cihazlar'!Q464,2))),"")))),12))))</f>
        <v/>
      </c>
      <c r="J464" s="17" t="str">
        <f>IF(I464="","",I464-TODAY())</f>
        <v/>
      </c>
      <c r="K464" s="16" t="str">
        <f>IF('Cihazlar'!F464&lt;&gt;"",IF('Cihazlar'!F464="","",IF(ISNUMBER('Cihazlar'!F464),'Cihazlar'!F464,IFERROR(DATE(VALUE(RIGHT('Cihazlar'!F464,4)),VALUE(MID('Cihazlar'!F464,4,2)),VALUE(LEFT('Cihazlar'!F464,2))),""))),IF('Cihazlar'!E464="","",IF(ISNUMBER('Cihazlar'!E464),'Cihazlar'!E464,IFERROR(DATE(VALUE(RIGHT('Cihazlar'!E464,4)),VALUE(MID('Cihazlar'!E464,4,2)),VALUE(LEFT('Cihazlar'!E464,2))),""))))</f>
        <v/>
      </c>
      <c r="L464" t="str">
        <f>IF('Cihazlar'!C464="","",IFERROR(MATCH('Cihazlar'!C464,'Ürünler'!$A:$A,0),IFERROR(MATCH('Cihazlar'!C464,'Ürünler'!$B:$B,0),"")))</f>
        <v/>
      </c>
      <c r="M464">
        <f>IF(N464&gt;0,0,IF('Cihazlar'!J464&lt;&gt;"",N(VALUE('Cihazlar'!J464)),IF(L464="",0,N(INDEX('Ürünler'!$C:$C,L464)))))</f>
        <v>0</v>
      </c>
      <c r="N464">
        <f>IF('Cihazlar'!K464&lt;&gt;"",N(VALUE('Cihazlar'!K464)),IF('Cihazlar'!J464&lt;&gt;"",0,IF(L464="",0,N(INDEX('Ürünler'!$D:$D,L464)))))</f>
        <v>0</v>
      </c>
    </row>
    <row r="465" spans="1:14">
      <c r="A465" t="str">
        <f>IF(AND('Cihazlar'!A465="",'Cihazlar'!B465=""),"",IFERROR(INDEX('Müşteriler'!$A:$A,MATCH(IF('Cihazlar'!A465="","§",'Cihazlar'!A465),'Müşteriler'!$K:$K,0)),IFERROR(INDEX('Müşteriler'!$A:$A,MATCH(IF('Cihazlar'!B465="","§",'Cihazlar'!B465),'Müşteriler'!$C:$C,0)),'Cihazlar'!A465&amp;'Cihazlar'!B465)))</f>
        <v/>
      </c>
      <c r="B465" t="str">
        <f>IF('Cihazlar'!C465="","",IF(L465="",'Cihazlar'!C465,INDEX('Ürünler'!$B:$B,L465)))</f>
        <v/>
      </c>
      <c r="C465" t="str">
        <f>IF('Cihazlar'!D465="","",'Cihazlar'!D465)</f>
        <v/>
      </c>
      <c r="D465" s="16" t="str">
        <f>K465</f>
        <v/>
      </c>
      <c r="E465" t="str">
        <f>IF(N465&gt;0,N465&amp;" gün",IF(M465&gt;0,M465&amp;" ay",""))</f>
        <v/>
      </c>
      <c r="F465" s="16" t="str">
        <f>IF(OR('Cihazlar'!C465="",K465=""),"",IF(N465&gt;0,K465+N465,IF(M465&gt;0,EDATE(K465,M465),"")))</f>
        <v/>
      </c>
      <c r="G465" s="17" t="str">
        <f>IF(F465="","",F465-TODAY())</f>
        <v/>
      </c>
      <c r="H465" t="str">
        <f>IF(G465="","",IF(G465&lt;0,"Gecikmiş",IF(G465&lt;=30,"30 gün içinde","Planlı")))</f>
        <v/>
      </c>
      <c r="I465" s="16" t="str">
        <f>IF('Cihazlar'!Q465="","",IF('Cihazlar'!R465="Sarı etiket",(IF('Cihazlar'!Q465="","",IF(ISNUMBER('Cihazlar'!Q465),'Cihazlar'!Q465,IFERROR(DATE(VALUE(RIGHT('Cihazlar'!Q465,4)),VALUE(MID('Cihazlar'!Q465,4,2)),VALUE(LEFT('Cihazlar'!Q465,2))),""))))+120,IF('Cihazlar'!R465="Kırmızı etiket",(IF('Cihazlar'!Q465="","",IF(ISNUMBER('Cihazlar'!Q465),'Cihazlar'!Q465,IFERROR(DATE(VALUE(RIGHT('Cihazlar'!Q465,4)),VALUE(MID('Cihazlar'!Q465,4,2)),VALUE(LEFT('Cihazlar'!Q465,2))),""))))+60,EDATE((IF('Cihazlar'!Q465="","",IF(ISNUMBER('Cihazlar'!Q465),'Cihazlar'!Q465,IFERROR(DATE(VALUE(RIGHT('Cihazlar'!Q465,4)),VALUE(MID('Cihazlar'!Q465,4,2)),VALUE(LEFT('Cihazlar'!Q465,2))),"")))),12))))</f>
        <v/>
      </c>
      <c r="J465" s="17" t="str">
        <f>IF(I465="","",I465-TODAY())</f>
        <v/>
      </c>
      <c r="K465" s="16" t="str">
        <f>IF('Cihazlar'!F465&lt;&gt;"",IF('Cihazlar'!F465="","",IF(ISNUMBER('Cihazlar'!F465),'Cihazlar'!F465,IFERROR(DATE(VALUE(RIGHT('Cihazlar'!F465,4)),VALUE(MID('Cihazlar'!F465,4,2)),VALUE(LEFT('Cihazlar'!F465,2))),""))),IF('Cihazlar'!E465="","",IF(ISNUMBER('Cihazlar'!E465),'Cihazlar'!E465,IFERROR(DATE(VALUE(RIGHT('Cihazlar'!E465,4)),VALUE(MID('Cihazlar'!E465,4,2)),VALUE(LEFT('Cihazlar'!E465,2))),""))))</f>
        <v/>
      </c>
      <c r="L465" t="str">
        <f>IF('Cihazlar'!C465="","",IFERROR(MATCH('Cihazlar'!C465,'Ürünler'!$A:$A,0),IFERROR(MATCH('Cihazlar'!C465,'Ürünler'!$B:$B,0),"")))</f>
        <v/>
      </c>
      <c r="M465">
        <f>IF(N465&gt;0,0,IF('Cihazlar'!J465&lt;&gt;"",N(VALUE('Cihazlar'!J465)),IF(L465="",0,N(INDEX('Ürünler'!$C:$C,L465)))))</f>
        <v>0</v>
      </c>
      <c r="N465">
        <f>IF('Cihazlar'!K465&lt;&gt;"",N(VALUE('Cihazlar'!K465)),IF('Cihazlar'!J465&lt;&gt;"",0,IF(L465="",0,N(INDEX('Ürünler'!$D:$D,L465)))))</f>
        <v>0</v>
      </c>
    </row>
    <row r="466" spans="1:14">
      <c r="A466" t="str">
        <f>IF(AND('Cihazlar'!A466="",'Cihazlar'!B466=""),"",IFERROR(INDEX('Müşteriler'!$A:$A,MATCH(IF('Cihazlar'!A466="","§",'Cihazlar'!A466),'Müşteriler'!$K:$K,0)),IFERROR(INDEX('Müşteriler'!$A:$A,MATCH(IF('Cihazlar'!B466="","§",'Cihazlar'!B466),'Müşteriler'!$C:$C,0)),'Cihazlar'!A466&amp;'Cihazlar'!B466)))</f>
        <v/>
      </c>
      <c r="B466" t="str">
        <f>IF('Cihazlar'!C466="","",IF(L466="",'Cihazlar'!C466,INDEX('Ürünler'!$B:$B,L466)))</f>
        <v/>
      </c>
      <c r="C466" t="str">
        <f>IF('Cihazlar'!D466="","",'Cihazlar'!D466)</f>
        <v/>
      </c>
      <c r="D466" s="16" t="str">
        <f>K466</f>
        <v/>
      </c>
      <c r="E466" t="str">
        <f>IF(N466&gt;0,N466&amp;" gün",IF(M466&gt;0,M466&amp;" ay",""))</f>
        <v/>
      </c>
      <c r="F466" s="16" t="str">
        <f>IF(OR('Cihazlar'!C466="",K466=""),"",IF(N466&gt;0,K466+N466,IF(M466&gt;0,EDATE(K466,M466),"")))</f>
        <v/>
      </c>
      <c r="G466" s="17" t="str">
        <f>IF(F466="","",F466-TODAY())</f>
        <v/>
      </c>
      <c r="H466" t="str">
        <f>IF(G466="","",IF(G466&lt;0,"Gecikmiş",IF(G466&lt;=30,"30 gün içinde","Planlı")))</f>
        <v/>
      </c>
      <c r="I466" s="16" t="str">
        <f>IF('Cihazlar'!Q466="","",IF('Cihazlar'!R466="Sarı etiket",(IF('Cihazlar'!Q466="","",IF(ISNUMBER('Cihazlar'!Q466),'Cihazlar'!Q466,IFERROR(DATE(VALUE(RIGHT('Cihazlar'!Q466,4)),VALUE(MID('Cihazlar'!Q466,4,2)),VALUE(LEFT('Cihazlar'!Q466,2))),""))))+120,IF('Cihazlar'!R466="Kırmızı etiket",(IF('Cihazlar'!Q466="","",IF(ISNUMBER('Cihazlar'!Q466),'Cihazlar'!Q466,IFERROR(DATE(VALUE(RIGHT('Cihazlar'!Q466,4)),VALUE(MID('Cihazlar'!Q466,4,2)),VALUE(LEFT('Cihazlar'!Q466,2))),""))))+60,EDATE((IF('Cihazlar'!Q466="","",IF(ISNUMBER('Cihazlar'!Q466),'Cihazlar'!Q466,IFERROR(DATE(VALUE(RIGHT('Cihazlar'!Q466,4)),VALUE(MID('Cihazlar'!Q466,4,2)),VALUE(LEFT('Cihazlar'!Q466,2))),"")))),12))))</f>
        <v/>
      </c>
      <c r="J466" s="17" t="str">
        <f>IF(I466="","",I466-TODAY())</f>
        <v/>
      </c>
      <c r="K466" s="16" t="str">
        <f>IF('Cihazlar'!F466&lt;&gt;"",IF('Cihazlar'!F466="","",IF(ISNUMBER('Cihazlar'!F466),'Cihazlar'!F466,IFERROR(DATE(VALUE(RIGHT('Cihazlar'!F466,4)),VALUE(MID('Cihazlar'!F466,4,2)),VALUE(LEFT('Cihazlar'!F466,2))),""))),IF('Cihazlar'!E466="","",IF(ISNUMBER('Cihazlar'!E466),'Cihazlar'!E466,IFERROR(DATE(VALUE(RIGHT('Cihazlar'!E466,4)),VALUE(MID('Cihazlar'!E466,4,2)),VALUE(LEFT('Cihazlar'!E466,2))),""))))</f>
        <v/>
      </c>
      <c r="L466" t="str">
        <f>IF('Cihazlar'!C466="","",IFERROR(MATCH('Cihazlar'!C466,'Ürünler'!$A:$A,0),IFERROR(MATCH('Cihazlar'!C466,'Ürünler'!$B:$B,0),"")))</f>
        <v/>
      </c>
      <c r="M466">
        <f>IF(N466&gt;0,0,IF('Cihazlar'!J466&lt;&gt;"",N(VALUE('Cihazlar'!J466)),IF(L466="",0,N(INDEX('Ürünler'!$C:$C,L466)))))</f>
        <v>0</v>
      </c>
      <c r="N466">
        <f>IF('Cihazlar'!K466&lt;&gt;"",N(VALUE('Cihazlar'!K466)),IF('Cihazlar'!J466&lt;&gt;"",0,IF(L466="",0,N(INDEX('Ürünler'!$D:$D,L466)))))</f>
        <v>0</v>
      </c>
    </row>
    <row r="467" spans="1:14">
      <c r="A467" t="str">
        <f>IF(AND('Cihazlar'!A467="",'Cihazlar'!B467=""),"",IFERROR(INDEX('Müşteriler'!$A:$A,MATCH(IF('Cihazlar'!A467="","§",'Cihazlar'!A467),'Müşteriler'!$K:$K,0)),IFERROR(INDEX('Müşteriler'!$A:$A,MATCH(IF('Cihazlar'!B467="","§",'Cihazlar'!B467),'Müşteriler'!$C:$C,0)),'Cihazlar'!A467&amp;'Cihazlar'!B467)))</f>
        <v/>
      </c>
      <c r="B467" t="str">
        <f>IF('Cihazlar'!C467="","",IF(L467="",'Cihazlar'!C467,INDEX('Ürünler'!$B:$B,L467)))</f>
        <v/>
      </c>
      <c r="C467" t="str">
        <f>IF('Cihazlar'!D467="","",'Cihazlar'!D467)</f>
        <v/>
      </c>
      <c r="D467" s="16" t="str">
        <f>K467</f>
        <v/>
      </c>
      <c r="E467" t="str">
        <f>IF(N467&gt;0,N467&amp;" gün",IF(M467&gt;0,M467&amp;" ay",""))</f>
        <v/>
      </c>
      <c r="F467" s="16" t="str">
        <f>IF(OR('Cihazlar'!C467="",K467=""),"",IF(N467&gt;0,K467+N467,IF(M467&gt;0,EDATE(K467,M467),"")))</f>
        <v/>
      </c>
      <c r="G467" s="17" t="str">
        <f>IF(F467="","",F467-TODAY())</f>
        <v/>
      </c>
      <c r="H467" t="str">
        <f>IF(G467="","",IF(G467&lt;0,"Gecikmiş",IF(G467&lt;=30,"30 gün içinde","Planlı")))</f>
        <v/>
      </c>
      <c r="I467" s="16" t="str">
        <f>IF('Cihazlar'!Q467="","",IF('Cihazlar'!R467="Sarı etiket",(IF('Cihazlar'!Q467="","",IF(ISNUMBER('Cihazlar'!Q467),'Cihazlar'!Q467,IFERROR(DATE(VALUE(RIGHT('Cihazlar'!Q467,4)),VALUE(MID('Cihazlar'!Q467,4,2)),VALUE(LEFT('Cihazlar'!Q467,2))),""))))+120,IF('Cihazlar'!R467="Kırmızı etiket",(IF('Cihazlar'!Q467="","",IF(ISNUMBER('Cihazlar'!Q467),'Cihazlar'!Q467,IFERROR(DATE(VALUE(RIGHT('Cihazlar'!Q467,4)),VALUE(MID('Cihazlar'!Q467,4,2)),VALUE(LEFT('Cihazlar'!Q467,2))),""))))+60,EDATE((IF('Cihazlar'!Q467="","",IF(ISNUMBER('Cihazlar'!Q467),'Cihazlar'!Q467,IFERROR(DATE(VALUE(RIGHT('Cihazlar'!Q467,4)),VALUE(MID('Cihazlar'!Q467,4,2)),VALUE(LEFT('Cihazlar'!Q467,2))),"")))),12))))</f>
        <v/>
      </c>
      <c r="J467" s="17" t="str">
        <f>IF(I467="","",I467-TODAY())</f>
        <v/>
      </c>
      <c r="K467" s="16" t="str">
        <f>IF('Cihazlar'!F467&lt;&gt;"",IF('Cihazlar'!F467="","",IF(ISNUMBER('Cihazlar'!F467),'Cihazlar'!F467,IFERROR(DATE(VALUE(RIGHT('Cihazlar'!F467,4)),VALUE(MID('Cihazlar'!F467,4,2)),VALUE(LEFT('Cihazlar'!F467,2))),""))),IF('Cihazlar'!E467="","",IF(ISNUMBER('Cihazlar'!E467),'Cihazlar'!E467,IFERROR(DATE(VALUE(RIGHT('Cihazlar'!E467,4)),VALUE(MID('Cihazlar'!E467,4,2)),VALUE(LEFT('Cihazlar'!E467,2))),""))))</f>
        <v/>
      </c>
      <c r="L467" t="str">
        <f>IF('Cihazlar'!C467="","",IFERROR(MATCH('Cihazlar'!C467,'Ürünler'!$A:$A,0),IFERROR(MATCH('Cihazlar'!C467,'Ürünler'!$B:$B,0),"")))</f>
        <v/>
      </c>
      <c r="M467">
        <f>IF(N467&gt;0,0,IF('Cihazlar'!J467&lt;&gt;"",N(VALUE('Cihazlar'!J467)),IF(L467="",0,N(INDEX('Ürünler'!$C:$C,L467)))))</f>
        <v>0</v>
      </c>
      <c r="N467">
        <f>IF('Cihazlar'!K467&lt;&gt;"",N(VALUE('Cihazlar'!K467)),IF('Cihazlar'!J467&lt;&gt;"",0,IF(L467="",0,N(INDEX('Ürünler'!$D:$D,L467)))))</f>
        <v>0</v>
      </c>
    </row>
    <row r="468" spans="1:14">
      <c r="A468" t="str">
        <f>IF(AND('Cihazlar'!A468="",'Cihazlar'!B468=""),"",IFERROR(INDEX('Müşteriler'!$A:$A,MATCH(IF('Cihazlar'!A468="","§",'Cihazlar'!A468),'Müşteriler'!$K:$K,0)),IFERROR(INDEX('Müşteriler'!$A:$A,MATCH(IF('Cihazlar'!B468="","§",'Cihazlar'!B468),'Müşteriler'!$C:$C,0)),'Cihazlar'!A468&amp;'Cihazlar'!B468)))</f>
        <v/>
      </c>
      <c r="B468" t="str">
        <f>IF('Cihazlar'!C468="","",IF(L468="",'Cihazlar'!C468,INDEX('Ürünler'!$B:$B,L468)))</f>
        <v/>
      </c>
      <c r="C468" t="str">
        <f>IF('Cihazlar'!D468="","",'Cihazlar'!D468)</f>
        <v/>
      </c>
      <c r="D468" s="16" t="str">
        <f>K468</f>
        <v/>
      </c>
      <c r="E468" t="str">
        <f>IF(N468&gt;0,N468&amp;" gün",IF(M468&gt;0,M468&amp;" ay",""))</f>
        <v/>
      </c>
      <c r="F468" s="16" t="str">
        <f>IF(OR('Cihazlar'!C468="",K468=""),"",IF(N468&gt;0,K468+N468,IF(M468&gt;0,EDATE(K468,M468),"")))</f>
        <v/>
      </c>
      <c r="G468" s="17" t="str">
        <f>IF(F468="","",F468-TODAY())</f>
        <v/>
      </c>
      <c r="H468" t="str">
        <f>IF(G468="","",IF(G468&lt;0,"Gecikmiş",IF(G468&lt;=30,"30 gün içinde","Planlı")))</f>
        <v/>
      </c>
      <c r="I468" s="16" t="str">
        <f>IF('Cihazlar'!Q468="","",IF('Cihazlar'!R468="Sarı etiket",(IF('Cihazlar'!Q468="","",IF(ISNUMBER('Cihazlar'!Q468),'Cihazlar'!Q468,IFERROR(DATE(VALUE(RIGHT('Cihazlar'!Q468,4)),VALUE(MID('Cihazlar'!Q468,4,2)),VALUE(LEFT('Cihazlar'!Q468,2))),""))))+120,IF('Cihazlar'!R468="Kırmızı etiket",(IF('Cihazlar'!Q468="","",IF(ISNUMBER('Cihazlar'!Q468),'Cihazlar'!Q468,IFERROR(DATE(VALUE(RIGHT('Cihazlar'!Q468,4)),VALUE(MID('Cihazlar'!Q468,4,2)),VALUE(LEFT('Cihazlar'!Q468,2))),""))))+60,EDATE((IF('Cihazlar'!Q468="","",IF(ISNUMBER('Cihazlar'!Q468),'Cihazlar'!Q468,IFERROR(DATE(VALUE(RIGHT('Cihazlar'!Q468,4)),VALUE(MID('Cihazlar'!Q468,4,2)),VALUE(LEFT('Cihazlar'!Q468,2))),"")))),12))))</f>
        <v/>
      </c>
      <c r="J468" s="17" t="str">
        <f>IF(I468="","",I468-TODAY())</f>
        <v/>
      </c>
      <c r="K468" s="16" t="str">
        <f>IF('Cihazlar'!F468&lt;&gt;"",IF('Cihazlar'!F468="","",IF(ISNUMBER('Cihazlar'!F468),'Cihazlar'!F468,IFERROR(DATE(VALUE(RIGHT('Cihazlar'!F468,4)),VALUE(MID('Cihazlar'!F468,4,2)),VALUE(LEFT('Cihazlar'!F468,2))),""))),IF('Cihazlar'!E468="","",IF(ISNUMBER('Cihazlar'!E468),'Cihazlar'!E468,IFERROR(DATE(VALUE(RIGHT('Cihazlar'!E468,4)),VALUE(MID('Cihazlar'!E468,4,2)),VALUE(LEFT('Cihazlar'!E468,2))),""))))</f>
        <v/>
      </c>
      <c r="L468" t="str">
        <f>IF('Cihazlar'!C468="","",IFERROR(MATCH('Cihazlar'!C468,'Ürünler'!$A:$A,0),IFERROR(MATCH('Cihazlar'!C468,'Ürünler'!$B:$B,0),"")))</f>
        <v/>
      </c>
      <c r="M468">
        <f>IF(N468&gt;0,0,IF('Cihazlar'!J468&lt;&gt;"",N(VALUE('Cihazlar'!J468)),IF(L468="",0,N(INDEX('Ürünler'!$C:$C,L468)))))</f>
        <v>0</v>
      </c>
      <c r="N468">
        <f>IF('Cihazlar'!K468&lt;&gt;"",N(VALUE('Cihazlar'!K468)),IF('Cihazlar'!J468&lt;&gt;"",0,IF(L468="",0,N(INDEX('Ürünler'!$D:$D,L468)))))</f>
        <v>0</v>
      </c>
    </row>
    <row r="469" spans="1:14">
      <c r="A469" t="str">
        <f>IF(AND('Cihazlar'!A469="",'Cihazlar'!B469=""),"",IFERROR(INDEX('Müşteriler'!$A:$A,MATCH(IF('Cihazlar'!A469="","§",'Cihazlar'!A469),'Müşteriler'!$K:$K,0)),IFERROR(INDEX('Müşteriler'!$A:$A,MATCH(IF('Cihazlar'!B469="","§",'Cihazlar'!B469),'Müşteriler'!$C:$C,0)),'Cihazlar'!A469&amp;'Cihazlar'!B469)))</f>
        <v/>
      </c>
      <c r="B469" t="str">
        <f>IF('Cihazlar'!C469="","",IF(L469="",'Cihazlar'!C469,INDEX('Ürünler'!$B:$B,L469)))</f>
        <v/>
      </c>
      <c r="C469" t="str">
        <f>IF('Cihazlar'!D469="","",'Cihazlar'!D469)</f>
        <v/>
      </c>
      <c r="D469" s="16" t="str">
        <f>K469</f>
        <v/>
      </c>
      <c r="E469" t="str">
        <f>IF(N469&gt;0,N469&amp;" gün",IF(M469&gt;0,M469&amp;" ay",""))</f>
        <v/>
      </c>
      <c r="F469" s="16" t="str">
        <f>IF(OR('Cihazlar'!C469="",K469=""),"",IF(N469&gt;0,K469+N469,IF(M469&gt;0,EDATE(K469,M469),"")))</f>
        <v/>
      </c>
      <c r="G469" s="17" t="str">
        <f>IF(F469="","",F469-TODAY())</f>
        <v/>
      </c>
      <c r="H469" t="str">
        <f>IF(G469="","",IF(G469&lt;0,"Gecikmiş",IF(G469&lt;=30,"30 gün içinde","Planlı")))</f>
        <v/>
      </c>
      <c r="I469" s="16" t="str">
        <f>IF('Cihazlar'!Q469="","",IF('Cihazlar'!R469="Sarı etiket",(IF('Cihazlar'!Q469="","",IF(ISNUMBER('Cihazlar'!Q469),'Cihazlar'!Q469,IFERROR(DATE(VALUE(RIGHT('Cihazlar'!Q469,4)),VALUE(MID('Cihazlar'!Q469,4,2)),VALUE(LEFT('Cihazlar'!Q469,2))),""))))+120,IF('Cihazlar'!R469="Kırmızı etiket",(IF('Cihazlar'!Q469="","",IF(ISNUMBER('Cihazlar'!Q469),'Cihazlar'!Q469,IFERROR(DATE(VALUE(RIGHT('Cihazlar'!Q469,4)),VALUE(MID('Cihazlar'!Q469,4,2)),VALUE(LEFT('Cihazlar'!Q469,2))),""))))+60,EDATE((IF('Cihazlar'!Q469="","",IF(ISNUMBER('Cihazlar'!Q469),'Cihazlar'!Q469,IFERROR(DATE(VALUE(RIGHT('Cihazlar'!Q469,4)),VALUE(MID('Cihazlar'!Q469,4,2)),VALUE(LEFT('Cihazlar'!Q469,2))),"")))),12))))</f>
        <v/>
      </c>
      <c r="J469" s="17" t="str">
        <f>IF(I469="","",I469-TODAY())</f>
        <v/>
      </c>
      <c r="K469" s="16" t="str">
        <f>IF('Cihazlar'!F469&lt;&gt;"",IF('Cihazlar'!F469="","",IF(ISNUMBER('Cihazlar'!F469),'Cihazlar'!F469,IFERROR(DATE(VALUE(RIGHT('Cihazlar'!F469,4)),VALUE(MID('Cihazlar'!F469,4,2)),VALUE(LEFT('Cihazlar'!F469,2))),""))),IF('Cihazlar'!E469="","",IF(ISNUMBER('Cihazlar'!E469),'Cihazlar'!E469,IFERROR(DATE(VALUE(RIGHT('Cihazlar'!E469,4)),VALUE(MID('Cihazlar'!E469,4,2)),VALUE(LEFT('Cihazlar'!E469,2))),""))))</f>
        <v/>
      </c>
      <c r="L469" t="str">
        <f>IF('Cihazlar'!C469="","",IFERROR(MATCH('Cihazlar'!C469,'Ürünler'!$A:$A,0),IFERROR(MATCH('Cihazlar'!C469,'Ürünler'!$B:$B,0),"")))</f>
        <v/>
      </c>
      <c r="M469">
        <f>IF(N469&gt;0,0,IF('Cihazlar'!J469&lt;&gt;"",N(VALUE('Cihazlar'!J469)),IF(L469="",0,N(INDEX('Ürünler'!$C:$C,L469)))))</f>
        <v>0</v>
      </c>
      <c r="N469">
        <f>IF('Cihazlar'!K469&lt;&gt;"",N(VALUE('Cihazlar'!K469)),IF('Cihazlar'!J469&lt;&gt;"",0,IF(L469="",0,N(INDEX('Ürünler'!$D:$D,L469)))))</f>
        <v>0</v>
      </c>
    </row>
    <row r="470" spans="1:14">
      <c r="A470" t="str">
        <f>IF(AND('Cihazlar'!A470="",'Cihazlar'!B470=""),"",IFERROR(INDEX('Müşteriler'!$A:$A,MATCH(IF('Cihazlar'!A470="","§",'Cihazlar'!A470),'Müşteriler'!$K:$K,0)),IFERROR(INDEX('Müşteriler'!$A:$A,MATCH(IF('Cihazlar'!B470="","§",'Cihazlar'!B470),'Müşteriler'!$C:$C,0)),'Cihazlar'!A470&amp;'Cihazlar'!B470)))</f>
        <v/>
      </c>
      <c r="B470" t="str">
        <f>IF('Cihazlar'!C470="","",IF(L470="",'Cihazlar'!C470,INDEX('Ürünler'!$B:$B,L470)))</f>
        <v/>
      </c>
      <c r="C470" t="str">
        <f>IF('Cihazlar'!D470="","",'Cihazlar'!D470)</f>
        <v/>
      </c>
      <c r="D470" s="16" t="str">
        <f>K470</f>
        <v/>
      </c>
      <c r="E470" t="str">
        <f>IF(N470&gt;0,N470&amp;" gün",IF(M470&gt;0,M470&amp;" ay",""))</f>
        <v/>
      </c>
      <c r="F470" s="16" t="str">
        <f>IF(OR('Cihazlar'!C470="",K470=""),"",IF(N470&gt;0,K470+N470,IF(M470&gt;0,EDATE(K470,M470),"")))</f>
        <v/>
      </c>
      <c r="G470" s="17" t="str">
        <f>IF(F470="","",F470-TODAY())</f>
        <v/>
      </c>
      <c r="H470" t="str">
        <f>IF(G470="","",IF(G470&lt;0,"Gecikmiş",IF(G470&lt;=30,"30 gün içinde","Planlı")))</f>
        <v/>
      </c>
      <c r="I470" s="16" t="str">
        <f>IF('Cihazlar'!Q470="","",IF('Cihazlar'!R470="Sarı etiket",(IF('Cihazlar'!Q470="","",IF(ISNUMBER('Cihazlar'!Q470),'Cihazlar'!Q470,IFERROR(DATE(VALUE(RIGHT('Cihazlar'!Q470,4)),VALUE(MID('Cihazlar'!Q470,4,2)),VALUE(LEFT('Cihazlar'!Q470,2))),""))))+120,IF('Cihazlar'!R470="Kırmızı etiket",(IF('Cihazlar'!Q470="","",IF(ISNUMBER('Cihazlar'!Q470),'Cihazlar'!Q470,IFERROR(DATE(VALUE(RIGHT('Cihazlar'!Q470,4)),VALUE(MID('Cihazlar'!Q470,4,2)),VALUE(LEFT('Cihazlar'!Q470,2))),""))))+60,EDATE((IF('Cihazlar'!Q470="","",IF(ISNUMBER('Cihazlar'!Q470),'Cihazlar'!Q470,IFERROR(DATE(VALUE(RIGHT('Cihazlar'!Q470,4)),VALUE(MID('Cihazlar'!Q470,4,2)),VALUE(LEFT('Cihazlar'!Q470,2))),"")))),12))))</f>
        <v/>
      </c>
      <c r="J470" s="17" t="str">
        <f>IF(I470="","",I470-TODAY())</f>
        <v/>
      </c>
      <c r="K470" s="16" t="str">
        <f>IF('Cihazlar'!F470&lt;&gt;"",IF('Cihazlar'!F470="","",IF(ISNUMBER('Cihazlar'!F470),'Cihazlar'!F470,IFERROR(DATE(VALUE(RIGHT('Cihazlar'!F470,4)),VALUE(MID('Cihazlar'!F470,4,2)),VALUE(LEFT('Cihazlar'!F470,2))),""))),IF('Cihazlar'!E470="","",IF(ISNUMBER('Cihazlar'!E470),'Cihazlar'!E470,IFERROR(DATE(VALUE(RIGHT('Cihazlar'!E470,4)),VALUE(MID('Cihazlar'!E470,4,2)),VALUE(LEFT('Cihazlar'!E470,2))),""))))</f>
        <v/>
      </c>
      <c r="L470" t="str">
        <f>IF('Cihazlar'!C470="","",IFERROR(MATCH('Cihazlar'!C470,'Ürünler'!$A:$A,0),IFERROR(MATCH('Cihazlar'!C470,'Ürünler'!$B:$B,0),"")))</f>
        <v/>
      </c>
      <c r="M470">
        <f>IF(N470&gt;0,0,IF('Cihazlar'!J470&lt;&gt;"",N(VALUE('Cihazlar'!J470)),IF(L470="",0,N(INDEX('Ürünler'!$C:$C,L470)))))</f>
        <v>0</v>
      </c>
      <c r="N470">
        <f>IF('Cihazlar'!K470&lt;&gt;"",N(VALUE('Cihazlar'!K470)),IF('Cihazlar'!J470&lt;&gt;"",0,IF(L470="",0,N(INDEX('Ürünler'!$D:$D,L470)))))</f>
        <v>0</v>
      </c>
    </row>
    <row r="471" spans="1:14">
      <c r="A471" t="str">
        <f>IF(AND('Cihazlar'!A471="",'Cihazlar'!B471=""),"",IFERROR(INDEX('Müşteriler'!$A:$A,MATCH(IF('Cihazlar'!A471="","§",'Cihazlar'!A471),'Müşteriler'!$K:$K,0)),IFERROR(INDEX('Müşteriler'!$A:$A,MATCH(IF('Cihazlar'!B471="","§",'Cihazlar'!B471),'Müşteriler'!$C:$C,0)),'Cihazlar'!A471&amp;'Cihazlar'!B471)))</f>
        <v/>
      </c>
      <c r="B471" t="str">
        <f>IF('Cihazlar'!C471="","",IF(L471="",'Cihazlar'!C471,INDEX('Ürünler'!$B:$B,L471)))</f>
        <v/>
      </c>
      <c r="C471" t="str">
        <f>IF('Cihazlar'!D471="","",'Cihazlar'!D471)</f>
        <v/>
      </c>
      <c r="D471" s="16" t="str">
        <f>K471</f>
        <v/>
      </c>
      <c r="E471" t="str">
        <f>IF(N471&gt;0,N471&amp;" gün",IF(M471&gt;0,M471&amp;" ay",""))</f>
        <v/>
      </c>
      <c r="F471" s="16" t="str">
        <f>IF(OR('Cihazlar'!C471="",K471=""),"",IF(N471&gt;0,K471+N471,IF(M471&gt;0,EDATE(K471,M471),"")))</f>
        <v/>
      </c>
      <c r="G471" s="17" t="str">
        <f>IF(F471="","",F471-TODAY())</f>
        <v/>
      </c>
      <c r="H471" t="str">
        <f>IF(G471="","",IF(G471&lt;0,"Gecikmiş",IF(G471&lt;=30,"30 gün içinde","Planlı")))</f>
        <v/>
      </c>
      <c r="I471" s="16" t="str">
        <f>IF('Cihazlar'!Q471="","",IF('Cihazlar'!R471="Sarı etiket",(IF('Cihazlar'!Q471="","",IF(ISNUMBER('Cihazlar'!Q471),'Cihazlar'!Q471,IFERROR(DATE(VALUE(RIGHT('Cihazlar'!Q471,4)),VALUE(MID('Cihazlar'!Q471,4,2)),VALUE(LEFT('Cihazlar'!Q471,2))),""))))+120,IF('Cihazlar'!R471="Kırmızı etiket",(IF('Cihazlar'!Q471="","",IF(ISNUMBER('Cihazlar'!Q471),'Cihazlar'!Q471,IFERROR(DATE(VALUE(RIGHT('Cihazlar'!Q471,4)),VALUE(MID('Cihazlar'!Q471,4,2)),VALUE(LEFT('Cihazlar'!Q471,2))),""))))+60,EDATE((IF('Cihazlar'!Q471="","",IF(ISNUMBER('Cihazlar'!Q471),'Cihazlar'!Q471,IFERROR(DATE(VALUE(RIGHT('Cihazlar'!Q471,4)),VALUE(MID('Cihazlar'!Q471,4,2)),VALUE(LEFT('Cihazlar'!Q471,2))),"")))),12))))</f>
        <v/>
      </c>
      <c r="J471" s="17" t="str">
        <f>IF(I471="","",I471-TODAY())</f>
        <v/>
      </c>
      <c r="K471" s="16" t="str">
        <f>IF('Cihazlar'!F471&lt;&gt;"",IF('Cihazlar'!F471="","",IF(ISNUMBER('Cihazlar'!F471),'Cihazlar'!F471,IFERROR(DATE(VALUE(RIGHT('Cihazlar'!F471,4)),VALUE(MID('Cihazlar'!F471,4,2)),VALUE(LEFT('Cihazlar'!F471,2))),""))),IF('Cihazlar'!E471="","",IF(ISNUMBER('Cihazlar'!E471),'Cihazlar'!E471,IFERROR(DATE(VALUE(RIGHT('Cihazlar'!E471,4)),VALUE(MID('Cihazlar'!E471,4,2)),VALUE(LEFT('Cihazlar'!E471,2))),""))))</f>
        <v/>
      </c>
      <c r="L471" t="str">
        <f>IF('Cihazlar'!C471="","",IFERROR(MATCH('Cihazlar'!C471,'Ürünler'!$A:$A,0),IFERROR(MATCH('Cihazlar'!C471,'Ürünler'!$B:$B,0),"")))</f>
        <v/>
      </c>
      <c r="M471">
        <f>IF(N471&gt;0,0,IF('Cihazlar'!J471&lt;&gt;"",N(VALUE('Cihazlar'!J471)),IF(L471="",0,N(INDEX('Ürünler'!$C:$C,L471)))))</f>
        <v>0</v>
      </c>
      <c r="N471">
        <f>IF('Cihazlar'!K471&lt;&gt;"",N(VALUE('Cihazlar'!K471)),IF('Cihazlar'!J471&lt;&gt;"",0,IF(L471="",0,N(INDEX('Ürünler'!$D:$D,L471)))))</f>
        <v>0</v>
      </c>
    </row>
    <row r="472" spans="1:14">
      <c r="A472" t="str">
        <f>IF(AND('Cihazlar'!A472="",'Cihazlar'!B472=""),"",IFERROR(INDEX('Müşteriler'!$A:$A,MATCH(IF('Cihazlar'!A472="","§",'Cihazlar'!A472),'Müşteriler'!$K:$K,0)),IFERROR(INDEX('Müşteriler'!$A:$A,MATCH(IF('Cihazlar'!B472="","§",'Cihazlar'!B472),'Müşteriler'!$C:$C,0)),'Cihazlar'!A472&amp;'Cihazlar'!B472)))</f>
        <v/>
      </c>
      <c r="B472" t="str">
        <f>IF('Cihazlar'!C472="","",IF(L472="",'Cihazlar'!C472,INDEX('Ürünler'!$B:$B,L472)))</f>
        <v/>
      </c>
      <c r="C472" t="str">
        <f>IF('Cihazlar'!D472="","",'Cihazlar'!D472)</f>
        <v/>
      </c>
      <c r="D472" s="16" t="str">
        <f>K472</f>
        <v/>
      </c>
      <c r="E472" t="str">
        <f>IF(N472&gt;0,N472&amp;" gün",IF(M472&gt;0,M472&amp;" ay",""))</f>
        <v/>
      </c>
      <c r="F472" s="16" t="str">
        <f>IF(OR('Cihazlar'!C472="",K472=""),"",IF(N472&gt;0,K472+N472,IF(M472&gt;0,EDATE(K472,M472),"")))</f>
        <v/>
      </c>
      <c r="G472" s="17" t="str">
        <f>IF(F472="","",F472-TODAY())</f>
        <v/>
      </c>
      <c r="H472" t="str">
        <f>IF(G472="","",IF(G472&lt;0,"Gecikmiş",IF(G472&lt;=30,"30 gün içinde","Planlı")))</f>
        <v/>
      </c>
      <c r="I472" s="16" t="str">
        <f>IF('Cihazlar'!Q472="","",IF('Cihazlar'!R472="Sarı etiket",(IF('Cihazlar'!Q472="","",IF(ISNUMBER('Cihazlar'!Q472),'Cihazlar'!Q472,IFERROR(DATE(VALUE(RIGHT('Cihazlar'!Q472,4)),VALUE(MID('Cihazlar'!Q472,4,2)),VALUE(LEFT('Cihazlar'!Q472,2))),""))))+120,IF('Cihazlar'!R472="Kırmızı etiket",(IF('Cihazlar'!Q472="","",IF(ISNUMBER('Cihazlar'!Q472),'Cihazlar'!Q472,IFERROR(DATE(VALUE(RIGHT('Cihazlar'!Q472,4)),VALUE(MID('Cihazlar'!Q472,4,2)),VALUE(LEFT('Cihazlar'!Q472,2))),""))))+60,EDATE((IF('Cihazlar'!Q472="","",IF(ISNUMBER('Cihazlar'!Q472),'Cihazlar'!Q472,IFERROR(DATE(VALUE(RIGHT('Cihazlar'!Q472,4)),VALUE(MID('Cihazlar'!Q472,4,2)),VALUE(LEFT('Cihazlar'!Q472,2))),"")))),12))))</f>
        <v/>
      </c>
      <c r="J472" s="17" t="str">
        <f>IF(I472="","",I472-TODAY())</f>
        <v/>
      </c>
      <c r="K472" s="16" t="str">
        <f>IF('Cihazlar'!F472&lt;&gt;"",IF('Cihazlar'!F472="","",IF(ISNUMBER('Cihazlar'!F472),'Cihazlar'!F472,IFERROR(DATE(VALUE(RIGHT('Cihazlar'!F472,4)),VALUE(MID('Cihazlar'!F472,4,2)),VALUE(LEFT('Cihazlar'!F472,2))),""))),IF('Cihazlar'!E472="","",IF(ISNUMBER('Cihazlar'!E472),'Cihazlar'!E472,IFERROR(DATE(VALUE(RIGHT('Cihazlar'!E472,4)),VALUE(MID('Cihazlar'!E472,4,2)),VALUE(LEFT('Cihazlar'!E472,2))),""))))</f>
        <v/>
      </c>
      <c r="L472" t="str">
        <f>IF('Cihazlar'!C472="","",IFERROR(MATCH('Cihazlar'!C472,'Ürünler'!$A:$A,0),IFERROR(MATCH('Cihazlar'!C472,'Ürünler'!$B:$B,0),"")))</f>
        <v/>
      </c>
      <c r="M472">
        <f>IF(N472&gt;0,0,IF('Cihazlar'!J472&lt;&gt;"",N(VALUE('Cihazlar'!J472)),IF(L472="",0,N(INDEX('Ürünler'!$C:$C,L472)))))</f>
        <v>0</v>
      </c>
      <c r="N472">
        <f>IF('Cihazlar'!K472&lt;&gt;"",N(VALUE('Cihazlar'!K472)),IF('Cihazlar'!J472&lt;&gt;"",0,IF(L472="",0,N(INDEX('Ürünler'!$D:$D,L472)))))</f>
        <v>0</v>
      </c>
    </row>
    <row r="473" spans="1:14">
      <c r="A473" t="str">
        <f>IF(AND('Cihazlar'!A473="",'Cihazlar'!B473=""),"",IFERROR(INDEX('Müşteriler'!$A:$A,MATCH(IF('Cihazlar'!A473="","§",'Cihazlar'!A473),'Müşteriler'!$K:$K,0)),IFERROR(INDEX('Müşteriler'!$A:$A,MATCH(IF('Cihazlar'!B473="","§",'Cihazlar'!B473),'Müşteriler'!$C:$C,0)),'Cihazlar'!A473&amp;'Cihazlar'!B473)))</f>
        <v/>
      </c>
      <c r="B473" t="str">
        <f>IF('Cihazlar'!C473="","",IF(L473="",'Cihazlar'!C473,INDEX('Ürünler'!$B:$B,L473)))</f>
        <v/>
      </c>
      <c r="C473" t="str">
        <f>IF('Cihazlar'!D473="","",'Cihazlar'!D473)</f>
        <v/>
      </c>
      <c r="D473" s="16" t="str">
        <f>K473</f>
        <v/>
      </c>
      <c r="E473" t="str">
        <f>IF(N473&gt;0,N473&amp;" gün",IF(M473&gt;0,M473&amp;" ay",""))</f>
        <v/>
      </c>
      <c r="F473" s="16" t="str">
        <f>IF(OR('Cihazlar'!C473="",K473=""),"",IF(N473&gt;0,K473+N473,IF(M473&gt;0,EDATE(K473,M473),"")))</f>
        <v/>
      </c>
      <c r="G473" s="17" t="str">
        <f>IF(F473="","",F473-TODAY())</f>
        <v/>
      </c>
      <c r="H473" t="str">
        <f>IF(G473="","",IF(G473&lt;0,"Gecikmiş",IF(G473&lt;=30,"30 gün içinde","Planlı")))</f>
        <v/>
      </c>
      <c r="I473" s="16" t="str">
        <f>IF('Cihazlar'!Q473="","",IF('Cihazlar'!R473="Sarı etiket",(IF('Cihazlar'!Q473="","",IF(ISNUMBER('Cihazlar'!Q473),'Cihazlar'!Q473,IFERROR(DATE(VALUE(RIGHT('Cihazlar'!Q473,4)),VALUE(MID('Cihazlar'!Q473,4,2)),VALUE(LEFT('Cihazlar'!Q473,2))),""))))+120,IF('Cihazlar'!R473="Kırmızı etiket",(IF('Cihazlar'!Q473="","",IF(ISNUMBER('Cihazlar'!Q473),'Cihazlar'!Q473,IFERROR(DATE(VALUE(RIGHT('Cihazlar'!Q473,4)),VALUE(MID('Cihazlar'!Q473,4,2)),VALUE(LEFT('Cihazlar'!Q473,2))),""))))+60,EDATE((IF('Cihazlar'!Q473="","",IF(ISNUMBER('Cihazlar'!Q473),'Cihazlar'!Q473,IFERROR(DATE(VALUE(RIGHT('Cihazlar'!Q473,4)),VALUE(MID('Cihazlar'!Q473,4,2)),VALUE(LEFT('Cihazlar'!Q473,2))),"")))),12))))</f>
        <v/>
      </c>
      <c r="J473" s="17" t="str">
        <f>IF(I473="","",I473-TODAY())</f>
        <v/>
      </c>
      <c r="K473" s="16" t="str">
        <f>IF('Cihazlar'!F473&lt;&gt;"",IF('Cihazlar'!F473="","",IF(ISNUMBER('Cihazlar'!F473),'Cihazlar'!F473,IFERROR(DATE(VALUE(RIGHT('Cihazlar'!F473,4)),VALUE(MID('Cihazlar'!F473,4,2)),VALUE(LEFT('Cihazlar'!F473,2))),""))),IF('Cihazlar'!E473="","",IF(ISNUMBER('Cihazlar'!E473),'Cihazlar'!E473,IFERROR(DATE(VALUE(RIGHT('Cihazlar'!E473,4)),VALUE(MID('Cihazlar'!E473,4,2)),VALUE(LEFT('Cihazlar'!E473,2))),""))))</f>
        <v/>
      </c>
      <c r="L473" t="str">
        <f>IF('Cihazlar'!C473="","",IFERROR(MATCH('Cihazlar'!C473,'Ürünler'!$A:$A,0),IFERROR(MATCH('Cihazlar'!C473,'Ürünler'!$B:$B,0),"")))</f>
        <v/>
      </c>
      <c r="M473">
        <f>IF(N473&gt;0,0,IF('Cihazlar'!J473&lt;&gt;"",N(VALUE('Cihazlar'!J473)),IF(L473="",0,N(INDEX('Ürünler'!$C:$C,L473)))))</f>
        <v>0</v>
      </c>
      <c r="N473">
        <f>IF('Cihazlar'!K473&lt;&gt;"",N(VALUE('Cihazlar'!K473)),IF('Cihazlar'!J473&lt;&gt;"",0,IF(L473="",0,N(INDEX('Ürünler'!$D:$D,L473)))))</f>
        <v>0</v>
      </c>
    </row>
    <row r="474" spans="1:14">
      <c r="A474" t="str">
        <f>IF(AND('Cihazlar'!A474="",'Cihazlar'!B474=""),"",IFERROR(INDEX('Müşteriler'!$A:$A,MATCH(IF('Cihazlar'!A474="","§",'Cihazlar'!A474),'Müşteriler'!$K:$K,0)),IFERROR(INDEX('Müşteriler'!$A:$A,MATCH(IF('Cihazlar'!B474="","§",'Cihazlar'!B474),'Müşteriler'!$C:$C,0)),'Cihazlar'!A474&amp;'Cihazlar'!B474)))</f>
        <v/>
      </c>
      <c r="B474" t="str">
        <f>IF('Cihazlar'!C474="","",IF(L474="",'Cihazlar'!C474,INDEX('Ürünler'!$B:$B,L474)))</f>
        <v/>
      </c>
      <c r="C474" t="str">
        <f>IF('Cihazlar'!D474="","",'Cihazlar'!D474)</f>
        <v/>
      </c>
      <c r="D474" s="16" t="str">
        <f>K474</f>
        <v/>
      </c>
      <c r="E474" t="str">
        <f>IF(N474&gt;0,N474&amp;" gün",IF(M474&gt;0,M474&amp;" ay",""))</f>
        <v/>
      </c>
      <c r="F474" s="16" t="str">
        <f>IF(OR('Cihazlar'!C474="",K474=""),"",IF(N474&gt;0,K474+N474,IF(M474&gt;0,EDATE(K474,M474),"")))</f>
        <v/>
      </c>
      <c r="G474" s="17" t="str">
        <f>IF(F474="","",F474-TODAY())</f>
        <v/>
      </c>
      <c r="H474" t="str">
        <f>IF(G474="","",IF(G474&lt;0,"Gecikmiş",IF(G474&lt;=30,"30 gün içinde","Planlı")))</f>
        <v/>
      </c>
      <c r="I474" s="16" t="str">
        <f>IF('Cihazlar'!Q474="","",IF('Cihazlar'!R474="Sarı etiket",(IF('Cihazlar'!Q474="","",IF(ISNUMBER('Cihazlar'!Q474),'Cihazlar'!Q474,IFERROR(DATE(VALUE(RIGHT('Cihazlar'!Q474,4)),VALUE(MID('Cihazlar'!Q474,4,2)),VALUE(LEFT('Cihazlar'!Q474,2))),""))))+120,IF('Cihazlar'!R474="Kırmızı etiket",(IF('Cihazlar'!Q474="","",IF(ISNUMBER('Cihazlar'!Q474),'Cihazlar'!Q474,IFERROR(DATE(VALUE(RIGHT('Cihazlar'!Q474,4)),VALUE(MID('Cihazlar'!Q474,4,2)),VALUE(LEFT('Cihazlar'!Q474,2))),""))))+60,EDATE((IF('Cihazlar'!Q474="","",IF(ISNUMBER('Cihazlar'!Q474),'Cihazlar'!Q474,IFERROR(DATE(VALUE(RIGHT('Cihazlar'!Q474,4)),VALUE(MID('Cihazlar'!Q474,4,2)),VALUE(LEFT('Cihazlar'!Q474,2))),"")))),12))))</f>
        <v/>
      </c>
      <c r="J474" s="17" t="str">
        <f>IF(I474="","",I474-TODAY())</f>
        <v/>
      </c>
      <c r="K474" s="16" t="str">
        <f>IF('Cihazlar'!F474&lt;&gt;"",IF('Cihazlar'!F474="","",IF(ISNUMBER('Cihazlar'!F474),'Cihazlar'!F474,IFERROR(DATE(VALUE(RIGHT('Cihazlar'!F474,4)),VALUE(MID('Cihazlar'!F474,4,2)),VALUE(LEFT('Cihazlar'!F474,2))),""))),IF('Cihazlar'!E474="","",IF(ISNUMBER('Cihazlar'!E474),'Cihazlar'!E474,IFERROR(DATE(VALUE(RIGHT('Cihazlar'!E474,4)),VALUE(MID('Cihazlar'!E474,4,2)),VALUE(LEFT('Cihazlar'!E474,2))),""))))</f>
        <v/>
      </c>
      <c r="L474" t="str">
        <f>IF('Cihazlar'!C474="","",IFERROR(MATCH('Cihazlar'!C474,'Ürünler'!$A:$A,0),IFERROR(MATCH('Cihazlar'!C474,'Ürünler'!$B:$B,0),"")))</f>
        <v/>
      </c>
      <c r="M474">
        <f>IF(N474&gt;0,0,IF('Cihazlar'!J474&lt;&gt;"",N(VALUE('Cihazlar'!J474)),IF(L474="",0,N(INDEX('Ürünler'!$C:$C,L474)))))</f>
        <v>0</v>
      </c>
      <c r="N474">
        <f>IF('Cihazlar'!K474&lt;&gt;"",N(VALUE('Cihazlar'!K474)),IF('Cihazlar'!J474&lt;&gt;"",0,IF(L474="",0,N(INDEX('Ürünler'!$D:$D,L474)))))</f>
        <v>0</v>
      </c>
    </row>
    <row r="475" spans="1:14">
      <c r="A475" t="str">
        <f>IF(AND('Cihazlar'!A475="",'Cihazlar'!B475=""),"",IFERROR(INDEX('Müşteriler'!$A:$A,MATCH(IF('Cihazlar'!A475="","§",'Cihazlar'!A475),'Müşteriler'!$K:$K,0)),IFERROR(INDEX('Müşteriler'!$A:$A,MATCH(IF('Cihazlar'!B475="","§",'Cihazlar'!B475),'Müşteriler'!$C:$C,0)),'Cihazlar'!A475&amp;'Cihazlar'!B475)))</f>
        <v/>
      </c>
      <c r="B475" t="str">
        <f>IF('Cihazlar'!C475="","",IF(L475="",'Cihazlar'!C475,INDEX('Ürünler'!$B:$B,L475)))</f>
        <v/>
      </c>
      <c r="C475" t="str">
        <f>IF('Cihazlar'!D475="","",'Cihazlar'!D475)</f>
        <v/>
      </c>
      <c r="D475" s="16" t="str">
        <f>K475</f>
        <v/>
      </c>
      <c r="E475" t="str">
        <f>IF(N475&gt;0,N475&amp;" gün",IF(M475&gt;0,M475&amp;" ay",""))</f>
        <v/>
      </c>
      <c r="F475" s="16" t="str">
        <f>IF(OR('Cihazlar'!C475="",K475=""),"",IF(N475&gt;0,K475+N475,IF(M475&gt;0,EDATE(K475,M475),"")))</f>
        <v/>
      </c>
      <c r="G475" s="17" t="str">
        <f>IF(F475="","",F475-TODAY())</f>
        <v/>
      </c>
      <c r="H475" t="str">
        <f>IF(G475="","",IF(G475&lt;0,"Gecikmiş",IF(G475&lt;=30,"30 gün içinde","Planlı")))</f>
        <v/>
      </c>
      <c r="I475" s="16" t="str">
        <f>IF('Cihazlar'!Q475="","",IF('Cihazlar'!R475="Sarı etiket",(IF('Cihazlar'!Q475="","",IF(ISNUMBER('Cihazlar'!Q475),'Cihazlar'!Q475,IFERROR(DATE(VALUE(RIGHT('Cihazlar'!Q475,4)),VALUE(MID('Cihazlar'!Q475,4,2)),VALUE(LEFT('Cihazlar'!Q475,2))),""))))+120,IF('Cihazlar'!R475="Kırmızı etiket",(IF('Cihazlar'!Q475="","",IF(ISNUMBER('Cihazlar'!Q475),'Cihazlar'!Q475,IFERROR(DATE(VALUE(RIGHT('Cihazlar'!Q475,4)),VALUE(MID('Cihazlar'!Q475,4,2)),VALUE(LEFT('Cihazlar'!Q475,2))),""))))+60,EDATE((IF('Cihazlar'!Q475="","",IF(ISNUMBER('Cihazlar'!Q475),'Cihazlar'!Q475,IFERROR(DATE(VALUE(RIGHT('Cihazlar'!Q475,4)),VALUE(MID('Cihazlar'!Q475,4,2)),VALUE(LEFT('Cihazlar'!Q475,2))),"")))),12))))</f>
        <v/>
      </c>
      <c r="J475" s="17" t="str">
        <f>IF(I475="","",I475-TODAY())</f>
        <v/>
      </c>
      <c r="K475" s="16" t="str">
        <f>IF('Cihazlar'!F475&lt;&gt;"",IF('Cihazlar'!F475="","",IF(ISNUMBER('Cihazlar'!F475),'Cihazlar'!F475,IFERROR(DATE(VALUE(RIGHT('Cihazlar'!F475,4)),VALUE(MID('Cihazlar'!F475,4,2)),VALUE(LEFT('Cihazlar'!F475,2))),""))),IF('Cihazlar'!E475="","",IF(ISNUMBER('Cihazlar'!E475),'Cihazlar'!E475,IFERROR(DATE(VALUE(RIGHT('Cihazlar'!E475,4)),VALUE(MID('Cihazlar'!E475,4,2)),VALUE(LEFT('Cihazlar'!E475,2))),""))))</f>
        <v/>
      </c>
      <c r="L475" t="str">
        <f>IF('Cihazlar'!C475="","",IFERROR(MATCH('Cihazlar'!C475,'Ürünler'!$A:$A,0),IFERROR(MATCH('Cihazlar'!C475,'Ürünler'!$B:$B,0),"")))</f>
        <v/>
      </c>
      <c r="M475">
        <f>IF(N475&gt;0,0,IF('Cihazlar'!J475&lt;&gt;"",N(VALUE('Cihazlar'!J475)),IF(L475="",0,N(INDEX('Ürünler'!$C:$C,L475)))))</f>
        <v>0</v>
      </c>
      <c r="N475">
        <f>IF('Cihazlar'!K475&lt;&gt;"",N(VALUE('Cihazlar'!K475)),IF('Cihazlar'!J475&lt;&gt;"",0,IF(L475="",0,N(INDEX('Ürünler'!$D:$D,L475)))))</f>
        <v>0</v>
      </c>
    </row>
    <row r="476" spans="1:14">
      <c r="A476" t="str">
        <f>IF(AND('Cihazlar'!A476="",'Cihazlar'!B476=""),"",IFERROR(INDEX('Müşteriler'!$A:$A,MATCH(IF('Cihazlar'!A476="","§",'Cihazlar'!A476),'Müşteriler'!$K:$K,0)),IFERROR(INDEX('Müşteriler'!$A:$A,MATCH(IF('Cihazlar'!B476="","§",'Cihazlar'!B476),'Müşteriler'!$C:$C,0)),'Cihazlar'!A476&amp;'Cihazlar'!B476)))</f>
        <v/>
      </c>
      <c r="B476" t="str">
        <f>IF('Cihazlar'!C476="","",IF(L476="",'Cihazlar'!C476,INDEX('Ürünler'!$B:$B,L476)))</f>
        <v/>
      </c>
      <c r="C476" t="str">
        <f>IF('Cihazlar'!D476="","",'Cihazlar'!D476)</f>
        <v/>
      </c>
      <c r="D476" s="16" t="str">
        <f>K476</f>
        <v/>
      </c>
      <c r="E476" t="str">
        <f>IF(N476&gt;0,N476&amp;" gün",IF(M476&gt;0,M476&amp;" ay",""))</f>
        <v/>
      </c>
      <c r="F476" s="16" t="str">
        <f>IF(OR('Cihazlar'!C476="",K476=""),"",IF(N476&gt;0,K476+N476,IF(M476&gt;0,EDATE(K476,M476),"")))</f>
        <v/>
      </c>
      <c r="G476" s="17" t="str">
        <f>IF(F476="","",F476-TODAY())</f>
        <v/>
      </c>
      <c r="H476" t="str">
        <f>IF(G476="","",IF(G476&lt;0,"Gecikmiş",IF(G476&lt;=30,"30 gün içinde","Planlı")))</f>
        <v/>
      </c>
      <c r="I476" s="16" t="str">
        <f>IF('Cihazlar'!Q476="","",IF('Cihazlar'!R476="Sarı etiket",(IF('Cihazlar'!Q476="","",IF(ISNUMBER('Cihazlar'!Q476),'Cihazlar'!Q476,IFERROR(DATE(VALUE(RIGHT('Cihazlar'!Q476,4)),VALUE(MID('Cihazlar'!Q476,4,2)),VALUE(LEFT('Cihazlar'!Q476,2))),""))))+120,IF('Cihazlar'!R476="Kırmızı etiket",(IF('Cihazlar'!Q476="","",IF(ISNUMBER('Cihazlar'!Q476),'Cihazlar'!Q476,IFERROR(DATE(VALUE(RIGHT('Cihazlar'!Q476,4)),VALUE(MID('Cihazlar'!Q476,4,2)),VALUE(LEFT('Cihazlar'!Q476,2))),""))))+60,EDATE((IF('Cihazlar'!Q476="","",IF(ISNUMBER('Cihazlar'!Q476),'Cihazlar'!Q476,IFERROR(DATE(VALUE(RIGHT('Cihazlar'!Q476,4)),VALUE(MID('Cihazlar'!Q476,4,2)),VALUE(LEFT('Cihazlar'!Q476,2))),"")))),12))))</f>
        <v/>
      </c>
      <c r="J476" s="17" t="str">
        <f>IF(I476="","",I476-TODAY())</f>
        <v/>
      </c>
      <c r="K476" s="16" t="str">
        <f>IF('Cihazlar'!F476&lt;&gt;"",IF('Cihazlar'!F476="","",IF(ISNUMBER('Cihazlar'!F476),'Cihazlar'!F476,IFERROR(DATE(VALUE(RIGHT('Cihazlar'!F476,4)),VALUE(MID('Cihazlar'!F476,4,2)),VALUE(LEFT('Cihazlar'!F476,2))),""))),IF('Cihazlar'!E476="","",IF(ISNUMBER('Cihazlar'!E476),'Cihazlar'!E476,IFERROR(DATE(VALUE(RIGHT('Cihazlar'!E476,4)),VALUE(MID('Cihazlar'!E476,4,2)),VALUE(LEFT('Cihazlar'!E476,2))),""))))</f>
        <v/>
      </c>
      <c r="L476" t="str">
        <f>IF('Cihazlar'!C476="","",IFERROR(MATCH('Cihazlar'!C476,'Ürünler'!$A:$A,0),IFERROR(MATCH('Cihazlar'!C476,'Ürünler'!$B:$B,0),"")))</f>
        <v/>
      </c>
      <c r="M476">
        <f>IF(N476&gt;0,0,IF('Cihazlar'!J476&lt;&gt;"",N(VALUE('Cihazlar'!J476)),IF(L476="",0,N(INDEX('Ürünler'!$C:$C,L476)))))</f>
        <v>0</v>
      </c>
      <c r="N476">
        <f>IF('Cihazlar'!K476&lt;&gt;"",N(VALUE('Cihazlar'!K476)),IF('Cihazlar'!J476&lt;&gt;"",0,IF(L476="",0,N(INDEX('Ürünler'!$D:$D,L476)))))</f>
        <v>0</v>
      </c>
    </row>
    <row r="477" spans="1:14">
      <c r="A477" t="str">
        <f>IF(AND('Cihazlar'!A477="",'Cihazlar'!B477=""),"",IFERROR(INDEX('Müşteriler'!$A:$A,MATCH(IF('Cihazlar'!A477="","§",'Cihazlar'!A477),'Müşteriler'!$K:$K,0)),IFERROR(INDEX('Müşteriler'!$A:$A,MATCH(IF('Cihazlar'!B477="","§",'Cihazlar'!B477),'Müşteriler'!$C:$C,0)),'Cihazlar'!A477&amp;'Cihazlar'!B477)))</f>
        <v/>
      </c>
      <c r="B477" t="str">
        <f>IF('Cihazlar'!C477="","",IF(L477="",'Cihazlar'!C477,INDEX('Ürünler'!$B:$B,L477)))</f>
        <v/>
      </c>
      <c r="C477" t="str">
        <f>IF('Cihazlar'!D477="","",'Cihazlar'!D477)</f>
        <v/>
      </c>
      <c r="D477" s="16" t="str">
        <f>K477</f>
        <v/>
      </c>
      <c r="E477" t="str">
        <f>IF(N477&gt;0,N477&amp;" gün",IF(M477&gt;0,M477&amp;" ay",""))</f>
        <v/>
      </c>
      <c r="F477" s="16" t="str">
        <f>IF(OR('Cihazlar'!C477="",K477=""),"",IF(N477&gt;0,K477+N477,IF(M477&gt;0,EDATE(K477,M477),"")))</f>
        <v/>
      </c>
      <c r="G477" s="17" t="str">
        <f>IF(F477="","",F477-TODAY())</f>
        <v/>
      </c>
      <c r="H477" t="str">
        <f>IF(G477="","",IF(G477&lt;0,"Gecikmiş",IF(G477&lt;=30,"30 gün içinde","Planlı")))</f>
        <v/>
      </c>
      <c r="I477" s="16" t="str">
        <f>IF('Cihazlar'!Q477="","",IF('Cihazlar'!R477="Sarı etiket",(IF('Cihazlar'!Q477="","",IF(ISNUMBER('Cihazlar'!Q477),'Cihazlar'!Q477,IFERROR(DATE(VALUE(RIGHT('Cihazlar'!Q477,4)),VALUE(MID('Cihazlar'!Q477,4,2)),VALUE(LEFT('Cihazlar'!Q477,2))),""))))+120,IF('Cihazlar'!R477="Kırmızı etiket",(IF('Cihazlar'!Q477="","",IF(ISNUMBER('Cihazlar'!Q477),'Cihazlar'!Q477,IFERROR(DATE(VALUE(RIGHT('Cihazlar'!Q477,4)),VALUE(MID('Cihazlar'!Q477,4,2)),VALUE(LEFT('Cihazlar'!Q477,2))),""))))+60,EDATE((IF('Cihazlar'!Q477="","",IF(ISNUMBER('Cihazlar'!Q477),'Cihazlar'!Q477,IFERROR(DATE(VALUE(RIGHT('Cihazlar'!Q477,4)),VALUE(MID('Cihazlar'!Q477,4,2)),VALUE(LEFT('Cihazlar'!Q477,2))),"")))),12))))</f>
        <v/>
      </c>
      <c r="J477" s="17" t="str">
        <f>IF(I477="","",I477-TODAY())</f>
        <v/>
      </c>
      <c r="K477" s="16" t="str">
        <f>IF('Cihazlar'!F477&lt;&gt;"",IF('Cihazlar'!F477="","",IF(ISNUMBER('Cihazlar'!F477),'Cihazlar'!F477,IFERROR(DATE(VALUE(RIGHT('Cihazlar'!F477,4)),VALUE(MID('Cihazlar'!F477,4,2)),VALUE(LEFT('Cihazlar'!F477,2))),""))),IF('Cihazlar'!E477="","",IF(ISNUMBER('Cihazlar'!E477),'Cihazlar'!E477,IFERROR(DATE(VALUE(RIGHT('Cihazlar'!E477,4)),VALUE(MID('Cihazlar'!E477,4,2)),VALUE(LEFT('Cihazlar'!E477,2))),""))))</f>
        <v/>
      </c>
      <c r="L477" t="str">
        <f>IF('Cihazlar'!C477="","",IFERROR(MATCH('Cihazlar'!C477,'Ürünler'!$A:$A,0),IFERROR(MATCH('Cihazlar'!C477,'Ürünler'!$B:$B,0),"")))</f>
        <v/>
      </c>
      <c r="M477">
        <f>IF(N477&gt;0,0,IF('Cihazlar'!J477&lt;&gt;"",N(VALUE('Cihazlar'!J477)),IF(L477="",0,N(INDEX('Ürünler'!$C:$C,L477)))))</f>
        <v>0</v>
      </c>
      <c r="N477">
        <f>IF('Cihazlar'!K477&lt;&gt;"",N(VALUE('Cihazlar'!K477)),IF('Cihazlar'!J477&lt;&gt;"",0,IF(L477="",0,N(INDEX('Ürünler'!$D:$D,L477)))))</f>
        <v>0</v>
      </c>
    </row>
    <row r="478" spans="1:14">
      <c r="A478" t="str">
        <f>IF(AND('Cihazlar'!A478="",'Cihazlar'!B478=""),"",IFERROR(INDEX('Müşteriler'!$A:$A,MATCH(IF('Cihazlar'!A478="","§",'Cihazlar'!A478),'Müşteriler'!$K:$K,0)),IFERROR(INDEX('Müşteriler'!$A:$A,MATCH(IF('Cihazlar'!B478="","§",'Cihazlar'!B478),'Müşteriler'!$C:$C,0)),'Cihazlar'!A478&amp;'Cihazlar'!B478)))</f>
        <v/>
      </c>
      <c r="B478" t="str">
        <f>IF('Cihazlar'!C478="","",IF(L478="",'Cihazlar'!C478,INDEX('Ürünler'!$B:$B,L478)))</f>
        <v/>
      </c>
      <c r="C478" t="str">
        <f>IF('Cihazlar'!D478="","",'Cihazlar'!D478)</f>
        <v/>
      </c>
      <c r="D478" s="16" t="str">
        <f>K478</f>
        <v/>
      </c>
      <c r="E478" t="str">
        <f>IF(N478&gt;0,N478&amp;" gün",IF(M478&gt;0,M478&amp;" ay",""))</f>
        <v/>
      </c>
      <c r="F478" s="16" t="str">
        <f>IF(OR('Cihazlar'!C478="",K478=""),"",IF(N478&gt;0,K478+N478,IF(M478&gt;0,EDATE(K478,M478),"")))</f>
        <v/>
      </c>
      <c r="G478" s="17" t="str">
        <f>IF(F478="","",F478-TODAY())</f>
        <v/>
      </c>
      <c r="H478" t="str">
        <f>IF(G478="","",IF(G478&lt;0,"Gecikmiş",IF(G478&lt;=30,"30 gün içinde","Planlı")))</f>
        <v/>
      </c>
      <c r="I478" s="16" t="str">
        <f>IF('Cihazlar'!Q478="","",IF('Cihazlar'!R478="Sarı etiket",(IF('Cihazlar'!Q478="","",IF(ISNUMBER('Cihazlar'!Q478),'Cihazlar'!Q478,IFERROR(DATE(VALUE(RIGHT('Cihazlar'!Q478,4)),VALUE(MID('Cihazlar'!Q478,4,2)),VALUE(LEFT('Cihazlar'!Q478,2))),""))))+120,IF('Cihazlar'!R478="Kırmızı etiket",(IF('Cihazlar'!Q478="","",IF(ISNUMBER('Cihazlar'!Q478),'Cihazlar'!Q478,IFERROR(DATE(VALUE(RIGHT('Cihazlar'!Q478,4)),VALUE(MID('Cihazlar'!Q478,4,2)),VALUE(LEFT('Cihazlar'!Q478,2))),""))))+60,EDATE((IF('Cihazlar'!Q478="","",IF(ISNUMBER('Cihazlar'!Q478),'Cihazlar'!Q478,IFERROR(DATE(VALUE(RIGHT('Cihazlar'!Q478,4)),VALUE(MID('Cihazlar'!Q478,4,2)),VALUE(LEFT('Cihazlar'!Q478,2))),"")))),12))))</f>
        <v/>
      </c>
      <c r="J478" s="17" t="str">
        <f>IF(I478="","",I478-TODAY())</f>
        <v/>
      </c>
      <c r="K478" s="16" t="str">
        <f>IF('Cihazlar'!F478&lt;&gt;"",IF('Cihazlar'!F478="","",IF(ISNUMBER('Cihazlar'!F478),'Cihazlar'!F478,IFERROR(DATE(VALUE(RIGHT('Cihazlar'!F478,4)),VALUE(MID('Cihazlar'!F478,4,2)),VALUE(LEFT('Cihazlar'!F478,2))),""))),IF('Cihazlar'!E478="","",IF(ISNUMBER('Cihazlar'!E478),'Cihazlar'!E478,IFERROR(DATE(VALUE(RIGHT('Cihazlar'!E478,4)),VALUE(MID('Cihazlar'!E478,4,2)),VALUE(LEFT('Cihazlar'!E478,2))),""))))</f>
        <v/>
      </c>
      <c r="L478" t="str">
        <f>IF('Cihazlar'!C478="","",IFERROR(MATCH('Cihazlar'!C478,'Ürünler'!$A:$A,0),IFERROR(MATCH('Cihazlar'!C478,'Ürünler'!$B:$B,0),"")))</f>
        <v/>
      </c>
      <c r="M478">
        <f>IF(N478&gt;0,0,IF('Cihazlar'!J478&lt;&gt;"",N(VALUE('Cihazlar'!J478)),IF(L478="",0,N(INDEX('Ürünler'!$C:$C,L478)))))</f>
        <v>0</v>
      </c>
      <c r="N478">
        <f>IF('Cihazlar'!K478&lt;&gt;"",N(VALUE('Cihazlar'!K478)),IF('Cihazlar'!J478&lt;&gt;"",0,IF(L478="",0,N(INDEX('Ürünler'!$D:$D,L478)))))</f>
        <v>0</v>
      </c>
    </row>
    <row r="479" spans="1:14">
      <c r="A479" t="str">
        <f>IF(AND('Cihazlar'!A479="",'Cihazlar'!B479=""),"",IFERROR(INDEX('Müşteriler'!$A:$A,MATCH(IF('Cihazlar'!A479="","§",'Cihazlar'!A479),'Müşteriler'!$K:$K,0)),IFERROR(INDEX('Müşteriler'!$A:$A,MATCH(IF('Cihazlar'!B479="","§",'Cihazlar'!B479),'Müşteriler'!$C:$C,0)),'Cihazlar'!A479&amp;'Cihazlar'!B479)))</f>
        <v/>
      </c>
      <c r="B479" t="str">
        <f>IF('Cihazlar'!C479="","",IF(L479="",'Cihazlar'!C479,INDEX('Ürünler'!$B:$B,L479)))</f>
        <v/>
      </c>
      <c r="C479" t="str">
        <f>IF('Cihazlar'!D479="","",'Cihazlar'!D479)</f>
        <v/>
      </c>
      <c r="D479" s="16" t="str">
        <f>K479</f>
        <v/>
      </c>
      <c r="E479" t="str">
        <f>IF(N479&gt;0,N479&amp;" gün",IF(M479&gt;0,M479&amp;" ay",""))</f>
        <v/>
      </c>
      <c r="F479" s="16" t="str">
        <f>IF(OR('Cihazlar'!C479="",K479=""),"",IF(N479&gt;0,K479+N479,IF(M479&gt;0,EDATE(K479,M479),"")))</f>
        <v/>
      </c>
      <c r="G479" s="17" t="str">
        <f>IF(F479="","",F479-TODAY())</f>
        <v/>
      </c>
      <c r="H479" t="str">
        <f>IF(G479="","",IF(G479&lt;0,"Gecikmiş",IF(G479&lt;=30,"30 gün içinde","Planlı")))</f>
        <v/>
      </c>
      <c r="I479" s="16" t="str">
        <f>IF('Cihazlar'!Q479="","",IF('Cihazlar'!R479="Sarı etiket",(IF('Cihazlar'!Q479="","",IF(ISNUMBER('Cihazlar'!Q479),'Cihazlar'!Q479,IFERROR(DATE(VALUE(RIGHT('Cihazlar'!Q479,4)),VALUE(MID('Cihazlar'!Q479,4,2)),VALUE(LEFT('Cihazlar'!Q479,2))),""))))+120,IF('Cihazlar'!R479="Kırmızı etiket",(IF('Cihazlar'!Q479="","",IF(ISNUMBER('Cihazlar'!Q479),'Cihazlar'!Q479,IFERROR(DATE(VALUE(RIGHT('Cihazlar'!Q479,4)),VALUE(MID('Cihazlar'!Q479,4,2)),VALUE(LEFT('Cihazlar'!Q479,2))),""))))+60,EDATE((IF('Cihazlar'!Q479="","",IF(ISNUMBER('Cihazlar'!Q479),'Cihazlar'!Q479,IFERROR(DATE(VALUE(RIGHT('Cihazlar'!Q479,4)),VALUE(MID('Cihazlar'!Q479,4,2)),VALUE(LEFT('Cihazlar'!Q479,2))),"")))),12))))</f>
        <v/>
      </c>
      <c r="J479" s="17" t="str">
        <f>IF(I479="","",I479-TODAY())</f>
        <v/>
      </c>
      <c r="K479" s="16" t="str">
        <f>IF('Cihazlar'!F479&lt;&gt;"",IF('Cihazlar'!F479="","",IF(ISNUMBER('Cihazlar'!F479),'Cihazlar'!F479,IFERROR(DATE(VALUE(RIGHT('Cihazlar'!F479,4)),VALUE(MID('Cihazlar'!F479,4,2)),VALUE(LEFT('Cihazlar'!F479,2))),""))),IF('Cihazlar'!E479="","",IF(ISNUMBER('Cihazlar'!E479),'Cihazlar'!E479,IFERROR(DATE(VALUE(RIGHT('Cihazlar'!E479,4)),VALUE(MID('Cihazlar'!E479,4,2)),VALUE(LEFT('Cihazlar'!E479,2))),""))))</f>
        <v/>
      </c>
      <c r="L479" t="str">
        <f>IF('Cihazlar'!C479="","",IFERROR(MATCH('Cihazlar'!C479,'Ürünler'!$A:$A,0),IFERROR(MATCH('Cihazlar'!C479,'Ürünler'!$B:$B,0),"")))</f>
        <v/>
      </c>
      <c r="M479">
        <f>IF(N479&gt;0,0,IF('Cihazlar'!J479&lt;&gt;"",N(VALUE('Cihazlar'!J479)),IF(L479="",0,N(INDEX('Ürünler'!$C:$C,L479)))))</f>
        <v>0</v>
      </c>
      <c r="N479">
        <f>IF('Cihazlar'!K479&lt;&gt;"",N(VALUE('Cihazlar'!K479)),IF('Cihazlar'!J479&lt;&gt;"",0,IF(L479="",0,N(INDEX('Ürünler'!$D:$D,L479)))))</f>
        <v>0</v>
      </c>
    </row>
    <row r="480" spans="1:14">
      <c r="A480" t="str">
        <f>IF(AND('Cihazlar'!A480="",'Cihazlar'!B480=""),"",IFERROR(INDEX('Müşteriler'!$A:$A,MATCH(IF('Cihazlar'!A480="","§",'Cihazlar'!A480),'Müşteriler'!$K:$K,0)),IFERROR(INDEX('Müşteriler'!$A:$A,MATCH(IF('Cihazlar'!B480="","§",'Cihazlar'!B480),'Müşteriler'!$C:$C,0)),'Cihazlar'!A480&amp;'Cihazlar'!B480)))</f>
        <v/>
      </c>
      <c r="B480" t="str">
        <f>IF('Cihazlar'!C480="","",IF(L480="",'Cihazlar'!C480,INDEX('Ürünler'!$B:$B,L480)))</f>
        <v/>
      </c>
      <c r="C480" t="str">
        <f>IF('Cihazlar'!D480="","",'Cihazlar'!D480)</f>
        <v/>
      </c>
      <c r="D480" s="16" t="str">
        <f>K480</f>
        <v/>
      </c>
      <c r="E480" t="str">
        <f>IF(N480&gt;0,N480&amp;" gün",IF(M480&gt;0,M480&amp;" ay",""))</f>
        <v/>
      </c>
      <c r="F480" s="16" t="str">
        <f>IF(OR('Cihazlar'!C480="",K480=""),"",IF(N480&gt;0,K480+N480,IF(M480&gt;0,EDATE(K480,M480),"")))</f>
        <v/>
      </c>
      <c r="G480" s="17" t="str">
        <f>IF(F480="","",F480-TODAY())</f>
        <v/>
      </c>
      <c r="H480" t="str">
        <f>IF(G480="","",IF(G480&lt;0,"Gecikmiş",IF(G480&lt;=30,"30 gün içinde","Planlı")))</f>
        <v/>
      </c>
      <c r="I480" s="16" t="str">
        <f>IF('Cihazlar'!Q480="","",IF('Cihazlar'!R480="Sarı etiket",(IF('Cihazlar'!Q480="","",IF(ISNUMBER('Cihazlar'!Q480),'Cihazlar'!Q480,IFERROR(DATE(VALUE(RIGHT('Cihazlar'!Q480,4)),VALUE(MID('Cihazlar'!Q480,4,2)),VALUE(LEFT('Cihazlar'!Q480,2))),""))))+120,IF('Cihazlar'!R480="Kırmızı etiket",(IF('Cihazlar'!Q480="","",IF(ISNUMBER('Cihazlar'!Q480),'Cihazlar'!Q480,IFERROR(DATE(VALUE(RIGHT('Cihazlar'!Q480,4)),VALUE(MID('Cihazlar'!Q480,4,2)),VALUE(LEFT('Cihazlar'!Q480,2))),""))))+60,EDATE((IF('Cihazlar'!Q480="","",IF(ISNUMBER('Cihazlar'!Q480),'Cihazlar'!Q480,IFERROR(DATE(VALUE(RIGHT('Cihazlar'!Q480,4)),VALUE(MID('Cihazlar'!Q480,4,2)),VALUE(LEFT('Cihazlar'!Q480,2))),"")))),12))))</f>
        <v/>
      </c>
      <c r="J480" s="17" t="str">
        <f>IF(I480="","",I480-TODAY())</f>
        <v/>
      </c>
      <c r="K480" s="16" t="str">
        <f>IF('Cihazlar'!F480&lt;&gt;"",IF('Cihazlar'!F480="","",IF(ISNUMBER('Cihazlar'!F480),'Cihazlar'!F480,IFERROR(DATE(VALUE(RIGHT('Cihazlar'!F480,4)),VALUE(MID('Cihazlar'!F480,4,2)),VALUE(LEFT('Cihazlar'!F480,2))),""))),IF('Cihazlar'!E480="","",IF(ISNUMBER('Cihazlar'!E480),'Cihazlar'!E480,IFERROR(DATE(VALUE(RIGHT('Cihazlar'!E480,4)),VALUE(MID('Cihazlar'!E480,4,2)),VALUE(LEFT('Cihazlar'!E480,2))),""))))</f>
        <v/>
      </c>
      <c r="L480" t="str">
        <f>IF('Cihazlar'!C480="","",IFERROR(MATCH('Cihazlar'!C480,'Ürünler'!$A:$A,0),IFERROR(MATCH('Cihazlar'!C480,'Ürünler'!$B:$B,0),"")))</f>
        <v/>
      </c>
      <c r="M480">
        <f>IF(N480&gt;0,0,IF('Cihazlar'!J480&lt;&gt;"",N(VALUE('Cihazlar'!J480)),IF(L480="",0,N(INDEX('Ürünler'!$C:$C,L480)))))</f>
        <v>0</v>
      </c>
      <c r="N480">
        <f>IF('Cihazlar'!K480&lt;&gt;"",N(VALUE('Cihazlar'!K480)),IF('Cihazlar'!J480&lt;&gt;"",0,IF(L480="",0,N(INDEX('Ürünler'!$D:$D,L480)))))</f>
        <v>0</v>
      </c>
    </row>
    <row r="481" spans="1:14">
      <c r="A481" t="str">
        <f>IF(AND('Cihazlar'!A481="",'Cihazlar'!B481=""),"",IFERROR(INDEX('Müşteriler'!$A:$A,MATCH(IF('Cihazlar'!A481="","§",'Cihazlar'!A481),'Müşteriler'!$K:$K,0)),IFERROR(INDEX('Müşteriler'!$A:$A,MATCH(IF('Cihazlar'!B481="","§",'Cihazlar'!B481),'Müşteriler'!$C:$C,0)),'Cihazlar'!A481&amp;'Cihazlar'!B481)))</f>
        <v/>
      </c>
      <c r="B481" t="str">
        <f>IF('Cihazlar'!C481="","",IF(L481="",'Cihazlar'!C481,INDEX('Ürünler'!$B:$B,L481)))</f>
        <v/>
      </c>
      <c r="C481" t="str">
        <f>IF('Cihazlar'!D481="","",'Cihazlar'!D481)</f>
        <v/>
      </c>
      <c r="D481" s="16" t="str">
        <f>K481</f>
        <v/>
      </c>
      <c r="E481" t="str">
        <f>IF(N481&gt;0,N481&amp;" gün",IF(M481&gt;0,M481&amp;" ay",""))</f>
        <v/>
      </c>
      <c r="F481" s="16" t="str">
        <f>IF(OR('Cihazlar'!C481="",K481=""),"",IF(N481&gt;0,K481+N481,IF(M481&gt;0,EDATE(K481,M481),"")))</f>
        <v/>
      </c>
      <c r="G481" s="17" t="str">
        <f>IF(F481="","",F481-TODAY())</f>
        <v/>
      </c>
      <c r="H481" t="str">
        <f>IF(G481="","",IF(G481&lt;0,"Gecikmiş",IF(G481&lt;=30,"30 gün içinde","Planlı")))</f>
        <v/>
      </c>
      <c r="I481" s="16" t="str">
        <f>IF('Cihazlar'!Q481="","",IF('Cihazlar'!R481="Sarı etiket",(IF('Cihazlar'!Q481="","",IF(ISNUMBER('Cihazlar'!Q481),'Cihazlar'!Q481,IFERROR(DATE(VALUE(RIGHT('Cihazlar'!Q481,4)),VALUE(MID('Cihazlar'!Q481,4,2)),VALUE(LEFT('Cihazlar'!Q481,2))),""))))+120,IF('Cihazlar'!R481="Kırmızı etiket",(IF('Cihazlar'!Q481="","",IF(ISNUMBER('Cihazlar'!Q481),'Cihazlar'!Q481,IFERROR(DATE(VALUE(RIGHT('Cihazlar'!Q481,4)),VALUE(MID('Cihazlar'!Q481,4,2)),VALUE(LEFT('Cihazlar'!Q481,2))),""))))+60,EDATE((IF('Cihazlar'!Q481="","",IF(ISNUMBER('Cihazlar'!Q481),'Cihazlar'!Q481,IFERROR(DATE(VALUE(RIGHT('Cihazlar'!Q481,4)),VALUE(MID('Cihazlar'!Q481,4,2)),VALUE(LEFT('Cihazlar'!Q481,2))),"")))),12))))</f>
        <v/>
      </c>
      <c r="J481" s="17" t="str">
        <f>IF(I481="","",I481-TODAY())</f>
        <v/>
      </c>
      <c r="K481" s="16" t="str">
        <f>IF('Cihazlar'!F481&lt;&gt;"",IF('Cihazlar'!F481="","",IF(ISNUMBER('Cihazlar'!F481),'Cihazlar'!F481,IFERROR(DATE(VALUE(RIGHT('Cihazlar'!F481,4)),VALUE(MID('Cihazlar'!F481,4,2)),VALUE(LEFT('Cihazlar'!F481,2))),""))),IF('Cihazlar'!E481="","",IF(ISNUMBER('Cihazlar'!E481),'Cihazlar'!E481,IFERROR(DATE(VALUE(RIGHT('Cihazlar'!E481,4)),VALUE(MID('Cihazlar'!E481,4,2)),VALUE(LEFT('Cihazlar'!E481,2))),""))))</f>
        <v/>
      </c>
      <c r="L481" t="str">
        <f>IF('Cihazlar'!C481="","",IFERROR(MATCH('Cihazlar'!C481,'Ürünler'!$A:$A,0),IFERROR(MATCH('Cihazlar'!C481,'Ürünler'!$B:$B,0),"")))</f>
        <v/>
      </c>
      <c r="M481">
        <f>IF(N481&gt;0,0,IF('Cihazlar'!J481&lt;&gt;"",N(VALUE('Cihazlar'!J481)),IF(L481="",0,N(INDEX('Ürünler'!$C:$C,L481)))))</f>
        <v>0</v>
      </c>
      <c r="N481">
        <f>IF('Cihazlar'!K481&lt;&gt;"",N(VALUE('Cihazlar'!K481)),IF('Cihazlar'!J481&lt;&gt;"",0,IF(L481="",0,N(INDEX('Ürünler'!$D:$D,L481)))))</f>
        <v>0</v>
      </c>
    </row>
    <row r="482" spans="1:14">
      <c r="A482" t="str">
        <f>IF(AND('Cihazlar'!A482="",'Cihazlar'!B482=""),"",IFERROR(INDEX('Müşteriler'!$A:$A,MATCH(IF('Cihazlar'!A482="","§",'Cihazlar'!A482),'Müşteriler'!$K:$K,0)),IFERROR(INDEX('Müşteriler'!$A:$A,MATCH(IF('Cihazlar'!B482="","§",'Cihazlar'!B482),'Müşteriler'!$C:$C,0)),'Cihazlar'!A482&amp;'Cihazlar'!B482)))</f>
        <v/>
      </c>
      <c r="B482" t="str">
        <f>IF('Cihazlar'!C482="","",IF(L482="",'Cihazlar'!C482,INDEX('Ürünler'!$B:$B,L482)))</f>
        <v/>
      </c>
      <c r="C482" t="str">
        <f>IF('Cihazlar'!D482="","",'Cihazlar'!D482)</f>
        <v/>
      </c>
      <c r="D482" s="16" t="str">
        <f>K482</f>
        <v/>
      </c>
      <c r="E482" t="str">
        <f>IF(N482&gt;0,N482&amp;" gün",IF(M482&gt;0,M482&amp;" ay",""))</f>
        <v/>
      </c>
      <c r="F482" s="16" t="str">
        <f>IF(OR('Cihazlar'!C482="",K482=""),"",IF(N482&gt;0,K482+N482,IF(M482&gt;0,EDATE(K482,M482),"")))</f>
        <v/>
      </c>
      <c r="G482" s="17" t="str">
        <f>IF(F482="","",F482-TODAY())</f>
        <v/>
      </c>
      <c r="H482" t="str">
        <f>IF(G482="","",IF(G482&lt;0,"Gecikmiş",IF(G482&lt;=30,"30 gün içinde","Planlı")))</f>
        <v/>
      </c>
      <c r="I482" s="16" t="str">
        <f>IF('Cihazlar'!Q482="","",IF('Cihazlar'!R482="Sarı etiket",(IF('Cihazlar'!Q482="","",IF(ISNUMBER('Cihazlar'!Q482),'Cihazlar'!Q482,IFERROR(DATE(VALUE(RIGHT('Cihazlar'!Q482,4)),VALUE(MID('Cihazlar'!Q482,4,2)),VALUE(LEFT('Cihazlar'!Q482,2))),""))))+120,IF('Cihazlar'!R482="Kırmızı etiket",(IF('Cihazlar'!Q482="","",IF(ISNUMBER('Cihazlar'!Q482),'Cihazlar'!Q482,IFERROR(DATE(VALUE(RIGHT('Cihazlar'!Q482,4)),VALUE(MID('Cihazlar'!Q482,4,2)),VALUE(LEFT('Cihazlar'!Q482,2))),""))))+60,EDATE((IF('Cihazlar'!Q482="","",IF(ISNUMBER('Cihazlar'!Q482),'Cihazlar'!Q482,IFERROR(DATE(VALUE(RIGHT('Cihazlar'!Q482,4)),VALUE(MID('Cihazlar'!Q482,4,2)),VALUE(LEFT('Cihazlar'!Q482,2))),"")))),12))))</f>
        <v/>
      </c>
      <c r="J482" s="17" t="str">
        <f>IF(I482="","",I482-TODAY())</f>
        <v/>
      </c>
      <c r="K482" s="16" t="str">
        <f>IF('Cihazlar'!F482&lt;&gt;"",IF('Cihazlar'!F482="","",IF(ISNUMBER('Cihazlar'!F482),'Cihazlar'!F482,IFERROR(DATE(VALUE(RIGHT('Cihazlar'!F482,4)),VALUE(MID('Cihazlar'!F482,4,2)),VALUE(LEFT('Cihazlar'!F482,2))),""))),IF('Cihazlar'!E482="","",IF(ISNUMBER('Cihazlar'!E482),'Cihazlar'!E482,IFERROR(DATE(VALUE(RIGHT('Cihazlar'!E482,4)),VALUE(MID('Cihazlar'!E482,4,2)),VALUE(LEFT('Cihazlar'!E482,2))),""))))</f>
        <v/>
      </c>
      <c r="L482" t="str">
        <f>IF('Cihazlar'!C482="","",IFERROR(MATCH('Cihazlar'!C482,'Ürünler'!$A:$A,0),IFERROR(MATCH('Cihazlar'!C482,'Ürünler'!$B:$B,0),"")))</f>
        <v/>
      </c>
      <c r="M482">
        <f>IF(N482&gt;0,0,IF('Cihazlar'!J482&lt;&gt;"",N(VALUE('Cihazlar'!J482)),IF(L482="",0,N(INDEX('Ürünler'!$C:$C,L482)))))</f>
        <v>0</v>
      </c>
      <c r="N482">
        <f>IF('Cihazlar'!K482&lt;&gt;"",N(VALUE('Cihazlar'!K482)),IF('Cihazlar'!J482&lt;&gt;"",0,IF(L482="",0,N(INDEX('Ürünler'!$D:$D,L482)))))</f>
        <v>0</v>
      </c>
    </row>
    <row r="483" spans="1:14">
      <c r="A483" t="str">
        <f>IF(AND('Cihazlar'!A483="",'Cihazlar'!B483=""),"",IFERROR(INDEX('Müşteriler'!$A:$A,MATCH(IF('Cihazlar'!A483="","§",'Cihazlar'!A483),'Müşteriler'!$K:$K,0)),IFERROR(INDEX('Müşteriler'!$A:$A,MATCH(IF('Cihazlar'!B483="","§",'Cihazlar'!B483),'Müşteriler'!$C:$C,0)),'Cihazlar'!A483&amp;'Cihazlar'!B483)))</f>
        <v/>
      </c>
      <c r="B483" t="str">
        <f>IF('Cihazlar'!C483="","",IF(L483="",'Cihazlar'!C483,INDEX('Ürünler'!$B:$B,L483)))</f>
        <v/>
      </c>
      <c r="C483" t="str">
        <f>IF('Cihazlar'!D483="","",'Cihazlar'!D483)</f>
        <v/>
      </c>
      <c r="D483" s="16" t="str">
        <f>K483</f>
        <v/>
      </c>
      <c r="E483" t="str">
        <f>IF(N483&gt;0,N483&amp;" gün",IF(M483&gt;0,M483&amp;" ay",""))</f>
        <v/>
      </c>
      <c r="F483" s="16" t="str">
        <f>IF(OR('Cihazlar'!C483="",K483=""),"",IF(N483&gt;0,K483+N483,IF(M483&gt;0,EDATE(K483,M483),"")))</f>
        <v/>
      </c>
      <c r="G483" s="17" t="str">
        <f>IF(F483="","",F483-TODAY())</f>
        <v/>
      </c>
      <c r="H483" t="str">
        <f>IF(G483="","",IF(G483&lt;0,"Gecikmiş",IF(G483&lt;=30,"30 gün içinde","Planlı")))</f>
        <v/>
      </c>
      <c r="I483" s="16" t="str">
        <f>IF('Cihazlar'!Q483="","",IF('Cihazlar'!R483="Sarı etiket",(IF('Cihazlar'!Q483="","",IF(ISNUMBER('Cihazlar'!Q483),'Cihazlar'!Q483,IFERROR(DATE(VALUE(RIGHT('Cihazlar'!Q483,4)),VALUE(MID('Cihazlar'!Q483,4,2)),VALUE(LEFT('Cihazlar'!Q483,2))),""))))+120,IF('Cihazlar'!R483="Kırmızı etiket",(IF('Cihazlar'!Q483="","",IF(ISNUMBER('Cihazlar'!Q483),'Cihazlar'!Q483,IFERROR(DATE(VALUE(RIGHT('Cihazlar'!Q483,4)),VALUE(MID('Cihazlar'!Q483,4,2)),VALUE(LEFT('Cihazlar'!Q483,2))),""))))+60,EDATE((IF('Cihazlar'!Q483="","",IF(ISNUMBER('Cihazlar'!Q483),'Cihazlar'!Q483,IFERROR(DATE(VALUE(RIGHT('Cihazlar'!Q483,4)),VALUE(MID('Cihazlar'!Q483,4,2)),VALUE(LEFT('Cihazlar'!Q483,2))),"")))),12))))</f>
        <v/>
      </c>
      <c r="J483" s="17" t="str">
        <f>IF(I483="","",I483-TODAY())</f>
        <v/>
      </c>
      <c r="K483" s="16" t="str">
        <f>IF('Cihazlar'!F483&lt;&gt;"",IF('Cihazlar'!F483="","",IF(ISNUMBER('Cihazlar'!F483),'Cihazlar'!F483,IFERROR(DATE(VALUE(RIGHT('Cihazlar'!F483,4)),VALUE(MID('Cihazlar'!F483,4,2)),VALUE(LEFT('Cihazlar'!F483,2))),""))),IF('Cihazlar'!E483="","",IF(ISNUMBER('Cihazlar'!E483),'Cihazlar'!E483,IFERROR(DATE(VALUE(RIGHT('Cihazlar'!E483,4)),VALUE(MID('Cihazlar'!E483,4,2)),VALUE(LEFT('Cihazlar'!E483,2))),""))))</f>
        <v/>
      </c>
      <c r="L483" t="str">
        <f>IF('Cihazlar'!C483="","",IFERROR(MATCH('Cihazlar'!C483,'Ürünler'!$A:$A,0),IFERROR(MATCH('Cihazlar'!C483,'Ürünler'!$B:$B,0),"")))</f>
        <v/>
      </c>
      <c r="M483">
        <f>IF(N483&gt;0,0,IF('Cihazlar'!J483&lt;&gt;"",N(VALUE('Cihazlar'!J483)),IF(L483="",0,N(INDEX('Ürünler'!$C:$C,L483)))))</f>
        <v>0</v>
      </c>
      <c r="N483">
        <f>IF('Cihazlar'!K483&lt;&gt;"",N(VALUE('Cihazlar'!K483)),IF('Cihazlar'!J483&lt;&gt;"",0,IF(L483="",0,N(INDEX('Ürünler'!$D:$D,L483)))))</f>
        <v>0</v>
      </c>
    </row>
    <row r="484" spans="1:14">
      <c r="A484" t="str">
        <f>IF(AND('Cihazlar'!A484="",'Cihazlar'!B484=""),"",IFERROR(INDEX('Müşteriler'!$A:$A,MATCH(IF('Cihazlar'!A484="","§",'Cihazlar'!A484),'Müşteriler'!$K:$K,0)),IFERROR(INDEX('Müşteriler'!$A:$A,MATCH(IF('Cihazlar'!B484="","§",'Cihazlar'!B484),'Müşteriler'!$C:$C,0)),'Cihazlar'!A484&amp;'Cihazlar'!B484)))</f>
        <v/>
      </c>
      <c r="B484" t="str">
        <f>IF('Cihazlar'!C484="","",IF(L484="",'Cihazlar'!C484,INDEX('Ürünler'!$B:$B,L484)))</f>
        <v/>
      </c>
      <c r="C484" t="str">
        <f>IF('Cihazlar'!D484="","",'Cihazlar'!D484)</f>
        <v/>
      </c>
      <c r="D484" s="16" t="str">
        <f>K484</f>
        <v/>
      </c>
      <c r="E484" t="str">
        <f>IF(N484&gt;0,N484&amp;" gün",IF(M484&gt;0,M484&amp;" ay",""))</f>
        <v/>
      </c>
      <c r="F484" s="16" t="str">
        <f>IF(OR('Cihazlar'!C484="",K484=""),"",IF(N484&gt;0,K484+N484,IF(M484&gt;0,EDATE(K484,M484),"")))</f>
        <v/>
      </c>
      <c r="G484" s="17" t="str">
        <f>IF(F484="","",F484-TODAY())</f>
        <v/>
      </c>
      <c r="H484" t="str">
        <f>IF(G484="","",IF(G484&lt;0,"Gecikmiş",IF(G484&lt;=30,"30 gün içinde","Planlı")))</f>
        <v/>
      </c>
      <c r="I484" s="16" t="str">
        <f>IF('Cihazlar'!Q484="","",IF('Cihazlar'!R484="Sarı etiket",(IF('Cihazlar'!Q484="","",IF(ISNUMBER('Cihazlar'!Q484),'Cihazlar'!Q484,IFERROR(DATE(VALUE(RIGHT('Cihazlar'!Q484,4)),VALUE(MID('Cihazlar'!Q484,4,2)),VALUE(LEFT('Cihazlar'!Q484,2))),""))))+120,IF('Cihazlar'!R484="Kırmızı etiket",(IF('Cihazlar'!Q484="","",IF(ISNUMBER('Cihazlar'!Q484),'Cihazlar'!Q484,IFERROR(DATE(VALUE(RIGHT('Cihazlar'!Q484,4)),VALUE(MID('Cihazlar'!Q484,4,2)),VALUE(LEFT('Cihazlar'!Q484,2))),""))))+60,EDATE((IF('Cihazlar'!Q484="","",IF(ISNUMBER('Cihazlar'!Q484),'Cihazlar'!Q484,IFERROR(DATE(VALUE(RIGHT('Cihazlar'!Q484,4)),VALUE(MID('Cihazlar'!Q484,4,2)),VALUE(LEFT('Cihazlar'!Q484,2))),"")))),12))))</f>
        <v/>
      </c>
      <c r="J484" s="17" t="str">
        <f>IF(I484="","",I484-TODAY())</f>
        <v/>
      </c>
      <c r="K484" s="16" t="str">
        <f>IF('Cihazlar'!F484&lt;&gt;"",IF('Cihazlar'!F484="","",IF(ISNUMBER('Cihazlar'!F484),'Cihazlar'!F484,IFERROR(DATE(VALUE(RIGHT('Cihazlar'!F484,4)),VALUE(MID('Cihazlar'!F484,4,2)),VALUE(LEFT('Cihazlar'!F484,2))),""))),IF('Cihazlar'!E484="","",IF(ISNUMBER('Cihazlar'!E484),'Cihazlar'!E484,IFERROR(DATE(VALUE(RIGHT('Cihazlar'!E484,4)),VALUE(MID('Cihazlar'!E484,4,2)),VALUE(LEFT('Cihazlar'!E484,2))),""))))</f>
        <v/>
      </c>
      <c r="L484" t="str">
        <f>IF('Cihazlar'!C484="","",IFERROR(MATCH('Cihazlar'!C484,'Ürünler'!$A:$A,0),IFERROR(MATCH('Cihazlar'!C484,'Ürünler'!$B:$B,0),"")))</f>
        <v/>
      </c>
      <c r="M484">
        <f>IF(N484&gt;0,0,IF('Cihazlar'!J484&lt;&gt;"",N(VALUE('Cihazlar'!J484)),IF(L484="",0,N(INDEX('Ürünler'!$C:$C,L484)))))</f>
        <v>0</v>
      </c>
      <c r="N484">
        <f>IF('Cihazlar'!K484&lt;&gt;"",N(VALUE('Cihazlar'!K484)),IF('Cihazlar'!J484&lt;&gt;"",0,IF(L484="",0,N(INDEX('Ürünler'!$D:$D,L484)))))</f>
        <v>0</v>
      </c>
    </row>
    <row r="485" spans="1:14">
      <c r="A485" t="str">
        <f>IF(AND('Cihazlar'!A485="",'Cihazlar'!B485=""),"",IFERROR(INDEX('Müşteriler'!$A:$A,MATCH(IF('Cihazlar'!A485="","§",'Cihazlar'!A485),'Müşteriler'!$K:$K,0)),IFERROR(INDEX('Müşteriler'!$A:$A,MATCH(IF('Cihazlar'!B485="","§",'Cihazlar'!B485),'Müşteriler'!$C:$C,0)),'Cihazlar'!A485&amp;'Cihazlar'!B485)))</f>
        <v/>
      </c>
      <c r="B485" t="str">
        <f>IF('Cihazlar'!C485="","",IF(L485="",'Cihazlar'!C485,INDEX('Ürünler'!$B:$B,L485)))</f>
        <v/>
      </c>
      <c r="C485" t="str">
        <f>IF('Cihazlar'!D485="","",'Cihazlar'!D485)</f>
        <v/>
      </c>
      <c r="D485" s="16" t="str">
        <f>K485</f>
        <v/>
      </c>
      <c r="E485" t="str">
        <f>IF(N485&gt;0,N485&amp;" gün",IF(M485&gt;0,M485&amp;" ay",""))</f>
        <v/>
      </c>
      <c r="F485" s="16" t="str">
        <f>IF(OR('Cihazlar'!C485="",K485=""),"",IF(N485&gt;0,K485+N485,IF(M485&gt;0,EDATE(K485,M485),"")))</f>
        <v/>
      </c>
      <c r="G485" s="17" t="str">
        <f>IF(F485="","",F485-TODAY())</f>
        <v/>
      </c>
      <c r="H485" t="str">
        <f>IF(G485="","",IF(G485&lt;0,"Gecikmiş",IF(G485&lt;=30,"30 gün içinde","Planlı")))</f>
        <v/>
      </c>
      <c r="I485" s="16" t="str">
        <f>IF('Cihazlar'!Q485="","",IF('Cihazlar'!R485="Sarı etiket",(IF('Cihazlar'!Q485="","",IF(ISNUMBER('Cihazlar'!Q485),'Cihazlar'!Q485,IFERROR(DATE(VALUE(RIGHT('Cihazlar'!Q485,4)),VALUE(MID('Cihazlar'!Q485,4,2)),VALUE(LEFT('Cihazlar'!Q485,2))),""))))+120,IF('Cihazlar'!R485="Kırmızı etiket",(IF('Cihazlar'!Q485="","",IF(ISNUMBER('Cihazlar'!Q485),'Cihazlar'!Q485,IFERROR(DATE(VALUE(RIGHT('Cihazlar'!Q485,4)),VALUE(MID('Cihazlar'!Q485,4,2)),VALUE(LEFT('Cihazlar'!Q485,2))),""))))+60,EDATE((IF('Cihazlar'!Q485="","",IF(ISNUMBER('Cihazlar'!Q485),'Cihazlar'!Q485,IFERROR(DATE(VALUE(RIGHT('Cihazlar'!Q485,4)),VALUE(MID('Cihazlar'!Q485,4,2)),VALUE(LEFT('Cihazlar'!Q485,2))),"")))),12))))</f>
        <v/>
      </c>
      <c r="J485" s="17" t="str">
        <f>IF(I485="","",I485-TODAY())</f>
        <v/>
      </c>
      <c r="K485" s="16" t="str">
        <f>IF('Cihazlar'!F485&lt;&gt;"",IF('Cihazlar'!F485="","",IF(ISNUMBER('Cihazlar'!F485),'Cihazlar'!F485,IFERROR(DATE(VALUE(RIGHT('Cihazlar'!F485,4)),VALUE(MID('Cihazlar'!F485,4,2)),VALUE(LEFT('Cihazlar'!F485,2))),""))),IF('Cihazlar'!E485="","",IF(ISNUMBER('Cihazlar'!E485),'Cihazlar'!E485,IFERROR(DATE(VALUE(RIGHT('Cihazlar'!E485,4)),VALUE(MID('Cihazlar'!E485,4,2)),VALUE(LEFT('Cihazlar'!E485,2))),""))))</f>
        <v/>
      </c>
      <c r="L485" t="str">
        <f>IF('Cihazlar'!C485="","",IFERROR(MATCH('Cihazlar'!C485,'Ürünler'!$A:$A,0),IFERROR(MATCH('Cihazlar'!C485,'Ürünler'!$B:$B,0),"")))</f>
        <v/>
      </c>
      <c r="M485">
        <f>IF(N485&gt;0,0,IF('Cihazlar'!J485&lt;&gt;"",N(VALUE('Cihazlar'!J485)),IF(L485="",0,N(INDEX('Ürünler'!$C:$C,L485)))))</f>
        <v>0</v>
      </c>
      <c r="N485">
        <f>IF('Cihazlar'!K485&lt;&gt;"",N(VALUE('Cihazlar'!K485)),IF('Cihazlar'!J485&lt;&gt;"",0,IF(L485="",0,N(INDEX('Ürünler'!$D:$D,L485)))))</f>
        <v>0</v>
      </c>
    </row>
    <row r="486" spans="1:14">
      <c r="A486" t="str">
        <f>IF(AND('Cihazlar'!A486="",'Cihazlar'!B486=""),"",IFERROR(INDEX('Müşteriler'!$A:$A,MATCH(IF('Cihazlar'!A486="","§",'Cihazlar'!A486),'Müşteriler'!$K:$K,0)),IFERROR(INDEX('Müşteriler'!$A:$A,MATCH(IF('Cihazlar'!B486="","§",'Cihazlar'!B486),'Müşteriler'!$C:$C,0)),'Cihazlar'!A486&amp;'Cihazlar'!B486)))</f>
        <v/>
      </c>
      <c r="B486" t="str">
        <f>IF('Cihazlar'!C486="","",IF(L486="",'Cihazlar'!C486,INDEX('Ürünler'!$B:$B,L486)))</f>
        <v/>
      </c>
      <c r="C486" t="str">
        <f>IF('Cihazlar'!D486="","",'Cihazlar'!D486)</f>
        <v/>
      </c>
      <c r="D486" s="16" t="str">
        <f>K486</f>
        <v/>
      </c>
      <c r="E486" t="str">
        <f>IF(N486&gt;0,N486&amp;" gün",IF(M486&gt;0,M486&amp;" ay",""))</f>
        <v/>
      </c>
      <c r="F486" s="16" t="str">
        <f>IF(OR('Cihazlar'!C486="",K486=""),"",IF(N486&gt;0,K486+N486,IF(M486&gt;0,EDATE(K486,M486),"")))</f>
        <v/>
      </c>
      <c r="G486" s="17" t="str">
        <f>IF(F486="","",F486-TODAY())</f>
        <v/>
      </c>
      <c r="H486" t="str">
        <f>IF(G486="","",IF(G486&lt;0,"Gecikmiş",IF(G486&lt;=30,"30 gün içinde","Planlı")))</f>
        <v/>
      </c>
      <c r="I486" s="16" t="str">
        <f>IF('Cihazlar'!Q486="","",IF('Cihazlar'!R486="Sarı etiket",(IF('Cihazlar'!Q486="","",IF(ISNUMBER('Cihazlar'!Q486),'Cihazlar'!Q486,IFERROR(DATE(VALUE(RIGHT('Cihazlar'!Q486,4)),VALUE(MID('Cihazlar'!Q486,4,2)),VALUE(LEFT('Cihazlar'!Q486,2))),""))))+120,IF('Cihazlar'!R486="Kırmızı etiket",(IF('Cihazlar'!Q486="","",IF(ISNUMBER('Cihazlar'!Q486),'Cihazlar'!Q486,IFERROR(DATE(VALUE(RIGHT('Cihazlar'!Q486,4)),VALUE(MID('Cihazlar'!Q486,4,2)),VALUE(LEFT('Cihazlar'!Q486,2))),""))))+60,EDATE((IF('Cihazlar'!Q486="","",IF(ISNUMBER('Cihazlar'!Q486),'Cihazlar'!Q486,IFERROR(DATE(VALUE(RIGHT('Cihazlar'!Q486,4)),VALUE(MID('Cihazlar'!Q486,4,2)),VALUE(LEFT('Cihazlar'!Q486,2))),"")))),12))))</f>
        <v/>
      </c>
      <c r="J486" s="17" t="str">
        <f>IF(I486="","",I486-TODAY())</f>
        <v/>
      </c>
      <c r="K486" s="16" t="str">
        <f>IF('Cihazlar'!F486&lt;&gt;"",IF('Cihazlar'!F486="","",IF(ISNUMBER('Cihazlar'!F486),'Cihazlar'!F486,IFERROR(DATE(VALUE(RIGHT('Cihazlar'!F486,4)),VALUE(MID('Cihazlar'!F486,4,2)),VALUE(LEFT('Cihazlar'!F486,2))),""))),IF('Cihazlar'!E486="","",IF(ISNUMBER('Cihazlar'!E486),'Cihazlar'!E486,IFERROR(DATE(VALUE(RIGHT('Cihazlar'!E486,4)),VALUE(MID('Cihazlar'!E486,4,2)),VALUE(LEFT('Cihazlar'!E486,2))),""))))</f>
        <v/>
      </c>
      <c r="L486" t="str">
        <f>IF('Cihazlar'!C486="","",IFERROR(MATCH('Cihazlar'!C486,'Ürünler'!$A:$A,0),IFERROR(MATCH('Cihazlar'!C486,'Ürünler'!$B:$B,0),"")))</f>
        <v/>
      </c>
      <c r="M486">
        <f>IF(N486&gt;0,0,IF('Cihazlar'!J486&lt;&gt;"",N(VALUE('Cihazlar'!J486)),IF(L486="",0,N(INDEX('Ürünler'!$C:$C,L486)))))</f>
        <v>0</v>
      </c>
      <c r="N486">
        <f>IF('Cihazlar'!K486&lt;&gt;"",N(VALUE('Cihazlar'!K486)),IF('Cihazlar'!J486&lt;&gt;"",0,IF(L486="",0,N(INDEX('Ürünler'!$D:$D,L486)))))</f>
        <v>0</v>
      </c>
    </row>
    <row r="487" spans="1:14">
      <c r="A487" t="str">
        <f>IF(AND('Cihazlar'!A487="",'Cihazlar'!B487=""),"",IFERROR(INDEX('Müşteriler'!$A:$A,MATCH(IF('Cihazlar'!A487="","§",'Cihazlar'!A487),'Müşteriler'!$K:$K,0)),IFERROR(INDEX('Müşteriler'!$A:$A,MATCH(IF('Cihazlar'!B487="","§",'Cihazlar'!B487),'Müşteriler'!$C:$C,0)),'Cihazlar'!A487&amp;'Cihazlar'!B487)))</f>
        <v/>
      </c>
      <c r="B487" t="str">
        <f>IF('Cihazlar'!C487="","",IF(L487="",'Cihazlar'!C487,INDEX('Ürünler'!$B:$B,L487)))</f>
        <v/>
      </c>
      <c r="C487" t="str">
        <f>IF('Cihazlar'!D487="","",'Cihazlar'!D487)</f>
        <v/>
      </c>
      <c r="D487" s="16" t="str">
        <f>K487</f>
        <v/>
      </c>
      <c r="E487" t="str">
        <f>IF(N487&gt;0,N487&amp;" gün",IF(M487&gt;0,M487&amp;" ay",""))</f>
        <v/>
      </c>
      <c r="F487" s="16" t="str">
        <f>IF(OR('Cihazlar'!C487="",K487=""),"",IF(N487&gt;0,K487+N487,IF(M487&gt;0,EDATE(K487,M487),"")))</f>
        <v/>
      </c>
      <c r="G487" s="17" t="str">
        <f>IF(F487="","",F487-TODAY())</f>
        <v/>
      </c>
      <c r="H487" t="str">
        <f>IF(G487="","",IF(G487&lt;0,"Gecikmiş",IF(G487&lt;=30,"30 gün içinde","Planlı")))</f>
        <v/>
      </c>
      <c r="I487" s="16" t="str">
        <f>IF('Cihazlar'!Q487="","",IF('Cihazlar'!R487="Sarı etiket",(IF('Cihazlar'!Q487="","",IF(ISNUMBER('Cihazlar'!Q487),'Cihazlar'!Q487,IFERROR(DATE(VALUE(RIGHT('Cihazlar'!Q487,4)),VALUE(MID('Cihazlar'!Q487,4,2)),VALUE(LEFT('Cihazlar'!Q487,2))),""))))+120,IF('Cihazlar'!R487="Kırmızı etiket",(IF('Cihazlar'!Q487="","",IF(ISNUMBER('Cihazlar'!Q487),'Cihazlar'!Q487,IFERROR(DATE(VALUE(RIGHT('Cihazlar'!Q487,4)),VALUE(MID('Cihazlar'!Q487,4,2)),VALUE(LEFT('Cihazlar'!Q487,2))),""))))+60,EDATE((IF('Cihazlar'!Q487="","",IF(ISNUMBER('Cihazlar'!Q487),'Cihazlar'!Q487,IFERROR(DATE(VALUE(RIGHT('Cihazlar'!Q487,4)),VALUE(MID('Cihazlar'!Q487,4,2)),VALUE(LEFT('Cihazlar'!Q487,2))),"")))),12))))</f>
        <v/>
      </c>
      <c r="J487" s="17" t="str">
        <f>IF(I487="","",I487-TODAY())</f>
        <v/>
      </c>
      <c r="K487" s="16" t="str">
        <f>IF('Cihazlar'!F487&lt;&gt;"",IF('Cihazlar'!F487="","",IF(ISNUMBER('Cihazlar'!F487),'Cihazlar'!F487,IFERROR(DATE(VALUE(RIGHT('Cihazlar'!F487,4)),VALUE(MID('Cihazlar'!F487,4,2)),VALUE(LEFT('Cihazlar'!F487,2))),""))),IF('Cihazlar'!E487="","",IF(ISNUMBER('Cihazlar'!E487),'Cihazlar'!E487,IFERROR(DATE(VALUE(RIGHT('Cihazlar'!E487,4)),VALUE(MID('Cihazlar'!E487,4,2)),VALUE(LEFT('Cihazlar'!E487,2))),""))))</f>
        <v/>
      </c>
      <c r="L487" t="str">
        <f>IF('Cihazlar'!C487="","",IFERROR(MATCH('Cihazlar'!C487,'Ürünler'!$A:$A,0),IFERROR(MATCH('Cihazlar'!C487,'Ürünler'!$B:$B,0),"")))</f>
        <v/>
      </c>
      <c r="M487">
        <f>IF(N487&gt;0,0,IF('Cihazlar'!J487&lt;&gt;"",N(VALUE('Cihazlar'!J487)),IF(L487="",0,N(INDEX('Ürünler'!$C:$C,L487)))))</f>
        <v>0</v>
      </c>
      <c r="N487">
        <f>IF('Cihazlar'!K487&lt;&gt;"",N(VALUE('Cihazlar'!K487)),IF('Cihazlar'!J487&lt;&gt;"",0,IF(L487="",0,N(INDEX('Ürünler'!$D:$D,L487)))))</f>
        <v>0</v>
      </c>
    </row>
    <row r="488" spans="1:14">
      <c r="A488" t="str">
        <f>IF(AND('Cihazlar'!A488="",'Cihazlar'!B488=""),"",IFERROR(INDEX('Müşteriler'!$A:$A,MATCH(IF('Cihazlar'!A488="","§",'Cihazlar'!A488),'Müşteriler'!$K:$K,0)),IFERROR(INDEX('Müşteriler'!$A:$A,MATCH(IF('Cihazlar'!B488="","§",'Cihazlar'!B488),'Müşteriler'!$C:$C,0)),'Cihazlar'!A488&amp;'Cihazlar'!B488)))</f>
        <v/>
      </c>
      <c r="B488" t="str">
        <f>IF('Cihazlar'!C488="","",IF(L488="",'Cihazlar'!C488,INDEX('Ürünler'!$B:$B,L488)))</f>
        <v/>
      </c>
      <c r="C488" t="str">
        <f>IF('Cihazlar'!D488="","",'Cihazlar'!D488)</f>
        <v/>
      </c>
      <c r="D488" s="16" t="str">
        <f>K488</f>
        <v/>
      </c>
      <c r="E488" t="str">
        <f>IF(N488&gt;0,N488&amp;" gün",IF(M488&gt;0,M488&amp;" ay",""))</f>
        <v/>
      </c>
      <c r="F488" s="16" t="str">
        <f>IF(OR('Cihazlar'!C488="",K488=""),"",IF(N488&gt;0,K488+N488,IF(M488&gt;0,EDATE(K488,M488),"")))</f>
        <v/>
      </c>
      <c r="G488" s="17" t="str">
        <f>IF(F488="","",F488-TODAY())</f>
        <v/>
      </c>
      <c r="H488" t="str">
        <f>IF(G488="","",IF(G488&lt;0,"Gecikmiş",IF(G488&lt;=30,"30 gün içinde","Planlı")))</f>
        <v/>
      </c>
      <c r="I488" s="16" t="str">
        <f>IF('Cihazlar'!Q488="","",IF('Cihazlar'!R488="Sarı etiket",(IF('Cihazlar'!Q488="","",IF(ISNUMBER('Cihazlar'!Q488),'Cihazlar'!Q488,IFERROR(DATE(VALUE(RIGHT('Cihazlar'!Q488,4)),VALUE(MID('Cihazlar'!Q488,4,2)),VALUE(LEFT('Cihazlar'!Q488,2))),""))))+120,IF('Cihazlar'!R488="Kırmızı etiket",(IF('Cihazlar'!Q488="","",IF(ISNUMBER('Cihazlar'!Q488),'Cihazlar'!Q488,IFERROR(DATE(VALUE(RIGHT('Cihazlar'!Q488,4)),VALUE(MID('Cihazlar'!Q488,4,2)),VALUE(LEFT('Cihazlar'!Q488,2))),""))))+60,EDATE((IF('Cihazlar'!Q488="","",IF(ISNUMBER('Cihazlar'!Q488),'Cihazlar'!Q488,IFERROR(DATE(VALUE(RIGHT('Cihazlar'!Q488,4)),VALUE(MID('Cihazlar'!Q488,4,2)),VALUE(LEFT('Cihazlar'!Q488,2))),"")))),12))))</f>
        <v/>
      </c>
      <c r="J488" s="17" t="str">
        <f>IF(I488="","",I488-TODAY())</f>
        <v/>
      </c>
      <c r="K488" s="16" t="str">
        <f>IF('Cihazlar'!F488&lt;&gt;"",IF('Cihazlar'!F488="","",IF(ISNUMBER('Cihazlar'!F488),'Cihazlar'!F488,IFERROR(DATE(VALUE(RIGHT('Cihazlar'!F488,4)),VALUE(MID('Cihazlar'!F488,4,2)),VALUE(LEFT('Cihazlar'!F488,2))),""))),IF('Cihazlar'!E488="","",IF(ISNUMBER('Cihazlar'!E488),'Cihazlar'!E488,IFERROR(DATE(VALUE(RIGHT('Cihazlar'!E488,4)),VALUE(MID('Cihazlar'!E488,4,2)),VALUE(LEFT('Cihazlar'!E488,2))),""))))</f>
        <v/>
      </c>
      <c r="L488" t="str">
        <f>IF('Cihazlar'!C488="","",IFERROR(MATCH('Cihazlar'!C488,'Ürünler'!$A:$A,0),IFERROR(MATCH('Cihazlar'!C488,'Ürünler'!$B:$B,0),"")))</f>
        <v/>
      </c>
      <c r="M488">
        <f>IF(N488&gt;0,0,IF('Cihazlar'!J488&lt;&gt;"",N(VALUE('Cihazlar'!J488)),IF(L488="",0,N(INDEX('Ürünler'!$C:$C,L488)))))</f>
        <v>0</v>
      </c>
      <c r="N488">
        <f>IF('Cihazlar'!K488&lt;&gt;"",N(VALUE('Cihazlar'!K488)),IF('Cihazlar'!J488&lt;&gt;"",0,IF(L488="",0,N(INDEX('Ürünler'!$D:$D,L488)))))</f>
        <v>0</v>
      </c>
    </row>
    <row r="489" spans="1:14">
      <c r="A489" t="str">
        <f>IF(AND('Cihazlar'!A489="",'Cihazlar'!B489=""),"",IFERROR(INDEX('Müşteriler'!$A:$A,MATCH(IF('Cihazlar'!A489="","§",'Cihazlar'!A489),'Müşteriler'!$K:$K,0)),IFERROR(INDEX('Müşteriler'!$A:$A,MATCH(IF('Cihazlar'!B489="","§",'Cihazlar'!B489),'Müşteriler'!$C:$C,0)),'Cihazlar'!A489&amp;'Cihazlar'!B489)))</f>
        <v/>
      </c>
      <c r="B489" t="str">
        <f>IF('Cihazlar'!C489="","",IF(L489="",'Cihazlar'!C489,INDEX('Ürünler'!$B:$B,L489)))</f>
        <v/>
      </c>
      <c r="C489" t="str">
        <f>IF('Cihazlar'!D489="","",'Cihazlar'!D489)</f>
        <v/>
      </c>
      <c r="D489" s="16" t="str">
        <f>K489</f>
        <v/>
      </c>
      <c r="E489" t="str">
        <f>IF(N489&gt;0,N489&amp;" gün",IF(M489&gt;0,M489&amp;" ay",""))</f>
        <v/>
      </c>
      <c r="F489" s="16" t="str">
        <f>IF(OR('Cihazlar'!C489="",K489=""),"",IF(N489&gt;0,K489+N489,IF(M489&gt;0,EDATE(K489,M489),"")))</f>
        <v/>
      </c>
      <c r="G489" s="17" t="str">
        <f>IF(F489="","",F489-TODAY())</f>
        <v/>
      </c>
      <c r="H489" t="str">
        <f>IF(G489="","",IF(G489&lt;0,"Gecikmiş",IF(G489&lt;=30,"30 gün içinde","Planlı")))</f>
        <v/>
      </c>
      <c r="I489" s="16" t="str">
        <f>IF('Cihazlar'!Q489="","",IF('Cihazlar'!R489="Sarı etiket",(IF('Cihazlar'!Q489="","",IF(ISNUMBER('Cihazlar'!Q489),'Cihazlar'!Q489,IFERROR(DATE(VALUE(RIGHT('Cihazlar'!Q489,4)),VALUE(MID('Cihazlar'!Q489,4,2)),VALUE(LEFT('Cihazlar'!Q489,2))),""))))+120,IF('Cihazlar'!R489="Kırmızı etiket",(IF('Cihazlar'!Q489="","",IF(ISNUMBER('Cihazlar'!Q489),'Cihazlar'!Q489,IFERROR(DATE(VALUE(RIGHT('Cihazlar'!Q489,4)),VALUE(MID('Cihazlar'!Q489,4,2)),VALUE(LEFT('Cihazlar'!Q489,2))),""))))+60,EDATE((IF('Cihazlar'!Q489="","",IF(ISNUMBER('Cihazlar'!Q489),'Cihazlar'!Q489,IFERROR(DATE(VALUE(RIGHT('Cihazlar'!Q489,4)),VALUE(MID('Cihazlar'!Q489,4,2)),VALUE(LEFT('Cihazlar'!Q489,2))),"")))),12))))</f>
        <v/>
      </c>
      <c r="J489" s="17" t="str">
        <f>IF(I489="","",I489-TODAY())</f>
        <v/>
      </c>
      <c r="K489" s="16" t="str">
        <f>IF('Cihazlar'!F489&lt;&gt;"",IF('Cihazlar'!F489="","",IF(ISNUMBER('Cihazlar'!F489),'Cihazlar'!F489,IFERROR(DATE(VALUE(RIGHT('Cihazlar'!F489,4)),VALUE(MID('Cihazlar'!F489,4,2)),VALUE(LEFT('Cihazlar'!F489,2))),""))),IF('Cihazlar'!E489="","",IF(ISNUMBER('Cihazlar'!E489),'Cihazlar'!E489,IFERROR(DATE(VALUE(RIGHT('Cihazlar'!E489,4)),VALUE(MID('Cihazlar'!E489,4,2)),VALUE(LEFT('Cihazlar'!E489,2))),""))))</f>
        <v/>
      </c>
      <c r="L489" t="str">
        <f>IF('Cihazlar'!C489="","",IFERROR(MATCH('Cihazlar'!C489,'Ürünler'!$A:$A,0),IFERROR(MATCH('Cihazlar'!C489,'Ürünler'!$B:$B,0),"")))</f>
        <v/>
      </c>
      <c r="M489">
        <f>IF(N489&gt;0,0,IF('Cihazlar'!J489&lt;&gt;"",N(VALUE('Cihazlar'!J489)),IF(L489="",0,N(INDEX('Ürünler'!$C:$C,L489)))))</f>
        <v>0</v>
      </c>
      <c r="N489">
        <f>IF('Cihazlar'!K489&lt;&gt;"",N(VALUE('Cihazlar'!K489)),IF('Cihazlar'!J489&lt;&gt;"",0,IF(L489="",0,N(INDEX('Ürünler'!$D:$D,L489)))))</f>
        <v>0</v>
      </c>
    </row>
    <row r="490" spans="1:14">
      <c r="A490" t="str">
        <f>IF(AND('Cihazlar'!A490="",'Cihazlar'!B490=""),"",IFERROR(INDEX('Müşteriler'!$A:$A,MATCH(IF('Cihazlar'!A490="","§",'Cihazlar'!A490),'Müşteriler'!$K:$K,0)),IFERROR(INDEX('Müşteriler'!$A:$A,MATCH(IF('Cihazlar'!B490="","§",'Cihazlar'!B490),'Müşteriler'!$C:$C,0)),'Cihazlar'!A490&amp;'Cihazlar'!B490)))</f>
        <v/>
      </c>
      <c r="B490" t="str">
        <f>IF('Cihazlar'!C490="","",IF(L490="",'Cihazlar'!C490,INDEX('Ürünler'!$B:$B,L490)))</f>
        <v/>
      </c>
      <c r="C490" t="str">
        <f>IF('Cihazlar'!D490="","",'Cihazlar'!D490)</f>
        <v/>
      </c>
      <c r="D490" s="16" t="str">
        <f>K490</f>
        <v/>
      </c>
      <c r="E490" t="str">
        <f>IF(N490&gt;0,N490&amp;" gün",IF(M490&gt;0,M490&amp;" ay",""))</f>
        <v/>
      </c>
      <c r="F490" s="16" t="str">
        <f>IF(OR('Cihazlar'!C490="",K490=""),"",IF(N490&gt;0,K490+N490,IF(M490&gt;0,EDATE(K490,M490),"")))</f>
        <v/>
      </c>
      <c r="G490" s="17" t="str">
        <f>IF(F490="","",F490-TODAY())</f>
        <v/>
      </c>
      <c r="H490" t="str">
        <f>IF(G490="","",IF(G490&lt;0,"Gecikmiş",IF(G490&lt;=30,"30 gün içinde","Planlı")))</f>
        <v/>
      </c>
      <c r="I490" s="16" t="str">
        <f>IF('Cihazlar'!Q490="","",IF('Cihazlar'!R490="Sarı etiket",(IF('Cihazlar'!Q490="","",IF(ISNUMBER('Cihazlar'!Q490),'Cihazlar'!Q490,IFERROR(DATE(VALUE(RIGHT('Cihazlar'!Q490,4)),VALUE(MID('Cihazlar'!Q490,4,2)),VALUE(LEFT('Cihazlar'!Q490,2))),""))))+120,IF('Cihazlar'!R490="Kırmızı etiket",(IF('Cihazlar'!Q490="","",IF(ISNUMBER('Cihazlar'!Q490),'Cihazlar'!Q490,IFERROR(DATE(VALUE(RIGHT('Cihazlar'!Q490,4)),VALUE(MID('Cihazlar'!Q490,4,2)),VALUE(LEFT('Cihazlar'!Q490,2))),""))))+60,EDATE((IF('Cihazlar'!Q490="","",IF(ISNUMBER('Cihazlar'!Q490),'Cihazlar'!Q490,IFERROR(DATE(VALUE(RIGHT('Cihazlar'!Q490,4)),VALUE(MID('Cihazlar'!Q490,4,2)),VALUE(LEFT('Cihazlar'!Q490,2))),"")))),12))))</f>
        <v/>
      </c>
      <c r="J490" s="17" t="str">
        <f>IF(I490="","",I490-TODAY())</f>
        <v/>
      </c>
      <c r="K490" s="16" t="str">
        <f>IF('Cihazlar'!F490&lt;&gt;"",IF('Cihazlar'!F490="","",IF(ISNUMBER('Cihazlar'!F490),'Cihazlar'!F490,IFERROR(DATE(VALUE(RIGHT('Cihazlar'!F490,4)),VALUE(MID('Cihazlar'!F490,4,2)),VALUE(LEFT('Cihazlar'!F490,2))),""))),IF('Cihazlar'!E490="","",IF(ISNUMBER('Cihazlar'!E490),'Cihazlar'!E490,IFERROR(DATE(VALUE(RIGHT('Cihazlar'!E490,4)),VALUE(MID('Cihazlar'!E490,4,2)),VALUE(LEFT('Cihazlar'!E490,2))),""))))</f>
        <v/>
      </c>
      <c r="L490" t="str">
        <f>IF('Cihazlar'!C490="","",IFERROR(MATCH('Cihazlar'!C490,'Ürünler'!$A:$A,0),IFERROR(MATCH('Cihazlar'!C490,'Ürünler'!$B:$B,0),"")))</f>
        <v/>
      </c>
      <c r="M490">
        <f>IF(N490&gt;0,0,IF('Cihazlar'!J490&lt;&gt;"",N(VALUE('Cihazlar'!J490)),IF(L490="",0,N(INDEX('Ürünler'!$C:$C,L490)))))</f>
        <v>0</v>
      </c>
      <c r="N490">
        <f>IF('Cihazlar'!K490&lt;&gt;"",N(VALUE('Cihazlar'!K490)),IF('Cihazlar'!J490&lt;&gt;"",0,IF(L490="",0,N(INDEX('Ürünler'!$D:$D,L490)))))</f>
        <v>0</v>
      </c>
    </row>
    <row r="491" spans="1:14">
      <c r="A491" t="str">
        <f>IF(AND('Cihazlar'!A491="",'Cihazlar'!B491=""),"",IFERROR(INDEX('Müşteriler'!$A:$A,MATCH(IF('Cihazlar'!A491="","§",'Cihazlar'!A491),'Müşteriler'!$K:$K,0)),IFERROR(INDEX('Müşteriler'!$A:$A,MATCH(IF('Cihazlar'!B491="","§",'Cihazlar'!B491),'Müşteriler'!$C:$C,0)),'Cihazlar'!A491&amp;'Cihazlar'!B491)))</f>
        <v/>
      </c>
      <c r="B491" t="str">
        <f>IF('Cihazlar'!C491="","",IF(L491="",'Cihazlar'!C491,INDEX('Ürünler'!$B:$B,L491)))</f>
        <v/>
      </c>
      <c r="C491" t="str">
        <f>IF('Cihazlar'!D491="","",'Cihazlar'!D491)</f>
        <v/>
      </c>
      <c r="D491" s="16" t="str">
        <f>K491</f>
        <v/>
      </c>
      <c r="E491" t="str">
        <f>IF(N491&gt;0,N491&amp;" gün",IF(M491&gt;0,M491&amp;" ay",""))</f>
        <v/>
      </c>
      <c r="F491" s="16" t="str">
        <f>IF(OR('Cihazlar'!C491="",K491=""),"",IF(N491&gt;0,K491+N491,IF(M491&gt;0,EDATE(K491,M491),"")))</f>
        <v/>
      </c>
      <c r="G491" s="17" t="str">
        <f>IF(F491="","",F491-TODAY())</f>
        <v/>
      </c>
      <c r="H491" t="str">
        <f>IF(G491="","",IF(G491&lt;0,"Gecikmiş",IF(G491&lt;=30,"30 gün içinde","Planlı")))</f>
        <v/>
      </c>
      <c r="I491" s="16" t="str">
        <f>IF('Cihazlar'!Q491="","",IF('Cihazlar'!R491="Sarı etiket",(IF('Cihazlar'!Q491="","",IF(ISNUMBER('Cihazlar'!Q491),'Cihazlar'!Q491,IFERROR(DATE(VALUE(RIGHT('Cihazlar'!Q491,4)),VALUE(MID('Cihazlar'!Q491,4,2)),VALUE(LEFT('Cihazlar'!Q491,2))),""))))+120,IF('Cihazlar'!R491="Kırmızı etiket",(IF('Cihazlar'!Q491="","",IF(ISNUMBER('Cihazlar'!Q491),'Cihazlar'!Q491,IFERROR(DATE(VALUE(RIGHT('Cihazlar'!Q491,4)),VALUE(MID('Cihazlar'!Q491,4,2)),VALUE(LEFT('Cihazlar'!Q491,2))),""))))+60,EDATE((IF('Cihazlar'!Q491="","",IF(ISNUMBER('Cihazlar'!Q491),'Cihazlar'!Q491,IFERROR(DATE(VALUE(RIGHT('Cihazlar'!Q491,4)),VALUE(MID('Cihazlar'!Q491,4,2)),VALUE(LEFT('Cihazlar'!Q491,2))),"")))),12))))</f>
        <v/>
      </c>
      <c r="J491" s="17" t="str">
        <f>IF(I491="","",I491-TODAY())</f>
        <v/>
      </c>
      <c r="K491" s="16" t="str">
        <f>IF('Cihazlar'!F491&lt;&gt;"",IF('Cihazlar'!F491="","",IF(ISNUMBER('Cihazlar'!F491),'Cihazlar'!F491,IFERROR(DATE(VALUE(RIGHT('Cihazlar'!F491,4)),VALUE(MID('Cihazlar'!F491,4,2)),VALUE(LEFT('Cihazlar'!F491,2))),""))),IF('Cihazlar'!E491="","",IF(ISNUMBER('Cihazlar'!E491),'Cihazlar'!E491,IFERROR(DATE(VALUE(RIGHT('Cihazlar'!E491,4)),VALUE(MID('Cihazlar'!E491,4,2)),VALUE(LEFT('Cihazlar'!E491,2))),""))))</f>
        <v/>
      </c>
      <c r="L491" t="str">
        <f>IF('Cihazlar'!C491="","",IFERROR(MATCH('Cihazlar'!C491,'Ürünler'!$A:$A,0),IFERROR(MATCH('Cihazlar'!C491,'Ürünler'!$B:$B,0),"")))</f>
        <v/>
      </c>
      <c r="M491">
        <f>IF(N491&gt;0,0,IF('Cihazlar'!J491&lt;&gt;"",N(VALUE('Cihazlar'!J491)),IF(L491="",0,N(INDEX('Ürünler'!$C:$C,L491)))))</f>
        <v>0</v>
      </c>
      <c r="N491">
        <f>IF('Cihazlar'!K491&lt;&gt;"",N(VALUE('Cihazlar'!K491)),IF('Cihazlar'!J491&lt;&gt;"",0,IF(L491="",0,N(INDEX('Ürünler'!$D:$D,L491)))))</f>
        <v>0</v>
      </c>
    </row>
    <row r="492" spans="1:14">
      <c r="A492" t="str">
        <f>IF(AND('Cihazlar'!A492="",'Cihazlar'!B492=""),"",IFERROR(INDEX('Müşteriler'!$A:$A,MATCH(IF('Cihazlar'!A492="","§",'Cihazlar'!A492),'Müşteriler'!$K:$K,0)),IFERROR(INDEX('Müşteriler'!$A:$A,MATCH(IF('Cihazlar'!B492="","§",'Cihazlar'!B492),'Müşteriler'!$C:$C,0)),'Cihazlar'!A492&amp;'Cihazlar'!B492)))</f>
        <v/>
      </c>
      <c r="B492" t="str">
        <f>IF('Cihazlar'!C492="","",IF(L492="",'Cihazlar'!C492,INDEX('Ürünler'!$B:$B,L492)))</f>
        <v/>
      </c>
      <c r="C492" t="str">
        <f>IF('Cihazlar'!D492="","",'Cihazlar'!D492)</f>
        <v/>
      </c>
      <c r="D492" s="16" t="str">
        <f>K492</f>
        <v/>
      </c>
      <c r="E492" t="str">
        <f>IF(N492&gt;0,N492&amp;" gün",IF(M492&gt;0,M492&amp;" ay",""))</f>
        <v/>
      </c>
      <c r="F492" s="16" t="str">
        <f>IF(OR('Cihazlar'!C492="",K492=""),"",IF(N492&gt;0,K492+N492,IF(M492&gt;0,EDATE(K492,M492),"")))</f>
        <v/>
      </c>
      <c r="G492" s="17" t="str">
        <f>IF(F492="","",F492-TODAY())</f>
        <v/>
      </c>
      <c r="H492" t="str">
        <f>IF(G492="","",IF(G492&lt;0,"Gecikmiş",IF(G492&lt;=30,"30 gün içinde","Planlı")))</f>
        <v/>
      </c>
      <c r="I492" s="16" t="str">
        <f>IF('Cihazlar'!Q492="","",IF('Cihazlar'!R492="Sarı etiket",(IF('Cihazlar'!Q492="","",IF(ISNUMBER('Cihazlar'!Q492),'Cihazlar'!Q492,IFERROR(DATE(VALUE(RIGHT('Cihazlar'!Q492,4)),VALUE(MID('Cihazlar'!Q492,4,2)),VALUE(LEFT('Cihazlar'!Q492,2))),""))))+120,IF('Cihazlar'!R492="Kırmızı etiket",(IF('Cihazlar'!Q492="","",IF(ISNUMBER('Cihazlar'!Q492),'Cihazlar'!Q492,IFERROR(DATE(VALUE(RIGHT('Cihazlar'!Q492,4)),VALUE(MID('Cihazlar'!Q492,4,2)),VALUE(LEFT('Cihazlar'!Q492,2))),""))))+60,EDATE((IF('Cihazlar'!Q492="","",IF(ISNUMBER('Cihazlar'!Q492),'Cihazlar'!Q492,IFERROR(DATE(VALUE(RIGHT('Cihazlar'!Q492,4)),VALUE(MID('Cihazlar'!Q492,4,2)),VALUE(LEFT('Cihazlar'!Q492,2))),"")))),12))))</f>
        <v/>
      </c>
      <c r="J492" s="17" t="str">
        <f>IF(I492="","",I492-TODAY())</f>
        <v/>
      </c>
      <c r="K492" s="16" t="str">
        <f>IF('Cihazlar'!F492&lt;&gt;"",IF('Cihazlar'!F492="","",IF(ISNUMBER('Cihazlar'!F492),'Cihazlar'!F492,IFERROR(DATE(VALUE(RIGHT('Cihazlar'!F492,4)),VALUE(MID('Cihazlar'!F492,4,2)),VALUE(LEFT('Cihazlar'!F492,2))),""))),IF('Cihazlar'!E492="","",IF(ISNUMBER('Cihazlar'!E492),'Cihazlar'!E492,IFERROR(DATE(VALUE(RIGHT('Cihazlar'!E492,4)),VALUE(MID('Cihazlar'!E492,4,2)),VALUE(LEFT('Cihazlar'!E492,2))),""))))</f>
        <v/>
      </c>
      <c r="L492" t="str">
        <f>IF('Cihazlar'!C492="","",IFERROR(MATCH('Cihazlar'!C492,'Ürünler'!$A:$A,0),IFERROR(MATCH('Cihazlar'!C492,'Ürünler'!$B:$B,0),"")))</f>
        <v/>
      </c>
      <c r="M492">
        <f>IF(N492&gt;0,0,IF('Cihazlar'!J492&lt;&gt;"",N(VALUE('Cihazlar'!J492)),IF(L492="",0,N(INDEX('Ürünler'!$C:$C,L492)))))</f>
        <v>0</v>
      </c>
      <c r="N492">
        <f>IF('Cihazlar'!K492&lt;&gt;"",N(VALUE('Cihazlar'!K492)),IF('Cihazlar'!J492&lt;&gt;"",0,IF(L492="",0,N(INDEX('Ürünler'!$D:$D,L492)))))</f>
        <v>0</v>
      </c>
    </row>
    <row r="493" spans="1:14">
      <c r="A493" t="str">
        <f>IF(AND('Cihazlar'!A493="",'Cihazlar'!B493=""),"",IFERROR(INDEX('Müşteriler'!$A:$A,MATCH(IF('Cihazlar'!A493="","§",'Cihazlar'!A493),'Müşteriler'!$K:$K,0)),IFERROR(INDEX('Müşteriler'!$A:$A,MATCH(IF('Cihazlar'!B493="","§",'Cihazlar'!B493),'Müşteriler'!$C:$C,0)),'Cihazlar'!A493&amp;'Cihazlar'!B493)))</f>
        <v/>
      </c>
      <c r="B493" t="str">
        <f>IF('Cihazlar'!C493="","",IF(L493="",'Cihazlar'!C493,INDEX('Ürünler'!$B:$B,L493)))</f>
        <v/>
      </c>
      <c r="C493" t="str">
        <f>IF('Cihazlar'!D493="","",'Cihazlar'!D493)</f>
        <v/>
      </c>
      <c r="D493" s="16" t="str">
        <f>K493</f>
        <v/>
      </c>
      <c r="E493" t="str">
        <f>IF(N493&gt;0,N493&amp;" gün",IF(M493&gt;0,M493&amp;" ay",""))</f>
        <v/>
      </c>
      <c r="F493" s="16" t="str">
        <f>IF(OR('Cihazlar'!C493="",K493=""),"",IF(N493&gt;0,K493+N493,IF(M493&gt;0,EDATE(K493,M493),"")))</f>
        <v/>
      </c>
      <c r="G493" s="17" t="str">
        <f>IF(F493="","",F493-TODAY())</f>
        <v/>
      </c>
      <c r="H493" t="str">
        <f>IF(G493="","",IF(G493&lt;0,"Gecikmiş",IF(G493&lt;=30,"30 gün içinde","Planlı")))</f>
        <v/>
      </c>
      <c r="I493" s="16" t="str">
        <f>IF('Cihazlar'!Q493="","",IF('Cihazlar'!R493="Sarı etiket",(IF('Cihazlar'!Q493="","",IF(ISNUMBER('Cihazlar'!Q493),'Cihazlar'!Q493,IFERROR(DATE(VALUE(RIGHT('Cihazlar'!Q493,4)),VALUE(MID('Cihazlar'!Q493,4,2)),VALUE(LEFT('Cihazlar'!Q493,2))),""))))+120,IF('Cihazlar'!R493="Kırmızı etiket",(IF('Cihazlar'!Q493="","",IF(ISNUMBER('Cihazlar'!Q493),'Cihazlar'!Q493,IFERROR(DATE(VALUE(RIGHT('Cihazlar'!Q493,4)),VALUE(MID('Cihazlar'!Q493,4,2)),VALUE(LEFT('Cihazlar'!Q493,2))),""))))+60,EDATE((IF('Cihazlar'!Q493="","",IF(ISNUMBER('Cihazlar'!Q493),'Cihazlar'!Q493,IFERROR(DATE(VALUE(RIGHT('Cihazlar'!Q493,4)),VALUE(MID('Cihazlar'!Q493,4,2)),VALUE(LEFT('Cihazlar'!Q493,2))),"")))),12))))</f>
        <v/>
      </c>
      <c r="J493" s="17" t="str">
        <f>IF(I493="","",I493-TODAY())</f>
        <v/>
      </c>
      <c r="K493" s="16" t="str">
        <f>IF('Cihazlar'!F493&lt;&gt;"",IF('Cihazlar'!F493="","",IF(ISNUMBER('Cihazlar'!F493),'Cihazlar'!F493,IFERROR(DATE(VALUE(RIGHT('Cihazlar'!F493,4)),VALUE(MID('Cihazlar'!F493,4,2)),VALUE(LEFT('Cihazlar'!F493,2))),""))),IF('Cihazlar'!E493="","",IF(ISNUMBER('Cihazlar'!E493),'Cihazlar'!E493,IFERROR(DATE(VALUE(RIGHT('Cihazlar'!E493,4)),VALUE(MID('Cihazlar'!E493,4,2)),VALUE(LEFT('Cihazlar'!E493,2))),""))))</f>
        <v/>
      </c>
      <c r="L493" t="str">
        <f>IF('Cihazlar'!C493="","",IFERROR(MATCH('Cihazlar'!C493,'Ürünler'!$A:$A,0),IFERROR(MATCH('Cihazlar'!C493,'Ürünler'!$B:$B,0),"")))</f>
        <v/>
      </c>
      <c r="M493">
        <f>IF(N493&gt;0,0,IF('Cihazlar'!J493&lt;&gt;"",N(VALUE('Cihazlar'!J493)),IF(L493="",0,N(INDEX('Ürünler'!$C:$C,L493)))))</f>
        <v>0</v>
      </c>
      <c r="N493">
        <f>IF('Cihazlar'!K493&lt;&gt;"",N(VALUE('Cihazlar'!K493)),IF('Cihazlar'!J493&lt;&gt;"",0,IF(L493="",0,N(INDEX('Ürünler'!$D:$D,L493)))))</f>
        <v>0</v>
      </c>
    </row>
    <row r="494" spans="1:14">
      <c r="A494" t="str">
        <f>IF(AND('Cihazlar'!A494="",'Cihazlar'!B494=""),"",IFERROR(INDEX('Müşteriler'!$A:$A,MATCH(IF('Cihazlar'!A494="","§",'Cihazlar'!A494),'Müşteriler'!$K:$K,0)),IFERROR(INDEX('Müşteriler'!$A:$A,MATCH(IF('Cihazlar'!B494="","§",'Cihazlar'!B494),'Müşteriler'!$C:$C,0)),'Cihazlar'!A494&amp;'Cihazlar'!B494)))</f>
        <v/>
      </c>
      <c r="B494" t="str">
        <f>IF('Cihazlar'!C494="","",IF(L494="",'Cihazlar'!C494,INDEX('Ürünler'!$B:$B,L494)))</f>
        <v/>
      </c>
      <c r="C494" t="str">
        <f>IF('Cihazlar'!D494="","",'Cihazlar'!D494)</f>
        <v/>
      </c>
      <c r="D494" s="16" t="str">
        <f>K494</f>
        <v/>
      </c>
      <c r="E494" t="str">
        <f>IF(N494&gt;0,N494&amp;" gün",IF(M494&gt;0,M494&amp;" ay",""))</f>
        <v/>
      </c>
      <c r="F494" s="16" t="str">
        <f>IF(OR('Cihazlar'!C494="",K494=""),"",IF(N494&gt;0,K494+N494,IF(M494&gt;0,EDATE(K494,M494),"")))</f>
        <v/>
      </c>
      <c r="G494" s="17" t="str">
        <f>IF(F494="","",F494-TODAY())</f>
        <v/>
      </c>
      <c r="H494" t="str">
        <f>IF(G494="","",IF(G494&lt;0,"Gecikmiş",IF(G494&lt;=30,"30 gün içinde","Planlı")))</f>
        <v/>
      </c>
      <c r="I494" s="16" t="str">
        <f>IF('Cihazlar'!Q494="","",IF('Cihazlar'!R494="Sarı etiket",(IF('Cihazlar'!Q494="","",IF(ISNUMBER('Cihazlar'!Q494),'Cihazlar'!Q494,IFERROR(DATE(VALUE(RIGHT('Cihazlar'!Q494,4)),VALUE(MID('Cihazlar'!Q494,4,2)),VALUE(LEFT('Cihazlar'!Q494,2))),""))))+120,IF('Cihazlar'!R494="Kırmızı etiket",(IF('Cihazlar'!Q494="","",IF(ISNUMBER('Cihazlar'!Q494),'Cihazlar'!Q494,IFERROR(DATE(VALUE(RIGHT('Cihazlar'!Q494,4)),VALUE(MID('Cihazlar'!Q494,4,2)),VALUE(LEFT('Cihazlar'!Q494,2))),""))))+60,EDATE((IF('Cihazlar'!Q494="","",IF(ISNUMBER('Cihazlar'!Q494),'Cihazlar'!Q494,IFERROR(DATE(VALUE(RIGHT('Cihazlar'!Q494,4)),VALUE(MID('Cihazlar'!Q494,4,2)),VALUE(LEFT('Cihazlar'!Q494,2))),"")))),12))))</f>
        <v/>
      </c>
      <c r="J494" s="17" t="str">
        <f>IF(I494="","",I494-TODAY())</f>
        <v/>
      </c>
      <c r="K494" s="16" t="str">
        <f>IF('Cihazlar'!F494&lt;&gt;"",IF('Cihazlar'!F494="","",IF(ISNUMBER('Cihazlar'!F494),'Cihazlar'!F494,IFERROR(DATE(VALUE(RIGHT('Cihazlar'!F494,4)),VALUE(MID('Cihazlar'!F494,4,2)),VALUE(LEFT('Cihazlar'!F494,2))),""))),IF('Cihazlar'!E494="","",IF(ISNUMBER('Cihazlar'!E494),'Cihazlar'!E494,IFERROR(DATE(VALUE(RIGHT('Cihazlar'!E494,4)),VALUE(MID('Cihazlar'!E494,4,2)),VALUE(LEFT('Cihazlar'!E494,2))),""))))</f>
        <v/>
      </c>
      <c r="L494" t="str">
        <f>IF('Cihazlar'!C494="","",IFERROR(MATCH('Cihazlar'!C494,'Ürünler'!$A:$A,0),IFERROR(MATCH('Cihazlar'!C494,'Ürünler'!$B:$B,0),"")))</f>
        <v/>
      </c>
      <c r="M494">
        <f>IF(N494&gt;0,0,IF('Cihazlar'!J494&lt;&gt;"",N(VALUE('Cihazlar'!J494)),IF(L494="",0,N(INDEX('Ürünler'!$C:$C,L494)))))</f>
        <v>0</v>
      </c>
      <c r="N494">
        <f>IF('Cihazlar'!K494&lt;&gt;"",N(VALUE('Cihazlar'!K494)),IF('Cihazlar'!J494&lt;&gt;"",0,IF(L494="",0,N(INDEX('Ürünler'!$D:$D,L494)))))</f>
        <v>0</v>
      </c>
    </row>
    <row r="495" spans="1:14">
      <c r="A495" t="str">
        <f>IF(AND('Cihazlar'!A495="",'Cihazlar'!B495=""),"",IFERROR(INDEX('Müşteriler'!$A:$A,MATCH(IF('Cihazlar'!A495="","§",'Cihazlar'!A495),'Müşteriler'!$K:$K,0)),IFERROR(INDEX('Müşteriler'!$A:$A,MATCH(IF('Cihazlar'!B495="","§",'Cihazlar'!B495),'Müşteriler'!$C:$C,0)),'Cihazlar'!A495&amp;'Cihazlar'!B495)))</f>
        <v/>
      </c>
      <c r="B495" t="str">
        <f>IF('Cihazlar'!C495="","",IF(L495="",'Cihazlar'!C495,INDEX('Ürünler'!$B:$B,L495)))</f>
        <v/>
      </c>
      <c r="C495" t="str">
        <f>IF('Cihazlar'!D495="","",'Cihazlar'!D495)</f>
        <v/>
      </c>
      <c r="D495" s="16" t="str">
        <f>K495</f>
        <v/>
      </c>
      <c r="E495" t="str">
        <f>IF(N495&gt;0,N495&amp;" gün",IF(M495&gt;0,M495&amp;" ay",""))</f>
        <v/>
      </c>
      <c r="F495" s="16" t="str">
        <f>IF(OR('Cihazlar'!C495="",K495=""),"",IF(N495&gt;0,K495+N495,IF(M495&gt;0,EDATE(K495,M495),"")))</f>
        <v/>
      </c>
      <c r="G495" s="17" t="str">
        <f>IF(F495="","",F495-TODAY())</f>
        <v/>
      </c>
      <c r="H495" t="str">
        <f>IF(G495="","",IF(G495&lt;0,"Gecikmiş",IF(G495&lt;=30,"30 gün içinde","Planlı")))</f>
        <v/>
      </c>
      <c r="I495" s="16" t="str">
        <f>IF('Cihazlar'!Q495="","",IF('Cihazlar'!R495="Sarı etiket",(IF('Cihazlar'!Q495="","",IF(ISNUMBER('Cihazlar'!Q495),'Cihazlar'!Q495,IFERROR(DATE(VALUE(RIGHT('Cihazlar'!Q495,4)),VALUE(MID('Cihazlar'!Q495,4,2)),VALUE(LEFT('Cihazlar'!Q495,2))),""))))+120,IF('Cihazlar'!R495="Kırmızı etiket",(IF('Cihazlar'!Q495="","",IF(ISNUMBER('Cihazlar'!Q495),'Cihazlar'!Q495,IFERROR(DATE(VALUE(RIGHT('Cihazlar'!Q495,4)),VALUE(MID('Cihazlar'!Q495,4,2)),VALUE(LEFT('Cihazlar'!Q495,2))),""))))+60,EDATE((IF('Cihazlar'!Q495="","",IF(ISNUMBER('Cihazlar'!Q495),'Cihazlar'!Q495,IFERROR(DATE(VALUE(RIGHT('Cihazlar'!Q495,4)),VALUE(MID('Cihazlar'!Q495,4,2)),VALUE(LEFT('Cihazlar'!Q495,2))),"")))),12))))</f>
        <v/>
      </c>
      <c r="J495" s="17" t="str">
        <f>IF(I495="","",I495-TODAY())</f>
        <v/>
      </c>
      <c r="K495" s="16" t="str">
        <f>IF('Cihazlar'!F495&lt;&gt;"",IF('Cihazlar'!F495="","",IF(ISNUMBER('Cihazlar'!F495),'Cihazlar'!F495,IFERROR(DATE(VALUE(RIGHT('Cihazlar'!F495,4)),VALUE(MID('Cihazlar'!F495,4,2)),VALUE(LEFT('Cihazlar'!F495,2))),""))),IF('Cihazlar'!E495="","",IF(ISNUMBER('Cihazlar'!E495),'Cihazlar'!E495,IFERROR(DATE(VALUE(RIGHT('Cihazlar'!E495,4)),VALUE(MID('Cihazlar'!E495,4,2)),VALUE(LEFT('Cihazlar'!E495,2))),""))))</f>
        <v/>
      </c>
      <c r="L495" t="str">
        <f>IF('Cihazlar'!C495="","",IFERROR(MATCH('Cihazlar'!C495,'Ürünler'!$A:$A,0),IFERROR(MATCH('Cihazlar'!C495,'Ürünler'!$B:$B,0),"")))</f>
        <v/>
      </c>
      <c r="M495">
        <f>IF(N495&gt;0,0,IF('Cihazlar'!J495&lt;&gt;"",N(VALUE('Cihazlar'!J495)),IF(L495="",0,N(INDEX('Ürünler'!$C:$C,L495)))))</f>
        <v>0</v>
      </c>
      <c r="N495">
        <f>IF('Cihazlar'!K495&lt;&gt;"",N(VALUE('Cihazlar'!K495)),IF('Cihazlar'!J495&lt;&gt;"",0,IF(L495="",0,N(INDEX('Ürünler'!$D:$D,L495)))))</f>
        <v>0</v>
      </c>
    </row>
    <row r="496" spans="1:14">
      <c r="A496" t="str">
        <f>IF(AND('Cihazlar'!A496="",'Cihazlar'!B496=""),"",IFERROR(INDEX('Müşteriler'!$A:$A,MATCH(IF('Cihazlar'!A496="","§",'Cihazlar'!A496),'Müşteriler'!$K:$K,0)),IFERROR(INDEX('Müşteriler'!$A:$A,MATCH(IF('Cihazlar'!B496="","§",'Cihazlar'!B496),'Müşteriler'!$C:$C,0)),'Cihazlar'!A496&amp;'Cihazlar'!B496)))</f>
        <v/>
      </c>
      <c r="B496" t="str">
        <f>IF('Cihazlar'!C496="","",IF(L496="",'Cihazlar'!C496,INDEX('Ürünler'!$B:$B,L496)))</f>
        <v/>
      </c>
      <c r="C496" t="str">
        <f>IF('Cihazlar'!D496="","",'Cihazlar'!D496)</f>
        <v/>
      </c>
      <c r="D496" s="16" t="str">
        <f>K496</f>
        <v/>
      </c>
      <c r="E496" t="str">
        <f>IF(N496&gt;0,N496&amp;" gün",IF(M496&gt;0,M496&amp;" ay",""))</f>
        <v/>
      </c>
      <c r="F496" s="16" t="str">
        <f>IF(OR('Cihazlar'!C496="",K496=""),"",IF(N496&gt;0,K496+N496,IF(M496&gt;0,EDATE(K496,M496),"")))</f>
        <v/>
      </c>
      <c r="G496" s="17" t="str">
        <f>IF(F496="","",F496-TODAY())</f>
        <v/>
      </c>
      <c r="H496" t="str">
        <f>IF(G496="","",IF(G496&lt;0,"Gecikmiş",IF(G496&lt;=30,"30 gün içinde","Planlı")))</f>
        <v/>
      </c>
      <c r="I496" s="16" t="str">
        <f>IF('Cihazlar'!Q496="","",IF('Cihazlar'!R496="Sarı etiket",(IF('Cihazlar'!Q496="","",IF(ISNUMBER('Cihazlar'!Q496),'Cihazlar'!Q496,IFERROR(DATE(VALUE(RIGHT('Cihazlar'!Q496,4)),VALUE(MID('Cihazlar'!Q496,4,2)),VALUE(LEFT('Cihazlar'!Q496,2))),""))))+120,IF('Cihazlar'!R496="Kırmızı etiket",(IF('Cihazlar'!Q496="","",IF(ISNUMBER('Cihazlar'!Q496),'Cihazlar'!Q496,IFERROR(DATE(VALUE(RIGHT('Cihazlar'!Q496,4)),VALUE(MID('Cihazlar'!Q496,4,2)),VALUE(LEFT('Cihazlar'!Q496,2))),""))))+60,EDATE((IF('Cihazlar'!Q496="","",IF(ISNUMBER('Cihazlar'!Q496),'Cihazlar'!Q496,IFERROR(DATE(VALUE(RIGHT('Cihazlar'!Q496,4)),VALUE(MID('Cihazlar'!Q496,4,2)),VALUE(LEFT('Cihazlar'!Q496,2))),"")))),12))))</f>
        <v/>
      </c>
      <c r="J496" s="17" t="str">
        <f>IF(I496="","",I496-TODAY())</f>
        <v/>
      </c>
      <c r="K496" s="16" t="str">
        <f>IF('Cihazlar'!F496&lt;&gt;"",IF('Cihazlar'!F496="","",IF(ISNUMBER('Cihazlar'!F496),'Cihazlar'!F496,IFERROR(DATE(VALUE(RIGHT('Cihazlar'!F496,4)),VALUE(MID('Cihazlar'!F496,4,2)),VALUE(LEFT('Cihazlar'!F496,2))),""))),IF('Cihazlar'!E496="","",IF(ISNUMBER('Cihazlar'!E496),'Cihazlar'!E496,IFERROR(DATE(VALUE(RIGHT('Cihazlar'!E496,4)),VALUE(MID('Cihazlar'!E496,4,2)),VALUE(LEFT('Cihazlar'!E496,2))),""))))</f>
        <v/>
      </c>
      <c r="L496" t="str">
        <f>IF('Cihazlar'!C496="","",IFERROR(MATCH('Cihazlar'!C496,'Ürünler'!$A:$A,0),IFERROR(MATCH('Cihazlar'!C496,'Ürünler'!$B:$B,0),"")))</f>
        <v/>
      </c>
      <c r="M496">
        <f>IF(N496&gt;0,0,IF('Cihazlar'!J496&lt;&gt;"",N(VALUE('Cihazlar'!J496)),IF(L496="",0,N(INDEX('Ürünler'!$C:$C,L496)))))</f>
        <v>0</v>
      </c>
      <c r="N496">
        <f>IF('Cihazlar'!K496&lt;&gt;"",N(VALUE('Cihazlar'!K496)),IF('Cihazlar'!J496&lt;&gt;"",0,IF(L496="",0,N(INDEX('Ürünler'!$D:$D,L496)))))</f>
        <v>0</v>
      </c>
    </row>
    <row r="497" spans="1:14">
      <c r="A497" t="str">
        <f>IF(AND('Cihazlar'!A497="",'Cihazlar'!B497=""),"",IFERROR(INDEX('Müşteriler'!$A:$A,MATCH(IF('Cihazlar'!A497="","§",'Cihazlar'!A497),'Müşteriler'!$K:$K,0)),IFERROR(INDEX('Müşteriler'!$A:$A,MATCH(IF('Cihazlar'!B497="","§",'Cihazlar'!B497),'Müşteriler'!$C:$C,0)),'Cihazlar'!A497&amp;'Cihazlar'!B497)))</f>
        <v/>
      </c>
      <c r="B497" t="str">
        <f>IF('Cihazlar'!C497="","",IF(L497="",'Cihazlar'!C497,INDEX('Ürünler'!$B:$B,L497)))</f>
        <v/>
      </c>
      <c r="C497" t="str">
        <f>IF('Cihazlar'!D497="","",'Cihazlar'!D497)</f>
        <v/>
      </c>
      <c r="D497" s="16" t="str">
        <f>K497</f>
        <v/>
      </c>
      <c r="E497" t="str">
        <f>IF(N497&gt;0,N497&amp;" gün",IF(M497&gt;0,M497&amp;" ay",""))</f>
        <v/>
      </c>
      <c r="F497" s="16" t="str">
        <f>IF(OR('Cihazlar'!C497="",K497=""),"",IF(N497&gt;0,K497+N497,IF(M497&gt;0,EDATE(K497,M497),"")))</f>
        <v/>
      </c>
      <c r="G497" s="17" t="str">
        <f>IF(F497="","",F497-TODAY())</f>
        <v/>
      </c>
      <c r="H497" t="str">
        <f>IF(G497="","",IF(G497&lt;0,"Gecikmiş",IF(G497&lt;=30,"30 gün içinde","Planlı")))</f>
        <v/>
      </c>
      <c r="I497" s="16" t="str">
        <f>IF('Cihazlar'!Q497="","",IF('Cihazlar'!R497="Sarı etiket",(IF('Cihazlar'!Q497="","",IF(ISNUMBER('Cihazlar'!Q497),'Cihazlar'!Q497,IFERROR(DATE(VALUE(RIGHT('Cihazlar'!Q497,4)),VALUE(MID('Cihazlar'!Q497,4,2)),VALUE(LEFT('Cihazlar'!Q497,2))),""))))+120,IF('Cihazlar'!R497="Kırmızı etiket",(IF('Cihazlar'!Q497="","",IF(ISNUMBER('Cihazlar'!Q497),'Cihazlar'!Q497,IFERROR(DATE(VALUE(RIGHT('Cihazlar'!Q497,4)),VALUE(MID('Cihazlar'!Q497,4,2)),VALUE(LEFT('Cihazlar'!Q497,2))),""))))+60,EDATE((IF('Cihazlar'!Q497="","",IF(ISNUMBER('Cihazlar'!Q497),'Cihazlar'!Q497,IFERROR(DATE(VALUE(RIGHT('Cihazlar'!Q497,4)),VALUE(MID('Cihazlar'!Q497,4,2)),VALUE(LEFT('Cihazlar'!Q497,2))),"")))),12))))</f>
        <v/>
      </c>
      <c r="J497" s="17" t="str">
        <f>IF(I497="","",I497-TODAY())</f>
        <v/>
      </c>
      <c r="K497" s="16" t="str">
        <f>IF('Cihazlar'!F497&lt;&gt;"",IF('Cihazlar'!F497="","",IF(ISNUMBER('Cihazlar'!F497),'Cihazlar'!F497,IFERROR(DATE(VALUE(RIGHT('Cihazlar'!F497,4)),VALUE(MID('Cihazlar'!F497,4,2)),VALUE(LEFT('Cihazlar'!F497,2))),""))),IF('Cihazlar'!E497="","",IF(ISNUMBER('Cihazlar'!E497),'Cihazlar'!E497,IFERROR(DATE(VALUE(RIGHT('Cihazlar'!E497,4)),VALUE(MID('Cihazlar'!E497,4,2)),VALUE(LEFT('Cihazlar'!E497,2))),""))))</f>
        <v/>
      </c>
      <c r="L497" t="str">
        <f>IF('Cihazlar'!C497="","",IFERROR(MATCH('Cihazlar'!C497,'Ürünler'!$A:$A,0),IFERROR(MATCH('Cihazlar'!C497,'Ürünler'!$B:$B,0),"")))</f>
        <v/>
      </c>
      <c r="M497">
        <f>IF(N497&gt;0,0,IF('Cihazlar'!J497&lt;&gt;"",N(VALUE('Cihazlar'!J497)),IF(L497="",0,N(INDEX('Ürünler'!$C:$C,L497)))))</f>
        <v>0</v>
      </c>
      <c r="N497">
        <f>IF('Cihazlar'!K497&lt;&gt;"",N(VALUE('Cihazlar'!K497)),IF('Cihazlar'!J497&lt;&gt;"",0,IF(L497="",0,N(INDEX('Ürünler'!$D:$D,L497)))))</f>
        <v>0</v>
      </c>
    </row>
    <row r="498" spans="1:14">
      <c r="A498" t="str">
        <f>IF(AND('Cihazlar'!A498="",'Cihazlar'!B498=""),"",IFERROR(INDEX('Müşteriler'!$A:$A,MATCH(IF('Cihazlar'!A498="","§",'Cihazlar'!A498),'Müşteriler'!$K:$K,0)),IFERROR(INDEX('Müşteriler'!$A:$A,MATCH(IF('Cihazlar'!B498="","§",'Cihazlar'!B498),'Müşteriler'!$C:$C,0)),'Cihazlar'!A498&amp;'Cihazlar'!B498)))</f>
        <v/>
      </c>
      <c r="B498" t="str">
        <f>IF('Cihazlar'!C498="","",IF(L498="",'Cihazlar'!C498,INDEX('Ürünler'!$B:$B,L498)))</f>
        <v/>
      </c>
      <c r="C498" t="str">
        <f>IF('Cihazlar'!D498="","",'Cihazlar'!D498)</f>
        <v/>
      </c>
      <c r="D498" s="16" t="str">
        <f>K498</f>
        <v/>
      </c>
      <c r="E498" t="str">
        <f>IF(N498&gt;0,N498&amp;" gün",IF(M498&gt;0,M498&amp;" ay",""))</f>
        <v/>
      </c>
      <c r="F498" s="16" t="str">
        <f>IF(OR('Cihazlar'!C498="",K498=""),"",IF(N498&gt;0,K498+N498,IF(M498&gt;0,EDATE(K498,M498),"")))</f>
        <v/>
      </c>
      <c r="G498" s="17" t="str">
        <f>IF(F498="","",F498-TODAY())</f>
        <v/>
      </c>
      <c r="H498" t="str">
        <f>IF(G498="","",IF(G498&lt;0,"Gecikmiş",IF(G498&lt;=30,"30 gün içinde","Planlı")))</f>
        <v/>
      </c>
      <c r="I498" s="16" t="str">
        <f>IF('Cihazlar'!Q498="","",IF('Cihazlar'!R498="Sarı etiket",(IF('Cihazlar'!Q498="","",IF(ISNUMBER('Cihazlar'!Q498),'Cihazlar'!Q498,IFERROR(DATE(VALUE(RIGHT('Cihazlar'!Q498,4)),VALUE(MID('Cihazlar'!Q498,4,2)),VALUE(LEFT('Cihazlar'!Q498,2))),""))))+120,IF('Cihazlar'!R498="Kırmızı etiket",(IF('Cihazlar'!Q498="","",IF(ISNUMBER('Cihazlar'!Q498),'Cihazlar'!Q498,IFERROR(DATE(VALUE(RIGHT('Cihazlar'!Q498,4)),VALUE(MID('Cihazlar'!Q498,4,2)),VALUE(LEFT('Cihazlar'!Q498,2))),""))))+60,EDATE((IF('Cihazlar'!Q498="","",IF(ISNUMBER('Cihazlar'!Q498),'Cihazlar'!Q498,IFERROR(DATE(VALUE(RIGHT('Cihazlar'!Q498,4)),VALUE(MID('Cihazlar'!Q498,4,2)),VALUE(LEFT('Cihazlar'!Q498,2))),"")))),12))))</f>
        <v/>
      </c>
      <c r="J498" s="17" t="str">
        <f>IF(I498="","",I498-TODAY())</f>
        <v/>
      </c>
      <c r="K498" s="16" t="str">
        <f>IF('Cihazlar'!F498&lt;&gt;"",IF('Cihazlar'!F498="","",IF(ISNUMBER('Cihazlar'!F498),'Cihazlar'!F498,IFERROR(DATE(VALUE(RIGHT('Cihazlar'!F498,4)),VALUE(MID('Cihazlar'!F498,4,2)),VALUE(LEFT('Cihazlar'!F498,2))),""))),IF('Cihazlar'!E498="","",IF(ISNUMBER('Cihazlar'!E498),'Cihazlar'!E498,IFERROR(DATE(VALUE(RIGHT('Cihazlar'!E498,4)),VALUE(MID('Cihazlar'!E498,4,2)),VALUE(LEFT('Cihazlar'!E498,2))),""))))</f>
        <v/>
      </c>
      <c r="L498" t="str">
        <f>IF('Cihazlar'!C498="","",IFERROR(MATCH('Cihazlar'!C498,'Ürünler'!$A:$A,0),IFERROR(MATCH('Cihazlar'!C498,'Ürünler'!$B:$B,0),"")))</f>
        <v/>
      </c>
      <c r="M498">
        <f>IF(N498&gt;0,0,IF('Cihazlar'!J498&lt;&gt;"",N(VALUE('Cihazlar'!J498)),IF(L498="",0,N(INDEX('Ürünler'!$C:$C,L498)))))</f>
        <v>0</v>
      </c>
      <c r="N498">
        <f>IF('Cihazlar'!K498&lt;&gt;"",N(VALUE('Cihazlar'!K498)),IF('Cihazlar'!J498&lt;&gt;"",0,IF(L498="",0,N(INDEX('Ürünler'!$D:$D,L498)))))</f>
        <v>0</v>
      </c>
    </row>
    <row r="499" spans="1:14">
      <c r="A499" t="str">
        <f>IF(AND('Cihazlar'!A499="",'Cihazlar'!B499=""),"",IFERROR(INDEX('Müşteriler'!$A:$A,MATCH(IF('Cihazlar'!A499="","§",'Cihazlar'!A499),'Müşteriler'!$K:$K,0)),IFERROR(INDEX('Müşteriler'!$A:$A,MATCH(IF('Cihazlar'!B499="","§",'Cihazlar'!B499),'Müşteriler'!$C:$C,0)),'Cihazlar'!A499&amp;'Cihazlar'!B499)))</f>
        <v/>
      </c>
      <c r="B499" t="str">
        <f>IF('Cihazlar'!C499="","",IF(L499="",'Cihazlar'!C499,INDEX('Ürünler'!$B:$B,L499)))</f>
        <v/>
      </c>
      <c r="C499" t="str">
        <f>IF('Cihazlar'!D499="","",'Cihazlar'!D499)</f>
        <v/>
      </c>
      <c r="D499" s="16" t="str">
        <f>K499</f>
        <v/>
      </c>
      <c r="E499" t="str">
        <f>IF(N499&gt;0,N499&amp;" gün",IF(M499&gt;0,M499&amp;" ay",""))</f>
        <v/>
      </c>
      <c r="F499" s="16" t="str">
        <f>IF(OR('Cihazlar'!C499="",K499=""),"",IF(N499&gt;0,K499+N499,IF(M499&gt;0,EDATE(K499,M499),"")))</f>
        <v/>
      </c>
      <c r="G499" s="17" t="str">
        <f>IF(F499="","",F499-TODAY())</f>
        <v/>
      </c>
      <c r="H499" t="str">
        <f>IF(G499="","",IF(G499&lt;0,"Gecikmiş",IF(G499&lt;=30,"30 gün içinde","Planlı")))</f>
        <v/>
      </c>
      <c r="I499" s="16" t="str">
        <f>IF('Cihazlar'!Q499="","",IF('Cihazlar'!R499="Sarı etiket",(IF('Cihazlar'!Q499="","",IF(ISNUMBER('Cihazlar'!Q499),'Cihazlar'!Q499,IFERROR(DATE(VALUE(RIGHT('Cihazlar'!Q499,4)),VALUE(MID('Cihazlar'!Q499,4,2)),VALUE(LEFT('Cihazlar'!Q499,2))),""))))+120,IF('Cihazlar'!R499="Kırmızı etiket",(IF('Cihazlar'!Q499="","",IF(ISNUMBER('Cihazlar'!Q499),'Cihazlar'!Q499,IFERROR(DATE(VALUE(RIGHT('Cihazlar'!Q499,4)),VALUE(MID('Cihazlar'!Q499,4,2)),VALUE(LEFT('Cihazlar'!Q499,2))),""))))+60,EDATE((IF('Cihazlar'!Q499="","",IF(ISNUMBER('Cihazlar'!Q499),'Cihazlar'!Q499,IFERROR(DATE(VALUE(RIGHT('Cihazlar'!Q499,4)),VALUE(MID('Cihazlar'!Q499,4,2)),VALUE(LEFT('Cihazlar'!Q499,2))),"")))),12))))</f>
        <v/>
      </c>
      <c r="J499" s="17" t="str">
        <f>IF(I499="","",I499-TODAY())</f>
        <v/>
      </c>
      <c r="K499" s="16" t="str">
        <f>IF('Cihazlar'!F499&lt;&gt;"",IF('Cihazlar'!F499="","",IF(ISNUMBER('Cihazlar'!F499),'Cihazlar'!F499,IFERROR(DATE(VALUE(RIGHT('Cihazlar'!F499,4)),VALUE(MID('Cihazlar'!F499,4,2)),VALUE(LEFT('Cihazlar'!F499,2))),""))),IF('Cihazlar'!E499="","",IF(ISNUMBER('Cihazlar'!E499),'Cihazlar'!E499,IFERROR(DATE(VALUE(RIGHT('Cihazlar'!E499,4)),VALUE(MID('Cihazlar'!E499,4,2)),VALUE(LEFT('Cihazlar'!E499,2))),""))))</f>
        <v/>
      </c>
      <c r="L499" t="str">
        <f>IF('Cihazlar'!C499="","",IFERROR(MATCH('Cihazlar'!C499,'Ürünler'!$A:$A,0),IFERROR(MATCH('Cihazlar'!C499,'Ürünler'!$B:$B,0),"")))</f>
        <v/>
      </c>
      <c r="M499">
        <f>IF(N499&gt;0,0,IF('Cihazlar'!J499&lt;&gt;"",N(VALUE('Cihazlar'!J499)),IF(L499="",0,N(INDEX('Ürünler'!$C:$C,L499)))))</f>
        <v>0</v>
      </c>
      <c r="N499">
        <f>IF('Cihazlar'!K499&lt;&gt;"",N(VALUE('Cihazlar'!K499)),IF('Cihazlar'!J499&lt;&gt;"",0,IF(L499="",0,N(INDEX('Ürünler'!$D:$D,L499)))))</f>
        <v>0</v>
      </c>
    </row>
    <row r="500" spans="1:14">
      <c r="A500" t="str">
        <f>IF(AND('Cihazlar'!A500="",'Cihazlar'!B500=""),"",IFERROR(INDEX('Müşteriler'!$A:$A,MATCH(IF('Cihazlar'!A500="","§",'Cihazlar'!A500),'Müşteriler'!$K:$K,0)),IFERROR(INDEX('Müşteriler'!$A:$A,MATCH(IF('Cihazlar'!B500="","§",'Cihazlar'!B500),'Müşteriler'!$C:$C,0)),'Cihazlar'!A500&amp;'Cihazlar'!B500)))</f>
        <v/>
      </c>
      <c r="B500" t="str">
        <f>IF('Cihazlar'!C500="","",IF(L500="",'Cihazlar'!C500,INDEX('Ürünler'!$B:$B,L500)))</f>
        <v/>
      </c>
      <c r="C500" t="str">
        <f>IF('Cihazlar'!D500="","",'Cihazlar'!D500)</f>
        <v/>
      </c>
      <c r="D500" s="16" t="str">
        <f>K500</f>
        <v/>
      </c>
      <c r="E500" t="str">
        <f>IF(N500&gt;0,N500&amp;" gün",IF(M500&gt;0,M500&amp;" ay",""))</f>
        <v/>
      </c>
      <c r="F500" s="16" t="str">
        <f>IF(OR('Cihazlar'!C500="",K500=""),"",IF(N500&gt;0,K500+N500,IF(M500&gt;0,EDATE(K500,M500),"")))</f>
        <v/>
      </c>
      <c r="G500" s="17" t="str">
        <f>IF(F500="","",F500-TODAY())</f>
        <v/>
      </c>
      <c r="H500" t="str">
        <f>IF(G500="","",IF(G500&lt;0,"Gecikmiş",IF(G500&lt;=30,"30 gün içinde","Planlı")))</f>
        <v/>
      </c>
      <c r="I500" s="16" t="str">
        <f>IF('Cihazlar'!Q500="","",IF('Cihazlar'!R500="Sarı etiket",(IF('Cihazlar'!Q500="","",IF(ISNUMBER('Cihazlar'!Q500),'Cihazlar'!Q500,IFERROR(DATE(VALUE(RIGHT('Cihazlar'!Q500,4)),VALUE(MID('Cihazlar'!Q500,4,2)),VALUE(LEFT('Cihazlar'!Q500,2))),""))))+120,IF('Cihazlar'!R500="Kırmızı etiket",(IF('Cihazlar'!Q500="","",IF(ISNUMBER('Cihazlar'!Q500),'Cihazlar'!Q500,IFERROR(DATE(VALUE(RIGHT('Cihazlar'!Q500,4)),VALUE(MID('Cihazlar'!Q500,4,2)),VALUE(LEFT('Cihazlar'!Q500,2))),""))))+60,EDATE((IF('Cihazlar'!Q500="","",IF(ISNUMBER('Cihazlar'!Q500),'Cihazlar'!Q500,IFERROR(DATE(VALUE(RIGHT('Cihazlar'!Q500,4)),VALUE(MID('Cihazlar'!Q500,4,2)),VALUE(LEFT('Cihazlar'!Q500,2))),"")))),12))))</f>
        <v/>
      </c>
      <c r="J500" s="17" t="str">
        <f>IF(I500="","",I500-TODAY())</f>
        <v/>
      </c>
      <c r="K500" s="16" t="str">
        <f>IF('Cihazlar'!F500&lt;&gt;"",IF('Cihazlar'!F500="","",IF(ISNUMBER('Cihazlar'!F500),'Cihazlar'!F500,IFERROR(DATE(VALUE(RIGHT('Cihazlar'!F500,4)),VALUE(MID('Cihazlar'!F500,4,2)),VALUE(LEFT('Cihazlar'!F500,2))),""))),IF('Cihazlar'!E500="","",IF(ISNUMBER('Cihazlar'!E500),'Cihazlar'!E500,IFERROR(DATE(VALUE(RIGHT('Cihazlar'!E500,4)),VALUE(MID('Cihazlar'!E500,4,2)),VALUE(LEFT('Cihazlar'!E500,2))),""))))</f>
        <v/>
      </c>
      <c r="L500" t="str">
        <f>IF('Cihazlar'!C500="","",IFERROR(MATCH('Cihazlar'!C500,'Ürünler'!$A:$A,0),IFERROR(MATCH('Cihazlar'!C500,'Ürünler'!$B:$B,0),"")))</f>
        <v/>
      </c>
      <c r="M500">
        <f>IF(N500&gt;0,0,IF('Cihazlar'!J500&lt;&gt;"",N(VALUE('Cihazlar'!J500)),IF(L500="",0,N(INDEX('Ürünler'!$C:$C,L500)))))</f>
        <v>0</v>
      </c>
      <c r="N500">
        <f>IF('Cihazlar'!K500&lt;&gt;"",N(VALUE('Cihazlar'!K500)),IF('Cihazlar'!J500&lt;&gt;"",0,IF(L500="",0,N(INDEX('Ürünler'!$D:$D,L500)))))</f>
        <v>0</v>
      </c>
    </row>
    <row r="501" spans="1:14">
      <c r="A501" t="str">
        <f>IF(AND('Cihazlar'!A501="",'Cihazlar'!B501=""),"",IFERROR(INDEX('Müşteriler'!$A:$A,MATCH(IF('Cihazlar'!A501="","§",'Cihazlar'!A501),'Müşteriler'!$K:$K,0)),IFERROR(INDEX('Müşteriler'!$A:$A,MATCH(IF('Cihazlar'!B501="","§",'Cihazlar'!B501),'Müşteriler'!$C:$C,0)),'Cihazlar'!A501&amp;'Cihazlar'!B501)))</f>
        <v/>
      </c>
      <c r="B501" t="str">
        <f>IF('Cihazlar'!C501="","",IF(L501="",'Cihazlar'!C501,INDEX('Ürünler'!$B:$B,L501)))</f>
        <v/>
      </c>
      <c r="C501" t="str">
        <f>IF('Cihazlar'!D501="","",'Cihazlar'!D501)</f>
        <v/>
      </c>
      <c r="D501" s="16" t="str">
        <f>K501</f>
        <v/>
      </c>
      <c r="E501" t="str">
        <f>IF(N501&gt;0,N501&amp;" gün",IF(M501&gt;0,M501&amp;" ay",""))</f>
        <v/>
      </c>
      <c r="F501" s="16" t="str">
        <f>IF(OR('Cihazlar'!C501="",K501=""),"",IF(N501&gt;0,K501+N501,IF(M501&gt;0,EDATE(K501,M501),"")))</f>
        <v/>
      </c>
      <c r="G501" s="17" t="str">
        <f>IF(F501="","",F501-TODAY())</f>
        <v/>
      </c>
      <c r="H501" t="str">
        <f>IF(G501="","",IF(G501&lt;0,"Gecikmiş",IF(G501&lt;=30,"30 gün içinde","Planlı")))</f>
        <v/>
      </c>
      <c r="I501" s="16" t="str">
        <f>IF('Cihazlar'!Q501="","",IF('Cihazlar'!R501="Sarı etiket",(IF('Cihazlar'!Q501="","",IF(ISNUMBER('Cihazlar'!Q501),'Cihazlar'!Q501,IFERROR(DATE(VALUE(RIGHT('Cihazlar'!Q501,4)),VALUE(MID('Cihazlar'!Q501,4,2)),VALUE(LEFT('Cihazlar'!Q501,2))),""))))+120,IF('Cihazlar'!R501="Kırmızı etiket",(IF('Cihazlar'!Q501="","",IF(ISNUMBER('Cihazlar'!Q501),'Cihazlar'!Q501,IFERROR(DATE(VALUE(RIGHT('Cihazlar'!Q501,4)),VALUE(MID('Cihazlar'!Q501,4,2)),VALUE(LEFT('Cihazlar'!Q501,2))),""))))+60,EDATE((IF('Cihazlar'!Q501="","",IF(ISNUMBER('Cihazlar'!Q501),'Cihazlar'!Q501,IFERROR(DATE(VALUE(RIGHT('Cihazlar'!Q501,4)),VALUE(MID('Cihazlar'!Q501,4,2)),VALUE(LEFT('Cihazlar'!Q501,2))),"")))),12))))</f>
        <v/>
      </c>
      <c r="J501" s="17" t="str">
        <f>IF(I501="","",I501-TODAY())</f>
        <v/>
      </c>
      <c r="K501" s="16" t="str">
        <f>IF('Cihazlar'!F501&lt;&gt;"",IF('Cihazlar'!F501="","",IF(ISNUMBER('Cihazlar'!F501),'Cihazlar'!F501,IFERROR(DATE(VALUE(RIGHT('Cihazlar'!F501,4)),VALUE(MID('Cihazlar'!F501,4,2)),VALUE(LEFT('Cihazlar'!F501,2))),""))),IF('Cihazlar'!E501="","",IF(ISNUMBER('Cihazlar'!E501),'Cihazlar'!E501,IFERROR(DATE(VALUE(RIGHT('Cihazlar'!E501,4)),VALUE(MID('Cihazlar'!E501,4,2)),VALUE(LEFT('Cihazlar'!E501,2))),""))))</f>
        <v/>
      </c>
      <c r="L501" t="str">
        <f>IF('Cihazlar'!C501="","",IFERROR(MATCH('Cihazlar'!C501,'Ürünler'!$A:$A,0),IFERROR(MATCH('Cihazlar'!C501,'Ürünler'!$B:$B,0),"")))</f>
        <v/>
      </c>
      <c r="M501">
        <f>IF(N501&gt;0,0,IF('Cihazlar'!J501&lt;&gt;"",N(VALUE('Cihazlar'!J501)),IF(L501="",0,N(INDEX('Ürünler'!$C:$C,L501)))))</f>
        <v>0</v>
      </c>
      <c r="N501">
        <f>IF('Cihazlar'!K501&lt;&gt;"",N(VALUE('Cihazlar'!K501)),IF('Cihazlar'!J501&lt;&gt;"",0,IF(L501="",0,N(INDEX('Ürünler'!$D:$D,L501)))))</f>
        <v>0</v>
      </c>
    </row>
  </sheetData>
  <autoFilter ref="A1:J1"/>
  <conditionalFormatting sqref="G2:G501">
    <cfRule type="expression" dxfId="0" priority="1">
      <formula>AND(ISNUMBER(G2),G2&lt;0)</formula>
    </cfRule>
    <cfRule type="expression" dxfId="1" priority="2">
      <formula>AND(ISNUMBER(G2),G2&gt;=0,G2&lt;=30)</formula>
    </cfRule>
  </conditionalFormatting>
  <conditionalFormatting sqref="J2:J501">
    <cfRule type="expression" dxfId="2" priority="3">
      <formula>AND(ISNUMBER(J2),J2&lt;0)</formula>
    </cfRule>
    <cfRule type="expression" dxfId="3" priority="4">
      <formula>AND(ISNUMBER(J2),J2&gt;=0,J2&lt;=30)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0" workbookViewId="0" showGridLines="true" showRowColHeaders="1">
      <selection activeCell="A3" sqref="A3:P3"/>
    </sheetView>
  </sheetViews>
  <sheetFormatPr defaultRowHeight="14.4" outlineLevelRow="0" outlineLevelCol="0"/>
  <cols>
    <col min="1" max="1" width="28" customWidth="true" style="0"/>
    <col min="2" max="2" width="14" customWidth="true" style="3"/>
    <col min="3" max="3" width="16" customWidth="true" style="3"/>
    <col min="4" max="4" width="14" customWidth="true" style="0"/>
    <col min="5" max="5" width="26" customWidth="true" style="0"/>
    <col min="6" max="6" width="14" customWidth="true" style="3"/>
    <col min="7" max="7" width="18" customWidth="true" style="0"/>
    <col min="8" max="8" width="18" customWidth="true" style="0"/>
    <col min="9" max="9" width="16" customWidth="true" style="3"/>
    <col min="10" max="10" width="28" customWidth="true" style="0"/>
    <col min="11" max="11" width="14" customWidth="true" style="3"/>
    <col min="12" max="12" width="40" customWidth="true" style="0"/>
    <col min="13" max="13" width="16" customWidth="true" style="0"/>
    <col min="14" max="14" width="18" customWidth="true" style="0"/>
    <col min="15" max="15" width="12" customWidth="true" style="5"/>
    <col min="16" max="16" width="12" customWidth="true" style="5"/>
  </cols>
  <sheetData>
    <row r="1" spans="1:16" customHeight="1" ht="30">
      <c r="A1" s="1" t="s">
        <v>13</v>
      </c>
      <c r="B1" s="2" t="s">
        <v>14</v>
      </c>
      <c r="C1" s="2" t="s">
        <v>15</v>
      </c>
      <c r="D1" s="1" t="s">
        <v>16</v>
      </c>
      <c r="E1" s="1" t="s">
        <v>17</v>
      </c>
      <c r="F1" s="2" t="s">
        <v>18</v>
      </c>
      <c r="G1" s="1" t="s">
        <v>19</v>
      </c>
      <c r="H1" s="1" t="s">
        <v>20</v>
      </c>
      <c r="I1" s="2" t="s">
        <v>21</v>
      </c>
      <c r="J1" s="1" t="s">
        <v>22</v>
      </c>
      <c r="K1" s="2" t="s">
        <v>23</v>
      </c>
      <c r="L1" s="1" t="s">
        <v>24</v>
      </c>
      <c r="M1" s="1" t="s">
        <v>25</v>
      </c>
      <c r="N1" s="1" t="s">
        <v>26</v>
      </c>
      <c r="O1" s="4" t="s">
        <v>27</v>
      </c>
      <c r="P1" s="4" t="s">
        <v>28</v>
      </c>
    </row>
    <row r="2" spans="1:16" customHeight="1" ht="22">
      <c r="A2" s="6" t="s">
        <v>29</v>
      </c>
      <c r="B2" s="7">
        <v>12345678901</v>
      </c>
      <c r="C2" s="7" t="s">
        <v>30</v>
      </c>
      <c r="D2" s="6" t="s">
        <v>31</v>
      </c>
      <c r="E2" s="6" t="s">
        <v>32</v>
      </c>
      <c r="F2" s="7"/>
      <c r="G2" s="6"/>
      <c r="H2" s="6"/>
      <c r="I2" s="7"/>
      <c r="J2" s="6" t="s">
        <v>33</v>
      </c>
      <c r="K2" s="7"/>
      <c r="L2" s="6" t="s">
        <v>34</v>
      </c>
      <c r="M2" s="6" t="s">
        <v>35</v>
      </c>
      <c r="N2" s="6" t="s">
        <v>36</v>
      </c>
      <c r="O2" s="8">
        <v>40.992812</v>
      </c>
      <c r="P2" s="8">
        <v>29.027425</v>
      </c>
    </row>
    <row r="3" spans="1:16" customHeight="1" ht="22">
      <c r="A3" s="9" t="s">
        <v>37</v>
      </c>
      <c r="B3" s="10"/>
      <c r="C3" s="10" t="s">
        <v>38</v>
      </c>
      <c r="D3" s="9" t="s">
        <v>39</v>
      </c>
      <c r="E3" s="9" t="s">
        <v>40</v>
      </c>
      <c r="F3" s="10">
        <v>1234567890</v>
      </c>
      <c r="G3" s="9" t="s">
        <v>41</v>
      </c>
      <c r="H3" s="9" t="s">
        <v>42</v>
      </c>
      <c r="I3" s="10" t="s">
        <v>43</v>
      </c>
      <c r="J3" s="9"/>
      <c r="K3" s="10" t="s">
        <v>44</v>
      </c>
      <c r="L3" s="9" t="s">
        <v>45</v>
      </c>
      <c r="M3" s="9" t="s">
        <v>35</v>
      </c>
      <c r="N3" s="9" t="s">
        <v>46</v>
      </c>
      <c r="O3" s="11"/>
      <c r="P3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"/>
  <sheetViews>
    <sheetView tabSelected="0" workbookViewId="0" showGridLines="true" showRowColHeaders="1">
      <pane ySplit="1" topLeftCell="A2" activePane="bottomLeft" state="frozen"/>
      <selection pane="bottomLeft" activeCell="A1" sqref="A1:T1"/>
    </sheetView>
  </sheetViews>
  <sheetFormatPr defaultRowHeight="14.4" outlineLevelRow="0" outlineLevelCol="0"/>
  <cols>
    <col min="1" max="1" width="16" customWidth="true" style="3"/>
    <col min="2" max="2" width="20" customWidth="true" style="3"/>
    <col min="3" max="3" width="14" customWidth="true" style="3"/>
    <col min="4" max="4" width="14" customWidth="true" style="3"/>
    <col min="5" max="5" width="18" customWidth="true" style="3"/>
    <col min="6" max="6" width="20" customWidth="true" style="3"/>
    <col min="7" max="7" width="16" customWidth="true" style="0"/>
    <col min="8" max="8" width="19" customWidth="true" style="3"/>
    <col min="9" max="9" width="19" customWidth="true" style="3"/>
    <col min="10" max="10" width="27" customWidth="true" style="0"/>
    <col min="11" max="11" width="28" customWidth="true" style="0"/>
    <col min="12" max="12" width="14" customWidth="true" style="3"/>
    <col min="13" max="13" width="16" customWidth="true" style="0"/>
    <col min="14" max="14" width="14" customWidth="true" style="3"/>
    <col min="15" max="15" width="21" customWidth="true" style="3"/>
    <col min="16" max="16" width="14" customWidth="true" style="0"/>
    <col min="17" max="17" width="30" customWidth="true" style="3"/>
    <col min="18" max="18" width="30" customWidth="true" style="3"/>
    <col min="19" max="19" width="30" customWidth="true" style="3"/>
    <col min="20" max="20" width="14" customWidth="true" style="3"/>
  </cols>
  <sheetData>
    <row r="1" spans="1:20" customHeight="1" ht="36">
      <c r="A1" s="12" t="s">
        <v>23</v>
      </c>
      <c r="B1" s="12" t="s">
        <v>47</v>
      </c>
      <c r="C1" s="12" t="s">
        <v>48</v>
      </c>
      <c r="D1" s="12" t="s">
        <v>2</v>
      </c>
      <c r="E1" s="12" t="s">
        <v>49</v>
      </c>
      <c r="F1" s="12" t="s">
        <v>50</v>
      </c>
      <c r="G1" s="13" t="s">
        <v>51</v>
      </c>
      <c r="H1" s="12" t="s">
        <v>52</v>
      </c>
      <c r="I1" s="12" t="s">
        <v>53</v>
      </c>
      <c r="J1" s="13" t="s">
        <v>54</v>
      </c>
      <c r="K1" s="13" t="s">
        <v>55</v>
      </c>
      <c r="L1" s="12" t="s">
        <v>56</v>
      </c>
      <c r="M1" s="13" t="s">
        <v>57</v>
      </c>
      <c r="N1" s="12" t="s">
        <v>58</v>
      </c>
      <c r="O1" s="12" t="s">
        <v>59</v>
      </c>
      <c r="P1" s="13" t="s">
        <v>60</v>
      </c>
      <c r="Q1" s="12" t="s">
        <v>61</v>
      </c>
      <c r="R1" s="12" t="s">
        <v>62</v>
      </c>
      <c r="S1" s="12" t="s">
        <v>63</v>
      </c>
      <c r="T1" s="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0" workbookViewId="0" showGridLines="true" showRowColHeaders="1">
      <selection activeCell="A43" sqref="A43:C43"/>
    </sheetView>
  </sheetViews>
  <sheetFormatPr defaultRowHeight="14.4" outlineLevelRow="0" outlineLevelCol="0"/>
  <cols>
    <col min="1" max="1" width="18" customWidth="true" style="0"/>
    <col min="2" max="2" width="10" customWidth="true" style="0"/>
    <col min="3" max="3" width="85" customWidth="true" style="0"/>
  </cols>
  <sheetData>
    <row r="1" spans="1:3" customHeight="1" ht="28">
      <c r="A1" s="1" t="s">
        <v>64</v>
      </c>
      <c r="B1" s="1" t="s">
        <v>65</v>
      </c>
      <c r="C1" s="1" t="s">
        <v>66</v>
      </c>
    </row>
    <row r="2" spans="1:3" customHeight="1" ht="22">
      <c r="A2" s="14" t="s">
        <v>67</v>
      </c>
      <c r="B2" s="14"/>
      <c r="C2" s="14" t="s">
        <v>68</v>
      </c>
    </row>
    <row r="3" spans="1:3" customHeight="1" ht="22">
      <c r="A3" s="15" t="s">
        <v>69</v>
      </c>
      <c r="B3" s="15" t="s">
        <v>70</v>
      </c>
      <c r="C3" s="15" t="s">
        <v>71</v>
      </c>
    </row>
    <row r="4" spans="1:3" customHeight="1" ht="22">
      <c r="A4" s="14" t="s">
        <v>14</v>
      </c>
      <c r="B4" s="14" t="s">
        <v>72</v>
      </c>
      <c r="C4" s="14" t="s">
        <v>73</v>
      </c>
    </row>
    <row r="5" spans="1:3" customHeight="1" ht="22">
      <c r="A5" s="15" t="s">
        <v>74</v>
      </c>
      <c r="B5" s="15" t="s">
        <v>70</v>
      </c>
      <c r="C5" s="15" t="s">
        <v>75</v>
      </c>
    </row>
    <row r="6" spans="1:3" customHeight="1" ht="22">
      <c r="A6" s="14" t="s">
        <v>16</v>
      </c>
      <c r="B6" s="14" t="s">
        <v>72</v>
      </c>
      <c r="C6" s="14" t="s">
        <v>76</v>
      </c>
    </row>
    <row r="7" spans="1:3" customHeight="1" ht="22">
      <c r="A7" s="15" t="s">
        <v>17</v>
      </c>
      <c r="B7" s="15" t="s">
        <v>72</v>
      </c>
      <c r="C7" s="15" t="s">
        <v>77</v>
      </c>
    </row>
    <row r="8" spans="1:3" customHeight="1" ht="22">
      <c r="A8" s="14" t="s">
        <v>18</v>
      </c>
      <c r="B8" s="14" t="s">
        <v>72</v>
      </c>
      <c r="C8" s="14" t="s">
        <v>78</v>
      </c>
    </row>
    <row r="9" spans="1:3" customHeight="1" ht="22">
      <c r="A9" s="15" t="s">
        <v>19</v>
      </c>
      <c r="B9" s="15" t="s">
        <v>72</v>
      </c>
      <c r="C9" s="15" t="s">
        <v>79</v>
      </c>
    </row>
    <row r="10" spans="1:3" customHeight="1" ht="22">
      <c r="A10" s="14" t="s">
        <v>20</v>
      </c>
      <c r="B10" s="14" t="s">
        <v>72</v>
      </c>
      <c r="C10" s="14" t="s">
        <v>80</v>
      </c>
    </row>
    <row r="11" spans="1:3" customHeight="1" ht="22">
      <c r="A11" s="15" t="s">
        <v>21</v>
      </c>
      <c r="B11" s="15" t="s">
        <v>72</v>
      </c>
      <c r="C11" s="15" t="s">
        <v>81</v>
      </c>
    </row>
    <row r="12" spans="1:3" customHeight="1" ht="22">
      <c r="A12" s="14" t="s">
        <v>22</v>
      </c>
      <c r="B12" s="14" t="s">
        <v>72</v>
      </c>
      <c r="C12" s="14" t="s">
        <v>82</v>
      </c>
    </row>
    <row r="13" spans="1:3" customHeight="1" ht="22">
      <c r="A13" s="15" t="s">
        <v>23</v>
      </c>
      <c r="B13" s="15" t="s">
        <v>72</v>
      </c>
      <c r="C13" s="15" t="s">
        <v>83</v>
      </c>
    </row>
    <row r="14" spans="1:3" customHeight="1" ht="22">
      <c r="A14" s="14" t="s">
        <v>24</v>
      </c>
      <c r="B14" s="14" t="s">
        <v>72</v>
      </c>
      <c r="C14" s="14" t="s">
        <v>84</v>
      </c>
    </row>
    <row r="15" spans="1:3" customHeight="1" ht="22">
      <c r="A15" s="15" t="s">
        <v>25</v>
      </c>
      <c r="B15" s="15" t="s">
        <v>72</v>
      </c>
      <c r="C15" s="15" t="s">
        <v>85</v>
      </c>
    </row>
    <row r="16" spans="1:3" customHeight="1" ht="22">
      <c r="A16" s="14" t="s">
        <v>26</v>
      </c>
      <c r="B16" s="14" t="s">
        <v>72</v>
      </c>
      <c r="C16" s="14" t="s">
        <v>86</v>
      </c>
    </row>
    <row r="17" spans="1:3" customHeight="1" ht="22">
      <c r="A17" s="15" t="s">
        <v>27</v>
      </c>
      <c r="B17" s="15" t="s">
        <v>72</v>
      </c>
      <c r="C17" s="15" t="s">
        <v>87</v>
      </c>
    </row>
    <row r="18" spans="1:3" customHeight="1" ht="22">
      <c r="A18" s="14" t="s">
        <v>28</v>
      </c>
      <c r="B18" s="14" t="s">
        <v>72</v>
      </c>
      <c r="C18" s="14" t="s">
        <v>88</v>
      </c>
    </row>
    <row r="19" spans="1:3" customHeight="1" ht="22">
      <c r="A19" s="15" t="s">
        <v>89</v>
      </c>
      <c r="B19" s="15" t="s">
        <v>90</v>
      </c>
      <c r="C19" s="15" t="s">
        <v>91</v>
      </c>
    </row>
    <row r="20" spans="1:3" customHeight="1" ht="22">
      <c r="A20" s="14" t="s">
        <v>92</v>
      </c>
      <c r="B20" s="14"/>
      <c r="C20" s="14" t="s">
        <v>93</v>
      </c>
    </row>
    <row r="21" spans="1:3" customHeight="1" ht="22">
      <c r="A21" s="15" t="s">
        <v>23</v>
      </c>
      <c r="B21" s="15" t="s">
        <v>72</v>
      </c>
      <c r="C21" s="15" t="s">
        <v>94</v>
      </c>
    </row>
    <row r="22" spans="1:3" customHeight="1" ht="22">
      <c r="A22" s="14" t="s">
        <v>47</v>
      </c>
      <c r="B22" s="14" t="s">
        <v>72</v>
      </c>
      <c r="C22" s="14" t="s">
        <v>95</v>
      </c>
    </row>
    <row r="23" spans="1:3" customHeight="1" ht="22">
      <c r="A23" s="15" t="s">
        <v>96</v>
      </c>
      <c r="B23" s="15" t="s">
        <v>70</v>
      </c>
      <c r="C23" s="15" t="s">
        <v>97</v>
      </c>
    </row>
    <row r="24" spans="1:3" customHeight="1" ht="22">
      <c r="A24" s="14" t="s">
        <v>2</v>
      </c>
      <c r="B24" s="14" t="s">
        <v>72</v>
      </c>
      <c r="C24" s="14" t="s">
        <v>98</v>
      </c>
    </row>
    <row r="25" spans="1:3" customHeight="1" ht="22">
      <c r="A25" s="15" t="s">
        <v>49</v>
      </c>
      <c r="B25" s="15" t="s">
        <v>72</v>
      </c>
      <c r="C25" s="15" t="s">
        <v>99</v>
      </c>
    </row>
    <row r="26" spans="1:3" customHeight="1" ht="22">
      <c r="A26" s="14" t="s">
        <v>50</v>
      </c>
      <c r="B26" s="14" t="s">
        <v>72</v>
      </c>
      <c r="C26" s="14" t="s">
        <v>100</v>
      </c>
    </row>
    <row r="27" spans="1:3" customHeight="1" ht="22">
      <c r="A27" s="15" t="s">
        <v>51</v>
      </c>
      <c r="B27" s="15" t="s">
        <v>72</v>
      </c>
      <c r="C27" s="15" t="s">
        <v>101</v>
      </c>
    </row>
    <row r="28" spans="1:3" customHeight="1" ht="22">
      <c r="A28" s="14" t="s">
        <v>52</v>
      </c>
      <c r="B28" s="14" t="s">
        <v>72</v>
      </c>
      <c r="C28" s="14" t="s">
        <v>102</v>
      </c>
    </row>
    <row r="29" spans="1:3" customHeight="1" ht="22">
      <c r="A29" s="15" t="s">
        <v>53</v>
      </c>
      <c r="B29" s="15" t="s">
        <v>72</v>
      </c>
      <c r="C29" s="15" t="s">
        <v>103</v>
      </c>
    </row>
    <row r="30" spans="1:3" customHeight="1" ht="22">
      <c r="A30" s="14" t="s">
        <v>54</v>
      </c>
      <c r="B30" s="14" t="s">
        <v>72</v>
      </c>
      <c r="C30" s="14" t="s">
        <v>104</v>
      </c>
    </row>
    <row r="31" spans="1:3" customHeight="1" ht="22">
      <c r="A31" s="15" t="s">
        <v>55</v>
      </c>
      <c r="B31" s="15" t="s">
        <v>72</v>
      </c>
      <c r="C31" s="15" t="s">
        <v>105</v>
      </c>
    </row>
    <row r="32" spans="1:3" customHeight="1" ht="22">
      <c r="A32" s="14" t="s">
        <v>56</v>
      </c>
      <c r="B32" s="14" t="s">
        <v>72</v>
      </c>
      <c r="C32" s="14" t="s">
        <v>106</v>
      </c>
    </row>
    <row r="33" spans="1:3" customHeight="1" ht="22">
      <c r="A33" s="15" t="s">
        <v>57</v>
      </c>
      <c r="B33" s="15" t="s">
        <v>72</v>
      </c>
      <c r="C33" s="15" t="s">
        <v>106</v>
      </c>
    </row>
    <row r="34" spans="1:3" customHeight="1" ht="22">
      <c r="A34" s="14" t="s">
        <v>58</v>
      </c>
      <c r="B34" s="14" t="s">
        <v>72</v>
      </c>
      <c r="C34" s="14" t="s">
        <v>106</v>
      </c>
    </row>
    <row r="35" spans="1:3" customHeight="1" ht="22">
      <c r="A35" s="15" t="s">
        <v>59</v>
      </c>
      <c r="B35" s="15" t="s">
        <v>72</v>
      </c>
      <c r="C35" s="15" t="s">
        <v>107</v>
      </c>
    </row>
    <row r="36" spans="1:3" customHeight="1" ht="22">
      <c r="A36" s="14" t="s">
        <v>60</v>
      </c>
      <c r="B36" s="14" t="s">
        <v>72</v>
      </c>
      <c r="C36" s="14" t="s">
        <v>106</v>
      </c>
    </row>
    <row r="37" spans="1:3" customHeight="1" ht="22">
      <c r="A37" s="15" t="s">
        <v>61</v>
      </c>
      <c r="B37" s="15" t="s">
        <v>72</v>
      </c>
      <c r="C37" s="15" t="s">
        <v>108</v>
      </c>
    </row>
    <row r="38" spans="1:3" customHeight="1" ht="22">
      <c r="A38" s="14" t="s">
        <v>62</v>
      </c>
      <c r="B38" s="14" t="s">
        <v>72</v>
      </c>
      <c r="C38" s="14" t="s">
        <v>109</v>
      </c>
    </row>
    <row r="39" spans="1:3" customHeight="1" ht="22">
      <c r="A39" s="15" t="s">
        <v>63</v>
      </c>
      <c r="B39" s="15" t="s">
        <v>72</v>
      </c>
      <c r="C39" s="15" t="s">
        <v>110</v>
      </c>
    </row>
    <row r="40" spans="1:3" customHeight="1" ht="22">
      <c r="A40" s="14" t="s">
        <v>22</v>
      </c>
      <c r="B40" s="14" t="s">
        <v>72</v>
      </c>
      <c r="C40" s="14" t="s">
        <v>111</v>
      </c>
    </row>
    <row r="41" spans="1:3" customHeight="1" ht="22">
      <c r="A41" s="14" t="s">
        <v>112</v>
      </c>
      <c r="B41" s="14"/>
      <c r="C41" s="14" t="s">
        <v>113</v>
      </c>
    </row>
    <row r="42" spans="1:3" customHeight="1" ht="22">
      <c r="A42" s="15" t="s">
        <v>114</v>
      </c>
      <c r="B42" s="15"/>
      <c r="C42" s="15" t="s">
        <v>115</v>
      </c>
    </row>
    <row r="43" spans="1:3" customHeight="1" ht="22">
      <c r="A43" s="14" t="s">
        <v>116</v>
      </c>
      <c r="B43" s="14"/>
      <c r="C43" s="14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pane ySplit="1" topLeftCell="A2" activePane="bottomLeft" state="frozen"/>
      <selection pane="bottomLeft" activeCell="A1" sqref="A1:E1"/>
    </sheetView>
  </sheetViews>
  <sheetFormatPr defaultRowHeight="14.4" outlineLevelRow="0" outlineLevelCol="0"/>
  <cols>
    <col min="1" max="1" width="16" customWidth="true" style="0"/>
    <col min="2" max="2" width="52" customWidth="true" style="0"/>
    <col min="3" max="3" width="18" customWidth="true" style="0"/>
    <col min="4" max="4" width="18" customWidth="true" style="0"/>
    <col min="5" max="5" width="26" customWidth="true" style="0"/>
  </cols>
  <sheetData>
    <row r="1" spans="1:5" customHeight="1" ht="30">
      <c r="A1" s="1" t="s">
        <v>96</v>
      </c>
      <c r="B1" s="1" t="s">
        <v>118</v>
      </c>
      <c r="C1" s="1" t="s">
        <v>119</v>
      </c>
      <c r="D1" s="1" t="s">
        <v>120</v>
      </c>
      <c r="E1" s="1" t="s">
        <v>121</v>
      </c>
    </row>
    <row r="2" spans="1:5">
      <c r="A2" t="s">
        <v>122</v>
      </c>
      <c r="B2" t="s">
        <v>123</v>
      </c>
      <c r="C2">
        <v>1</v>
      </c>
      <c r="E2" t="s">
        <v>124</v>
      </c>
    </row>
    <row r="3" spans="1:5">
      <c r="A3" t="s">
        <v>125</v>
      </c>
      <c r="B3" t="s">
        <v>126</v>
      </c>
      <c r="C3">
        <v>1</v>
      </c>
      <c r="E3" t="s">
        <v>124</v>
      </c>
    </row>
    <row r="4" spans="1:5">
      <c r="A4" t="s">
        <v>127</v>
      </c>
      <c r="B4" t="s">
        <v>128</v>
      </c>
      <c r="C4">
        <v>1</v>
      </c>
      <c r="E4" t="s">
        <v>124</v>
      </c>
    </row>
    <row r="5" spans="1:5">
      <c r="A5" t="s">
        <v>129</v>
      </c>
      <c r="B5" t="s">
        <v>130</v>
      </c>
      <c r="C5">
        <v>1</v>
      </c>
      <c r="E5" t="s">
        <v>124</v>
      </c>
    </row>
    <row r="6" spans="1:5">
      <c r="A6" t="s">
        <v>131</v>
      </c>
      <c r="B6" t="s">
        <v>132</v>
      </c>
      <c r="C6">
        <v>1</v>
      </c>
      <c r="E6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Bakım Takvimi</vt:lpstr>
      <vt:lpstr>Müşteriler</vt:lpstr>
      <vt:lpstr>Cihazlar</vt:lpstr>
      <vt:lpstr>Açıklamalar</vt:lpstr>
      <vt:lpstr>Ürünler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Servios</dc:creator>
  <cp:lastModifiedBy>Servios</cp:lastModifiedBy>
  <dcterms:created xsi:type="dcterms:W3CDTF">2026-10-21T03:00:00+03:00</dcterms:created>
  <dcterms:modified xsi:type="dcterms:W3CDTF">2026-10-21T03:00:00+03:00</dcterms:modified>
  <dc:title>Periyodik Bakım Takip Şablonu</dc:title>
  <dc:description/>
  <dc:subject/>
  <cp:keywords/>
  <cp:category/>
</cp:coreProperties>
</file>