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kım Takvimi" sheetId="1" r:id="rId4"/>
    <sheet name="Müşteriler" sheetId="2" r:id="rId5"/>
    <sheet name="Cihazlar" sheetId="3" r:id="rId6"/>
    <sheet name="Açıklamalar" sheetId="4" r:id="rId7"/>
    <sheet name="Ürünler" sheetId="5" r:id="rId8"/>
  </sheets>
  <definedNames>
    <definedName name="_xlnm._FilterDatabase" localSheetId="0" hidden="1">'Bakım Takvimi'!$A$1:$H$1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<sst xmlns="http://schemas.openxmlformats.org/spreadsheetml/2006/main" uniqueCount="114">
  <si>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>Müşteri</t>
  </si>
  <si>
    <t>Ürün</t>
  </si>
  <si>
    <t>Seri No</t>
  </si>
  <si>
    <t>Son Bakım / Kurulum</t>
  </si>
  <si>
    <t>Aralık</t>
  </si>
  <si>
    <t>Sonraki Bakım</t>
  </si>
  <si>
    <t>Kalan Gün</t>
  </si>
  <si>
    <t>Durum</t>
  </si>
  <si>
    <t>Başlangıç</t>
  </si>
  <si>
    <t>Ürün Satırı</t>
  </si>
  <si>
    <t>Aralık (ay)</t>
  </si>
  <si>
    <t>Aralık (gün)</t>
  </si>
  <si>
    <t>Ad Soyad *</t>
  </si>
  <si>
    <t>TC Kimlik No</t>
  </si>
  <si>
    <t>Telefon *</t>
  </si>
  <si>
    <t>Müşteri Tipi</t>
  </si>
  <si>
    <t>E-posta</t>
  </si>
  <si>
    <t>Vergi No</t>
  </si>
  <si>
    <t>Vergi Dairesi</t>
  </si>
  <si>
    <t>İlgili Kişi</t>
  </si>
  <si>
    <t>Alternatif Tel</t>
  </si>
  <si>
    <t>Notlar</t>
  </si>
  <si>
    <t>Müşteri Kodu</t>
  </si>
  <si>
    <t>Adres</t>
  </si>
  <si>
    <t>Şehir</t>
  </si>
  <si>
    <t>İlçe</t>
  </si>
  <si>
    <t>Enlem</t>
  </si>
  <si>
    <t>Boylam</t>
  </si>
  <si>
    <t>Ahmet Yılmaz</t>
  </si>
  <si>
    <t>05321234567</t>
  </si>
  <si>
    <t>bireysel</t>
  </si>
  <si>
    <t>ahmet@mail.com</t>
  </si>
  <si>
    <t>Örnek not</t>
  </si>
  <si>
    <t>Atatürk Caddesi No: 5 Daire: 3</t>
  </si>
  <si>
    <t>İstanbul</t>
  </si>
  <si>
    <t>Kadıköy</t>
  </si>
  <si>
    <t>ABC Teknoloji A.Ş.</t>
  </si>
  <si>
    <t>02121234567</t>
  </si>
  <si>
    <t>kurumsal</t>
  </si>
  <si>
    <t>info@abc.com</t>
  </si>
  <si>
    <t>Kadıköy VD</t>
  </si>
  <si>
    <t>Mehmet Bey</t>
  </si>
  <si>
    <t>05399876543</t>
  </si>
  <si>
    <t>C-1-100</t>
  </si>
  <si>
    <t>Bağdat Caddesi No: 120 Kat: 4</t>
  </si>
  <si>
    <t>Maltepe</t>
  </si>
  <si>
    <t>Müşteri Telefonu</t>
  </si>
  <si>
    <t>Ürün Kodu *</t>
  </si>
  <si>
    <t>Kurulum Tarihi</t>
  </si>
  <si>
    <t>Son Bakım Tarihi</t>
  </si>
  <si>
    <t>Garanti (ay)</t>
  </si>
  <si>
    <t>Garanti Kapsamı</t>
  </si>
  <si>
    <t>Garantiyi Veren</t>
  </si>
  <si>
    <t>Özel Bakım Aralığı (ay)</t>
  </si>
  <si>
    <t>Özel Bakım Aralığı (gün)</t>
  </si>
  <si>
    <t>Fatura Tarihi</t>
  </si>
  <si>
    <t>Satın Alındığı Yer</t>
  </si>
  <si>
    <t>Kullanım</t>
  </si>
  <si>
    <t>Alan</t>
  </si>
  <si>
    <t>Zorunlu</t>
  </si>
  <si>
    <t>Açıklama</t>
  </si>
  <si>
    <t>Örnek satırlar</t>
  </si>
  <si>
    <t>Müşteriler sayfasının 2. ve 3. satırı örnektir ve aktarılmaz; kendi müşterilerinizi altına ya da onların yerine yazın.</t>
  </si>
  <si>
    <t>Ad Soyad</t>
  </si>
  <si>
    <t>Evet</t>
  </si>
  <si>
    <t>Müşterinin adı soyadı (bireysel) veya firma adı (kurumsal). Maks. 255 karakter.</t>
  </si>
  <si>
    <t>Hayır</t>
  </si>
  <si>
    <t>Bireysel müşteriler için TC Kimlik No. 11 haneli, 0 ile başlayamaz. Boş bırakabilirsiniz.</t>
  </si>
  <si>
    <t>Telefon</t>
  </si>
  <si>
    <t>Telefon numarası. Aynı Ad Soyad + Telefon kombinasyonu tekrar eklenmez. Başında 0 yoksa otomatik eklenir (cep telefonları için).</t>
  </si>
  <si>
    <t>"bireysel" veya "kurumsal" yazın. Boş bırakırsanız bireysel kabul edilir.</t>
  </si>
  <si>
    <t>Geçerli bir e-posta adresi.</t>
  </si>
  <si>
    <t>Kurumsal müşteriler için vergi numarası (10 hane).</t>
  </si>
  <si>
    <t>Vergi dairesi adı.</t>
  </si>
  <si>
    <t>Kurumsal müşterilerde iletişim kurulacak kişinin adı.</t>
  </si>
  <si>
    <t>İkinci telefon numarası.</t>
  </si>
  <si>
    <t>Serbest not alanı.</t>
  </si>
  <si>
    <t>Boş bırakılırsa otomatik üretilir (M-1-1 / C-1-1 formatında). Kendi kodunuzu girerseniz benzersiz olmalıdır.</t>
  </si>
  <si>
    <t>Açık adres metni (cadde, sokak, kapı no, daire). Şehir/İlçe otomatik sona eklenir, tekrar yazmayın.</t>
  </si>
  <si>
    <t>Şehir adı — sistemde TAM eşleşme yapılır (örn. "İstanbul", "Ankara"). Yanlış yazılırsa adres oluşturulur ama şehir boş kalır.</t>
  </si>
  <si>
    <t>İlçe adı — şehir bulunduktan sonra o şehre ait ilçelerde TAM eşleşme aranır (örn. "Kadıköy", "Çankaya").</t>
  </si>
  <si>
    <t>GPS enlem değeri (-90 ile 90 arası, ondalık nokta ile). Örn: 40.992812</t>
  </si>
  <si>
    <t>GPS boylam değeri (-180 ile 180 arası, ondalık nokta ile). Örn: 29.027425</t>
  </si>
  <si>
    <t>ÖNEMLİ</t>
  </si>
  <si>
    <t>⚠️</t>
  </si>
  <si>
    <t>Her sayfada en fazla 2000 satır yükleyebilirsiniz. Daha büyük listeleri parçalara bölün.</t>
  </si>
  <si>
    <t>CIHAZLAR</t>
  </si>
  <si>
    <t>Her satır bir cihaz. Müşteri bu dosyanın Müşteriler sayfasında ya da sistemde kayıtlı olmalı. Cihaz stoktan düşülmez; ürünün içeriği kendiliğinden kurulur. Aynı ürün ve seri no (seri no yoksa aynı müşteri, ürün ve kurulum tarihi) ikinci kez eklenmez. Bu sayfada örnek satır yok; her dolu satır aktarılır.</t>
  </si>
  <si>
    <t>Müşteri kodu (ör. M-1-25). Kod ya da telefondan biri yeter; müşteriler sayfasında bu dosyayla eklenen müşteriler da bulunur.</t>
  </si>
  <si>
    <t>Kod yoksa müşterinin telefonu. Aynı telefonla birden çok müşteri varsa kodu yazın.</t>
  </si>
  <si>
    <t>Ürün Kodu</t>
  </si>
  <si>
    <t>Cihazın ürün kodu ya da ürün adı (ürün listesindeki gibi).</t>
  </si>
  <si>
    <t>Seri numarası; firmanızda tekildir. Aynı cihaz ikinci kez eklenmez, başka bir cihazda kayıtlıysa satır hata verir.</t>
  </si>
  <si>
    <t>gg.aa.yyyy. Garanti ve ilk bakım buradan hesaplanır.</t>
  </si>
  <si>
    <t>Servios'a geçmeden önceki son bakım (gg.aa.yyyy); sonraki bakım buradan hesaplanır.</t>
  </si>
  <si>
    <t>Garanti süresi, ay. Boşsa ürünün garanti süresi, o da yoksa 24.</t>
  </si>
  <si>
    <t>Seçenekler: Parça ve işçilik, Yalnız parça, Yalnız işçilik. Boşsa parça ve işçilik.</t>
  </si>
  <si>
    <t>Seçenekler: Üretici / ithalatçı, Satıcı / bayi, Firmamız.</t>
  </si>
  <si>
    <t>Ürünün aralığından farklıysa ay olarak (1–36).</t>
  </si>
  <si>
    <t>Gün olarak (ör. 7, 15). Doluysa ay sütunu yok sayılır.</t>
  </si>
  <si>
    <t>gg.aa.yyyy</t>
  </si>
  <si>
    <t>Teknik künye</t>
  </si>
  <si>
    <t>Seçenekler: Ankastre, Solo</t>
  </si>
  <si>
    <t>Serbest not.</t>
  </si>
  <si>
    <t>BAKIM TAKVIMI</t>
  </si>
  <si>
    <t>Kendiliğinden dolar, elle yazılmaz: Cihazlar sayfasındaki her satırın sonraki bakımın tarihini, kalan günü ve durumunu (Gecikmiş, 30 gün içinde, Planlı) gösterir. Aralık: Özel Bakım Aralığı (gün ya da ay) doluysa o, değilse Ürünler sayfasındaki ürünün aralığı. Başlangıç Son Bakım Tarihi, boşsa Kurulum Tarihi. İlk 500 cihaz için hazırdır; daha fazlası için son satırın formüllerini aşağı çekin.</t>
  </si>
  <si>
    <t>ÜRÜNLER</t>
  </si>
  <si>
    <t>Servios'un bu sektör için hazır ürün kataloğu ve bakım aralıkları. Cihazlar sayfasının Ürün Kodu sütununa buradaki kodu ya da adı yazın; Servios'ta paneliniz bu ürünlerle açılır. Aralığı farklı olan cihaz için Özel Bakım Aralığı sütununu doldurun.</t>
  </si>
  <si>
    <t>SERVIOS'A AKTARMA</t>
  </si>
  <si>
    <t>Servios'ta müşteri listesindeki "Excel'den Aktar" ile bu dosyayı olduğu gibi yükleyin: Müşteriler ve Cihazlar aktarılır, Bakım Takvimi ve Ürünler sayfaları okunmaz, bakım takvimi panelde kendiliğinden kurulur. Siteden açılan denemede girilen kayıtlar aboneliğe geçince silinir; aboneliğe geçtikten sonra aynı dosyayı yeniden yükleyin.</t>
  </si>
  <si>
    <t>Ürün Adı</t>
  </si>
  <si>
    <t>Bakım Aralığı (ay)</t>
  </si>
  <si>
    <t>Bakım Aralığı (gün)</t>
  </si>
  <si>
    <t>Kategori</t>
  </si>
</sst>
</file>

<file path=xl/styles.xml><?xml version="1.0" encoding="utf-8"?>
<styleSheet xmlns="http://schemas.openxmlformats.org/spreadsheetml/2006/main" xml:space="preserve">
  <numFmts count="2">
    <numFmt numFmtId="164" formatCode="0.000000"/>
    <numFmt numFmtId="165" formatCode="dd.mm.yyyy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0"/>
      <strike val="0"/>
      <u val="none"/>
      <sz val="11"/>
      <color rgb="FF6B728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0891B2"/>
        <bgColor rgb="FF000000"/>
      </patternFill>
    </fill>
    <fill>
      <patternFill patternType="solid">
        <fgColor rgb="FFFAFAFA"/>
        <bgColor rgb="FF000000"/>
      </patternFill>
    </fill>
    <fill>
      <patternFill patternType="solid">
        <fgColor rgb="FFFFFFFF"/>
        <bgColor rgb="FF000000"/>
      </patternFill>
    </fill>
  </fills>
  <borders count="2">
    <border>
      <left/>
      <right/>
      <top/>
      <bottom/>
      <diagonal/>
    </border>
    <border>
      <left style="thin">
        <color rgb="FFE5E7EB"/>
      </left>
      <right style="thin">
        <color rgb="FFE5E7EB"/>
      </right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49" fillId="2" borderId="1" applyFont="1" applyNumberFormat="1" applyFill="1" applyBorder="1" applyAlignment="1">
      <alignment horizontal="center" vertical="center" textRotation="0" wrapText="false" shrinkToFit="false"/>
    </xf>
    <xf xfId="0" fontId="0" numFmtId="49" fillId="0" borderId="0" applyFont="0" applyNumberFormat="1" applyFill="0" applyBorder="0" applyAlignment="0"/>
    <xf xfId="0" fontId="1" numFmtId="164" fillId="2" borderId="1" applyFont="1" applyNumberFormat="1" applyFill="1" applyBorder="1" applyAlignment="1">
      <alignment horizontal="center" vertical="center" textRotation="0" wrapText="false" shrinkToFit="false"/>
    </xf>
    <xf xfId="0" fontId="0" numFmtId="164" fillId="0" borderId="0" applyFont="0" applyNumberFormat="1" applyFill="0" applyBorder="0" applyAlignment="0"/>
    <xf xfId="0" fontId="2" numFmtId="0" fillId="3" borderId="1" applyFont="1" applyNumberFormat="0" applyFill="1" applyBorder="1" applyAlignment="0"/>
    <xf xfId="0" fontId="2" numFmtId="49" fillId="3" borderId="1" applyFont="1" applyNumberFormat="1" applyFill="1" applyBorder="1" applyAlignment="0"/>
    <xf xfId="0" fontId="2" numFmtId="164" fillId="3" borderId="1" applyFont="1" applyNumberFormat="1" applyFill="1" applyBorder="1" applyAlignment="0"/>
    <xf xfId="0" fontId="2" numFmtId="0" fillId="4" borderId="1" applyFont="1" applyNumberFormat="0" applyFill="1" applyBorder="1" applyAlignment="0"/>
    <xf xfId="0" fontId="2" numFmtId="49" fillId="4" borderId="1" applyFont="1" applyNumberFormat="1" applyFill="1" applyBorder="1" applyAlignment="0"/>
    <xf xfId="0" fontId="2" numFmtId="164" fillId="4" borderId="1" applyFont="1" applyNumberFormat="1" applyFill="1" applyBorder="1" applyAlignment="0"/>
    <xf xfId="0" fontId="1" numFmtId="49" fillId="2" borderId="1" applyFont="1" applyNumberFormat="1" applyFill="1" applyBorder="1" applyAlignment="1">
      <alignment horizontal="center" vertical="center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3" borderId="1" applyFont="0" applyNumberFormat="0" applyFill="1" applyBorder="1" applyAlignment="0"/>
    <xf xfId="0" fontId="0" numFmtId="0" fillId="4" borderId="1" applyFont="0" applyNumberFormat="0" applyFill="1" applyBorder="1" applyAlignment="0"/>
    <xf xfId="0" fontId="0" numFmtId="165" fillId="0" borderId="0" applyFont="0" applyNumberFormat="1" applyFill="0" applyBorder="0" applyAlignment="0"/>
    <xf xfId="0" fontId="0" numFmtId="1" fillId="0" borderId="0" applyFont="0" applyNumberFormat="1" applyFill="0" applyBorder="0" applyAlignment="0"/>
  </cellXfs>
  <cellStyles count="1">
    <cellStyle name="Normal" xfId="0" builtinId="0"/>
  </cellStyles>
  <dxfs count="2">
    <dxf>
      <font>
        <color rgb="FFB91C1C"/>
      </font>
      <fill>
        <patternFill patternType="solid">
          <fgColor rgb="FFFEE2E2"/>
          <bgColor rgb="FFFEE2E2"/>
        </patternFill>
      </fill>
      <border/>
    </dxf>
    <dxf>
      <font>
        <color rgb="FFB45309"/>
      </font>
      <fill>
        <patternFill patternType="solid">
          <fgColor rgb="FFFEF3C7"/>
          <bgColor rgb="FFFEF3C7"/>
        </patternFill>
      </fill>
      <border/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L501"/>
  <sheetViews>
    <sheetView tabSelected="1" workbookViewId="0" showGridLines="true" showRowColHeaders="1">
      <pane xSplit="1" ySplit="1" topLeftCell="B2" activePane="bottomRight" state="frozen"/>
      <selection pane="topRight"/>
      <selection pane="bottomLeft"/>
      <selection pane="bottomRight" activeCell="I2" sqref="I2:I501"/>
    </sheetView>
  </sheetViews>
  <sheetFormatPr defaultRowHeight="14.4" outlineLevelRow="0" outlineLevelCol="0"/>
  <cols>
    <col min="1" max="1" width="30" customWidth="true" style="0"/>
    <col min="2" max="2" width="40" customWidth="true" style="0"/>
    <col min="3" max="3" width="16" customWidth="true" style="0"/>
    <col min="4" max="4" width="16" customWidth="true" style="0"/>
    <col min="5" max="5" width="10" customWidth="true" style="0"/>
    <col min="6" max="6" width="16" customWidth="true" style="0"/>
    <col min="7" max="7" width="11" customWidth="true" style="0"/>
    <col min="8" max="8" width="16" customWidth="true" style="0"/>
    <col min="9" max="9" width="9.10" hidden="true" style="0"/>
    <col min="10" max="10" width="9.10" hidden="true" style="0"/>
    <col min="11" max="11" width="9.10" hidden="true" style="0"/>
    <col min="12" max="12" width="9.10" hidden="true" style="0"/>
  </cols>
  <sheetData>
    <row r="1" spans="1:12" customHeight="1" ht="36">
      <c r="A1" s="13" t="s">
        <v>0</v>
      </c>
      <c r="B1" s="13" t="s">
        <v>1</v>
      </c>
      <c r="C1" s="13" t="s">
        <v>2</v>
      </c>
      <c r="D1" s="13" t="s">
        <v>3</v>
      </c>
      <c r="E1" s="13" t="s">
        <v>4</v>
      </c>
      <c r="F1" s="13" t="s">
        <v>5</v>
      </c>
      <c r="G1" s="13" t="s">
        <v>6</v>
      </c>
      <c r="H1" s="13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t="str">
        <f>IF(AND('Cihazlar'!A2="",'Cihazlar'!B2=""),"",IFERROR(INDEX('Müşteriler'!$A:$A,MATCH(IF('Cihazlar'!A2="","§",'Cihazlar'!A2),'Müşteriler'!$K:$K,0)),IFERROR(INDEX('Müşteriler'!$A:$A,MATCH(IF('Cihazlar'!B2="","§",'Cihazlar'!B2),'Müşteriler'!$C:$C,0)),'Cihazlar'!A2&amp;'Cihazlar'!B2)))</f>
        <v/>
      </c>
      <c r="B2" t="str">
        <f>IF('Cihazlar'!C2="","",IF(J2="",'Cihazlar'!C2,INDEX('Ürünler'!$B:$B,J2)))</f>
        <v/>
      </c>
      <c r="C2" t="str">
        <f>IF('Cihazlar'!D2="","",'Cihazlar'!D2)</f>
        <v/>
      </c>
      <c r="D2" s="16" t="str">
        <f>I2</f>
        <v/>
      </c>
      <c r="E2" t="str">
        <f>IF(L2&gt;0,L2&amp;" gün",IF(K2&gt;0,K2&amp;" ay",""))</f>
        <v/>
      </c>
      <c r="F2" s="16" t="str">
        <f>IF(OR('Cihazlar'!C2="",I2=""),"",IF(L2&gt;0,I2+L2,IF(K2&gt;0,EDATE(I2,K2),"")))</f>
        <v/>
      </c>
      <c r="G2" s="17" t="str">
        <f>IF(F2="","",F2-TODAY())</f>
        <v/>
      </c>
      <c r="H2" t="str">
        <f>IF(G2="","",IF(G2&lt;0,"Gecikmiş",IF(G2&lt;=30,"30 gün içinde","Planlı")))</f>
        <v/>
      </c>
      <c r="I2" s="16" t="str">
        <f>IF('Cihazlar'!F2&lt;&gt;"",IF('Cihazlar'!F2="","",IF(ISNUMBER('Cihazlar'!F2),'Cihazlar'!F2,IFERROR(DATE(VALUE(RIGHT('Cihazlar'!F2,4)),VALUE(MID('Cihazlar'!F2,4,2)),VALUE(LEFT('Cihazlar'!F2,2))),""))),IF('Cihazlar'!E2="","",IF(ISNUMBER('Cihazlar'!E2),'Cihazlar'!E2,IFERROR(DATE(VALUE(RIGHT('Cihazlar'!E2,4)),VALUE(MID('Cihazlar'!E2,4,2)),VALUE(LEFT('Cihazlar'!E2,2))),""))))</f>
        <v/>
      </c>
      <c r="J2" t="str">
        <f>IF('Cihazlar'!C2="","",IFERROR(MATCH('Cihazlar'!C2,'Ürünler'!$A:$A,0),IFERROR(MATCH('Cihazlar'!C2,'Ürünler'!$B:$B,0),"")))</f>
        <v/>
      </c>
      <c r="K2">
        <f>IF(L2&gt;0,0,IF('Cihazlar'!J2&lt;&gt;"",N(VALUE('Cihazlar'!J2)),IF(J2="",0,N(INDEX('Ürünler'!$C:$C,J2)))))</f>
        <v>0</v>
      </c>
      <c r="L2">
        <f>IF('Cihazlar'!K2&lt;&gt;"",N(VALUE('Cihazlar'!K2)),IF('Cihazlar'!J2&lt;&gt;"",0,IF(J2="",0,N(INDEX('Ürünler'!$D:$D,J2)))))</f>
        <v>0</v>
      </c>
    </row>
    <row r="3" spans="1:12">
      <c r="A3" t="str">
        <f>IF(AND('Cihazlar'!A3="",'Cihazlar'!B3=""),"",IFERROR(INDEX('Müşteriler'!$A:$A,MATCH(IF('Cihazlar'!A3="","§",'Cihazlar'!A3),'Müşteriler'!$K:$K,0)),IFERROR(INDEX('Müşteriler'!$A:$A,MATCH(IF('Cihazlar'!B3="","§",'Cihazlar'!B3),'Müşteriler'!$C:$C,0)),'Cihazlar'!A3&amp;'Cihazlar'!B3)))</f>
        <v/>
      </c>
      <c r="B3" t="str">
        <f>IF('Cihazlar'!C3="","",IF(J3="",'Cihazlar'!C3,INDEX('Ürünler'!$B:$B,J3)))</f>
        <v/>
      </c>
      <c r="C3" t="str">
        <f>IF('Cihazlar'!D3="","",'Cihazlar'!D3)</f>
        <v/>
      </c>
      <c r="D3" s="16" t="str">
        <f>I3</f>
        <v/>
      </c>
      <c r="E3" t="str">
        <f>IF(L3&gt;0,L3&amp;" gün",IF(K3&gt;0,K3&amp;" ay",""))</f>
        <v/>
      </c>
      <c r="F3" s="16" t="str">
        <f>IF(OR('Cihazlar'!C3="",I3=""),"",IF(L3&gt;0,I3+L3,IF(K3&gt;0,EDATE(I3,K3),"")))</f>
        <v/>
      </c>
      <c r="G3" s="17" t="str">
        <f>IF(F3="","",F3-TODAY())</f>
        <v/>
      </c>
      <c r="H3" t="str">
        <f>IF(G3="","",IF(G3&lt;0,"Gecikmiş",IF(G3&lt;=30,"30 gün içinde","Planlı")))</f>
        <v/>
      </c>
      <c r="I3" s="16" t="str">
        <f>IF('Cihazlar'!F3&lt;&gt;"",IF('Cihazlar'!F3="","",IF(ISNUMBER('Cihazlar'!F3),'Cihazlar'!F3,IFERROR(DATE(VALUE(RIGHT('Cihazlar'!F3,4)),VALUE(MID('Cihazlar'!F3,4,2)),VALUE(LEFT('Cihazlar'!F3,2))),""))),IF('Cihazlar'!E3="","",IF(ISNUMBER('Cihazlar'!E3),'Cihazlar'!E3,IFERROR(DATE(VALUE(RIGHT('Cihazlar'!E3,4)),VALUE(MID('Cihazlar'!E3,4,2)),VALUE(LEFT('Cihazlar'!E3,2))),""))))</f>
        <v/>
      </c>
      <c r="J3" t="str">
        <f>IF('Cihazlar'!C3="","",IFERROR(MATCH('Cihazlar'!C3,'Ürünler'!$A:$A,0),IFERROR(MATCH('Cihazlar'!C3,'Ürünler'!$B:$B,0),"")))</f>
        <v/>
      </c>
      <c r="K3">
        <f>IF(L3&gt;0,0,IF('Cihazlar'!J3&lt;&gt;"",N(VALUE('Cihazlar'!J3)),IF(J3="",0,N(INDEX('Ürünler'!$C:$C,J3)))))</f>
        <v>0</v>
      </c>
      <c r="L3">
        <f>IF('Cihazlar'!K3&lt;&gt;"",N(VALUE('Cihazlar'!K3)),IF('Cihazlar'!J3&lt;&gt;"",0,IF(J3="",0,N(INDEX('Ürünler'!$D:$D,J3)))))</f>
        <v>0</v>
      </c>
    </row>
    <row r="4" spans="1:12">
      <c r="A4" t="str">
        <f>IF(AND('Cihazlar'!A4="",'Cihazlar'!B4=""),"",IFERROR(INDEX('Müşteriler'!$A:$A,MATCH(IF('Cihazlar'!A4="","§",'Cihazlar'!A4),'Müşteriler'!$K:$K,0)),IFERROR(INDEX('Müşteriler'!$A:$A,MATCH(IF('Cihazlar'!B4="","§",'Cihazlar'!B4),'Müşteriler'!$C:$C,0)),'Cihazlar'!A4&amp;'Cihazlar'!B4)))</f>
        <v/>
      </c>
      <c r="B4" t="str">
        <f>IF('Cihazlar'!C4="","",IF(J4="",'Cihazlar'!C4,INDEX('Ürünler'!$B:$B,J4)))</f>
        <v/>
      </c>
      <c r="C4" t="str">
        <f>IF('Cihazlar'!D4="","",'Cihazlar'!D4)</f>
        <v/>
      </c>
      <c r="D4" s="16" t="str">
        <f>I4</f>
        <v/>
      </c>
      <c r="E4" t="str">
        <f>IF(L4&gt;0,L4&amp;" gün",IF(K4&gt;0,K4&amp;" ay",""))</f>
        <v/>
      </c>
      <c r="F4" s="16" t="str">
        <f>IF(OR('Cihazlar'!C4="",I4=""),"",IF(L4&gt;0,I4+L4,IF(K4&gt;0,EDATE(I4,K4),"")))</f>
        <v/>
      </c>
      <c r="G4" s="17" t="str">
        <f>IF(F4="","",F4-TODAY())</f>
        <v/>
      </c>
      <c r="H4" t="str">
        <f>IF(G4="","",IF(G4&lt;0,"Gecikmiş",IF(G4&lt;=30,"30 gün içinde","Planlı")))</f>
        <v/>
      </c>
      <c r="I4" s="16" t="str">
        <f>IF('Cihazlar'!F4&lt;&gt;"",IF('Cihazlar'!F4="","",IF(ISNUMBER('Cihazlar'!F4),'Cihazlar'!F4,IFERROR(DATE(VALUE(RIGHT('Cihazlar'!F4,4)),VALUE(MID('Cihazlar'!F4,4,2)),VALUE(LEFT('Cihazlar'!F4,2))),""))),IF('Cihazlar'!E4="","",IF(ISNUMBER('Cihazlar'!E4),'Cihazlar'!E4,IFERROR(DATE(VALUE(RIGHT('Cihazlar'!E4,4)),VALUE(MID('Cihazlar'!E4,4,2)),VALUE(LEFT('Cihazlar'!E4,2))),""))))</f>
        <v/>
      </c>
      <c r="J4" t="str">
        <f>IF('Cihazlar'!C4="","",IFERROR(MATCH('Cihazlar'!C4,'Ürünler'!$A:$A,0),IFERROR(MATCH('Cihazlar'!C4,'Ürünler'!$B:$B,0),"")))</f>
        <v/>
      </c>
      <c r="K4">
        <f>IF(L4&gt;0,0,IF('Cihazlar'!J4&lt;&gt;"",N(VALUE('Cihazlar'!J4)),IF(J4="",0,N(INDEX('Ürünler'!$C:$C,J4)))))</f>
        <v>0</v>
      </c>
      <c r="L4">
        <f>IF('Cihazlar'!K4&lt;&gt;"",N(VALUE('Cihazlar'!K4)),IF('Cihazlar'!J4&lt;&gt;"",0,IF(J4="",0,N(INDEX('Ürünler'!$D:$D,J4)))))</f>
        <v>0</v>
      </c>
    </row>
    <row r="5" spans="1:12">
      <c r="A5" t="str">
        <f>IF(AND('Cihazlar'!A5="",'Cihazlar'!B5=""),"",IFERROR(INDEX('Müşteriler'!$A:$A,MATCH(IF('Cihazlar'!A5="","§",'Cihazlar'!A5),'Müşteriler'!$K:$K,0)),IFERROR(INDEX('Müşteriler'!$A:$A,MATCH(IF('Cihazlar'!B5="","§",'Cihazlar'!B5),'Müşteriler'!$C:$C,0)),'Cihazlar'!A5&amp;'Cihazlar'!B5)))</f>
        <v/>
      </c>
      <c r="B5" t="str">
        <f>IF('Cihazlar'!C5="","",IF(J5="",'Cihazlar'!C5,INDEX('Ürünler'!$B:$B,J5)))</f>
        <v/>
      </c>
      <c r="C5" t="str">
        <f>IF('Cihazlar'!D5="","",'Cihazlar'!D5)</f>
        <v/>
      </c>
      <c r="D5" s="16" t="str">
        <f>I5</f>
        <v/>
      </c>
      <c r="E5" t="str">
        <f>IF(L5&gt;0,L5&amp;" gün",IF(K5&gt;0,K5&amp;" ay",""))</f>
        <v/>
      </c>
      <c r="F5" s="16" t="str">
        <f>IF(OR('Cihazlar'!C5="",I5=""),"",IF(L5&gt;0,I5+L5,IF(K5&gt;0,EDATE(I5,K5),"")))</f>
        <v/>
      </c>
      <c r="G5" s="17" t="str">
        <f>IF(F5="","",F5-TODAY())</f>
        <v/>
      </c>
      <c r="H5" t="str">
        <f>IF(G5="","",IF(G5&lt;0,"Gecikmiş",IF(G5&lt;=30,"30 gün içinde","Planlı")))</f>
        <v/>
      </c>
      <c r="I5" s="16" t="str">
        <f>IF('Cihazlar'!F5&lt;&gt;"",IF('Cihazlar'!F5="","",IF(ISNUMBER('Cihazlar'!F5),'Cihazlar'!F5,IFERROR(DATE(VALUE(RIGHT('Cihazlar'!F5,4)),VALUE(MID('Cihazlar'!F5,4,2)),VALUE(LEFT('Cihazlar'!F5,2))),""))),IF('Cihazlar'!E5="","",IF(ISNUMBER('Cihazlar'!E5),'Cihazlar'!E5,IFERROR(DATE(VALUE(RIGHT('Cihazlar'!E5,4)),VALUE(MID('Cihazlar'!E5,4,2)),VALUE(LEFT('Cihazlar'!E5,2))),""))))</f>
        <v/>
      </c>
      <c r="J5" t="str">
        <f>IF('Cihazlar'!C5="","",IFERROR(MATCH('Cihazlar'!C5,'Ürünler'!$A:$A,0),IFERROR(MATCH('Cihazlar'!C5,'Ürünler'!$B:$B,0),"")))</f>
        <v/>
      </c>
      <c r="K5">
        <f>IF(L5&gt;0,0,IF('Cihazlar'!J5&lt;&gt;"",N(VALUE('Cihazlar'!J5)),IF(J5="",0,N(INDEX('Ürünler'!$C:$C,J5)))))</f>
        <v>0</v>
      </c>
      <c r="L5">
        <f>IF('Cihazlar'!K5&lt;&gt;"",N(VALUE('Cihazlar'!K5)),IF('Cihazlar'!J5&lt;&gt;"",0,IF(J5="",0,N(INDEX('Ürünler'!$D:$D,J5)))))</f>
        <v>0</v>
      </c>
    </row>
    <row r="6" spans="1:12">
      <c r="A6" t="str">
        <f>IF(AND('Cihazlar'!A6="",'Cihazlar'!B6=""),"",IFERROR(INDEX('Müşteriler'!$A:$A,MATCH(IF('Cihazlar'!A6="","§",'Cihazlar'!A6),'Müşteriler'!$K:$K,0)),IFERROR(INDEX('Müşteriler'!$A:$A,MATCH(IF('Cihazlar'!B6="","§",'Cihazlar'!B6),'Müşteriler'!$C:$C,0)),'Cihazlar'!A6&amp;'Cihazlar'!B6)))</f>
        <v/>
      </c>
      <c r="B6" t="str">
        <f>IF('Cihazlar'!C6="","",IF(J6="",'Cihazlar'!C6,INDEX('Ürünler'!$B:$B,J6)))</f>
        <v/>
      </c>
      <c r="C6" t="str">
        <f>IF('Cihazlar'!D6="","",'Cihazlar'!D6)</f>
        <v/>
      </c>
      <c r="D6" s="16" t="str">
        <f>I6</f>
        <v/>
      </c>
      <c r="E6" t="str">
        <f>IF(L6&gt;0,L6&amp;" gün",IF(K6&gt;0,K6&amp;" ay",""))</f>
        <v/>
      </c>
      <c r="F6" s="16" t="str">
        <f>IF(OR('Cihazlar'!C6="",I6=""),"",IF(L6&gt;0,I6+L6,IF(K6&gt;0,EDATE(I6,K6),"")))</f>
        <v/>
      </c>
      <c r="G6" s="17" t="str">
        <f>IF(F6="","",F6-TODAY())</f>
        <v/>
      </c>
      <c r="H6" t="str">
        <f>IF(G6="","",IF(G6&lt;0,"Gecikmiş",IF(G6&lt;=30,"30 gün içinde","Planlı")))</f>
        <v/>
      </c>
      <c r="I6" s="16" t="str">
        <f>IF('Cihazlar'!F6&lt;&gt;"",IF('Cihazlar'!F6="","",IF(ISNUMBER('Cihazlar'!F6),'Cihazlar'!F6,IFERROR(DATE(VALUE(RIGHT('Cihazlar'!F6,4)),VALUE(MID('Cihazlar'!F6,4,2)),VALUE(LEFT('Cihazlar'!F6,2))),""))),IF('Cihazlar'!E6="","",IF(ISNUMBER('Cihazlar'!E6),'Cihazlar'!E6,IFERROR(DATE(VALUE(RIGHT('Cihazlar'!E6,4)),VALUE(MID('Cihazlar'!E6,4,2)),VALUE(LEFT('Cihazlar'!E6,2))),""))))</f>
        <v/>
      </c>
      <c r="J6" t="str">
        <f>IF('Cihazlar'!C6="","",IFERROR(MATCH('Cihazlar'!C6,'Ürünler'!$A:$A,0),IFERROR(MATCH('Cihazlar'!C6,'Ürünler'!$B:$B,0),"")))</f>
        <v/>
      </c>
      <c r="K6">
        <f>IF(L6&gt;0,0,IF('Cihazlar'!J6&lt;&gt;"",N(VALUE('Cihazlar'!J6)),IF(J6="",0,N(INDEX('Ürünler'!$C:$C,J6)))))</f>
        <v>0</v>
      </c>
      <c r="L6">
        <f>IF('Cihazlar'!K6&lt;&gt;"",N(VALUE('Cihazlar'!K6)),IF('Cihazlar'!J6&lt;&gt;"",0,IF(J6="",0,N(INDEX('Ürünler'!$D:$D,J6)))))</f>
        <v>0</v>
      </c>
    </row>
    <row r="7" spans="1:12">
      <c r="A7" t="str">
        <f>IF(AND('Cihazlar'!A7="",'Cihazlar'!B7=""),"",IFERROR(INDEX('Müşteriler'!$A:$A,MATCH(IF('Cihazlar'!A7="","§",'Cihazlar'!A7),'Müşteriler'!$K:$K,0)),IFERROR(INDEX('Müşteriler'!$A:$A,MATCH(IF('Cihazlar'!B7="","§",'Cihazlar'!B7),'Müşteriler'!$C:$C,0)),'Cihazlar'!A7&amp;'Cihazlar'!B7)))</f>
        <v/>
      </c>
      <c r="B7" t="str">
        <f>IF('Cihazlar'!C7="","",IF(J7="",'Cihazlar'!C7,INDEX('Ürünler'!$B:$B,J7)))</f>
        <v/>
      </c>
      <c r="C7" t="str">
        <f>IF('Cihazlar'!D7="","",'Cihazlar'!D7)</f>
        <v/>
      </c>
      <c r="D7" s="16" t="str">
        <f>I7</f>
        <v/>
      </c>
      <c r="E7" t="str">
        <f>IF(L7&gt;0,L7&amp;" gün",IF(K7&gt;0,K7&amp;" ay",""))</f>
        <v/>
      </c>
      <c r="F7" s="16" t="str">
        <f>IF(OR('Cihazlar'!C7="",I7=""),"",IF(L7&gt;0,I7+L7,IF(K7&gt;0,EDATE(I7,K7),"")))</f>
        <v/>
      </c>
      <c r="G7" s="17" t="str">
        <f>IF(F7="","",F7-TODAY())</f>
        <v/>
      </c>
      <c r="H7" t="str">
        <f>IF(G7="","",IF(G7&lt;0,"Gecikmiş",IF(G7&lt;=30,"30 gün içinde","Planlı")))</f>
        <v/>
      </c>
      <c r="I7" s="16" t="str">
        <f>IF('Cihazlar'!F7&lt;&gt;"",IF('Cihazlar'!F7="","",IF(ISNUMBER('Cihazlar'!F7),'Cihazlar'!F7,IFERROR(DATE(VALUE(RIGHT('Cihazlar'!F7,4)),VALUE(MID('Cihazlar'!F7,4,2)),VALUE(LEFT('Cihazlar'!F7,2))),""))),IF('Cihazlar'!E7="","",IF(ISNUMBER('Cihazlar'!E7),'Cihazlar'!E7,IFERROR(DATE(VALUE(RIGHT('Cihazlar'!E7,4)),VALUE(MID('Cihazlar'!E7,4,2)),VALUE(LEFT('Cihazlar'!E7,2))),""))))</f>
        <v/>
      </c>
      <c r="J7" t="str">
        <f>IF('Cihazlar'!C7="","",IFERROR(MATCH('Cihazlar'!C7,'Ürünler'!$A:$A,0),IFERROR(MATCH('Cihazlar'!C7,'Ürünler'!$B:$B,0),"")))</f>
        <v/>
      </c>
      <c r="K7">
        <f>IF(L7&gt;0,0,IF('Cihazlar'!J7&lt;&gt;"",N(VALUE('Cihazlar'!J7)),IF(J7="",0,N(INDEX('Ürünler'!$C:$C,J7)))))</f>
        <v>0</v>
      </c>
      <c r="L7">
        <f>IF('Cihazlar'!K7&lt;&gt;"",N(VALUE('Cihazlar'!K7)),IF('Cihazlar'!J7&lt;&gt;"",0,IF(J7="",0,N(INDEX('Ürünler'!$D:$D,J7)))))</f>
        <v>0</v>
      </c>
    </row>
    <row r="8" spans="1:12">
      <c r="A8" t="str">
        <f>IF(AND('Cihazlar'!A8="",'Cihazlar'!B8=""),"",IFERROR(INDEX('Müşteriler'!$A:$A,MATCH(IF('Cihazlar'!A8="","§",'Cihazlar'!A8),'Müşteriler'!$K:$K,0)),IFERROR(INDEX('Müşteriler'!$A:$A,MATCH(IF('Cihazlar'!B8="","§",'Cihazlar'!B8),'Müşteriler'!$C:$C,0)),'Cihazlar'!A8&amp;'Cihazlar'!B8)))</f>
        <v/>
      </c>
      <c r="B8" t="str">
        <f>IF('Cihazlar'!C8="","",IF(J8="",'Cihazlar'!C8,INDEX('Ürünler'!$B:$B,J8)))</f>
        <v/>
      </c>
      <c r="C8" t="str">
        <f>IF('Cihazlar'!D8="","",'Cihazlar'!D8)</f>
        <v/>
      </c>
      <c r="D8" s="16" t="str">
        <f>I8</f>
        <v/>
      </c>
      <c r="E8" t="str">
        <f>IF(L8&gt;0,L8&amp;" gün",IF(K8&gt;0,K8&amp;" ay",""))</f>
        <v/>
      </c>
      <c r="F8" s="16" t="str">
        <f>IF(OR('Cihazlar'!C8="",I8=""),"",IF(L8&gt;0,I8+L8,IF(K8&gt;0,EDATE(I8,K8),"")))</f>
        <v/>
      </c>
      <c r="G8" s="17" t="str">
        <f>IF(F8="","",F8-TODAY())</f>
        <v/>
      </c>
      <c r="H8" t="str">
        <f>IF(G8="","",IF(G8&lt;0,"Gecikmiş",IF(G8&lt;=30,"30 gün içinde","Planlı")))</f>
        <v/>
      </c>
      <c r="I8" s="16" t="str">
        <f>IF('Cihazlar'!F8&lt;&gt;"",IF('Cihazlar'!F8="","",IF(ISNUMBER('Cihazlar'!F8),'Cihazlar'!F8,IFERROR(DATE(VALUE(RIGHT('Cihazlar'!F8,4)),VALUE(MID('Cihazlar'!F8,4,2)),VALUE(LEFT('Cihazlar'!F8,2))),""))),IF('Cihazlar'!E8="","",IF(ISNUMBER('Cihazlar'!E8),'Cihazlar'!E8,IFERROR(DATE(VALUE(RIGHT('Cihazlar'!E8,4)),VALUE(MID('Cihazlar'!E8,4,2)),VALUE(LEFT('Cihazlar'!E8,2))),""))))</f>
        <v/>
      </c>
      <c r="J8" t="str">
        <f>IF('Cihazlar'!C8="","",IFERROR(MATCH('Cihazlar'!C8,'Ürünler'!$A:$A,0),IFERROR(MATCH('Cihazlar'!C8,'Ürünler'!$B:$B,0),"")))</f>
        <v/>
      </c>
      <c r="K8">
        <f>IF(L8&gt;0,0,IF('Cihazlar'!J8&lt;&gt;"",N(VALUE('Cihazlar'!J8)),IF(J8="",0,N(INDEX('Ürünler'!$C:$C,J8)))))</f>
        <v>0</v>
      </c>
      <c r="L8">
        <f>IF('Cihazlar'!K8&lt;&gt;"",N(VALUE('Cihazlar'!K8)),IF('Cihazlar'!J8&lt;&gt;"",0,IF(J8="",0,N(INDEX('Ürünler'!$D:$D,J8)))))</f>
        <v>0</v>
      </c>
    </row>
    <row r="9" spans="1:12">
      <c r="A9" t="str">
        <f>IF(AND('Cihazlar'!A9="",'Cihazlar'!B9=""),"",IFERROR(INDEX('Müşteriler'!$A:$A,MATCH(IF('Cihazlar'!A9="","§",'Cihazlar'!A9),'Müşteriler'!$K:$K,0)),IFERROR(INDEX('Müşteriler'!$A:$A,MATCH(IF('Cihazlar'!B9="","§",'Cihazlar'!B9),'Müşteriler'!$C:$C,0)),'Cihazlar'!A9&amp;'Cihazlar'!B9)))</f>
        <v/>
      </c>
      <c r="B9" t="str">
        <f>IF('Cihazlar'!C9="","",IF(J9="",'Cihazlar'!C9,INDEX('Ürünler'!$B:$B,J9)))</f>
        <v/>
      </c>
      <c r="C9" t="str">
        <f>IF('Cihazlar'!D9="","",'Cihazlar'!D9)</f>
        <v/>
      </c>
      <c r="D9" s="16" t="str">
        <f>I9</f>
        <v/>
      </c>
      <c r="E9" t="str">
        <f>IF(L9&gt;0,L9&amp;" gün",IF(K9&gt;0,K9&amp;" ay",""))</f>
        <v/>
      </c>
      <c r="F9" s="16" t="str">
        <f>IF(OR('Cihazlar'!C9="",I9=""),"",IF(L9&gt;0,I9+L9,IF(K9&gt;0,EDATE(I9,K9),"")))</f>
        <v/>
      </c>
      <c r="G9" s="17" t="str">
        <f>IF(F9="","",F9-TODAY())</f>
        <v/>
      </c>
      <c r="H9" t="str">
        <f>IF(G9="","",IF(G9&lt;0,"Gecikmiş",IF(G9&lt;=30,"30 gün içinde","Planlı")))</f>
        <v/>
      </c>
      <c r="I9" s="16" t="str">
        <f>IF('Cihazlar'!F9&lt;&gt;"",IF('Cihazlar'!F9="","",IF(ISNUMBER('Cihazlar'!F9),'Cihazlar'!F9,IFERROR(DATE(VALUE(RIGHT('Cihazlar'!F9,4)),VALUE(MID('Cihazlar'!F9,4,2)),VALUE(LEFT('Cihazlar'!F9,2))),""))),IF('Cihazlar'!E9="","",IF(ISNUMBER('Cihazlar'!E9),'Cihazlar'!E9,IFERROR(DATE(VALUE(RIGHT('Cihazlar'!E9,4)),VALUE(MID('Cihazlar'!E9,4,2)),VALUE(LEFT('Cihazlar'!E9,2))),""))))</f>
        <v/>
      </c>
      <c r="J9" t="str">
        <f>IF('Cihazlar'!C9="","",IFERROR(MATCH('Cihazlar'!C9,'Ürünler'!$A:$A,0),IFERROR(MATCH('Cihazlar'!C9,'Ürünler'!$B:$B,0),"")))</f>
        <v/>
      </c>
      <c r="K9">
        <f>IF(L9&gt;0,0,IF('Cihazlar'!J9&lt;&gt;"",N(VALUE('Cihazlar'!J9)),IF(J9="",0,N(INDEX('Ürünler'!$C:$C,J9)))))</f>
        <v>0</v>
      </c>
      <c r="L9">
        <f>IF('Cihazlar'!K9&lt;&gt;"",N(VALUE('Cihazlar'!K9)),IF('Cihazlar'!J9&lt;&gt;"",0,IF(J9="",0,N(INDEX('Ürünler'!$D:$D,J9)))))</f>
        <v>0</v>
      </c>
    </row>
    <row r="10" spans="1:12">
      <c r="A10" t="str">
        <f>IF(AND('Cihazlar'!A10="",'Cihazlar'!B10=""),"",IFERROR(INDEX('Müşteriler'!$A:$A,MATCH(IF('Cihazlar'!A10="","§",'Cihazlar'!A10),'Müşteriler'!$K:$K,0)),IFERROR(INDEX('Müşteriler'!$A:$A,MATCH(IF('Cihazlar'!B10="","§",'Cihazlar'!B10),'Müşteriler'!$C:$C,0)),'Cihazlar'!A10&amp;'Cihazlar'!B10)))</f>
        <v/>
      </c>
      <c r="B10" t="str">
        <f>IF('Cihazlar'!C10="","",IF(J10="",'Cihazlar'!C10,INDEX('Ürünler'!$B:$B,J10)))</f>
        <v/>
      </c>
      <c r="C10" t="str">
        <f>IF('Cihazlar'!D10="","",'Cihazlar'!D10)</f>
        <v/>
      </c>
      <c r="D10" s="16" t="str">
        <f>I10</f>
        <v/>
      </c>
      <c r="E10" t="str">
        <f>IF(L10&gt;0,L10&amp;" gün",IF(K10&gt;0,K10&amp;" ay",""))</f>
        <v/>
      </c>
      <c r="F10" s="16" t="str">
        <f>IF(OR('Cihazlar'!C10="",I10=""),"",IF(L10&gt;0,I10+L10,IF(K10&gt;0,EDATE(I10,K10),"")))</f>
        <v/>
      </c>
      <c r="G10" s="17" t="str">
        <f>IF(F10="","",F10-TODAY())</f>
        <v/>
      </c>
      <c r="H10" t="str">
        <f>IF(G10="","",IF(G10&lt;0,"Gecikmiş",IF(G10&lt;=30,"30 gün içinde","Planlı")))</f>
        <v/>
      </c>
      <c r="I10" s="16" t="str">
        <f>IF('Cihazlar'!F10&lt;&gt;"",IF('Cihazlar'!F10="","",IF(ISNUMBER('Cihazlar'!F10),'Cihazlar'!F10,IFERROR(DATE(VALUE(RIGHT('Cihazlar'!F10,4)),VALUE(MID('Cihazlar'!F10,4,2)),VALUE(LEFT('Cihazlar'!F10,2))),""))),IF('Cihazlar'!E10="","",IF(ISNUMBER('Cihazlar'!E10),'Cihazlar'!E10,IFERROR(DATE(VALUE(RIGHT('Cihazlar'!E10,4)),VALUE(MID('Cihazlar'!E10,4,2)),VALUE(LEFT('Cihazlar'!E10,2))),""))))</f>
        <v/>
      </c>
      <c r="J10" t="str">
        <f>IF('Cihazlar'!C10="","",IFERROR(MATCH('Cihazlar'!C10,'Ürünler'!$A:$A,0),IFERROR(MATCH('Cihazlar'!C10,'Ürünler'!$B:$B,0),"")))</f>
        <v/>
      </c>
      <c r="K10">
        <f>IF(L10&gt;0,0,IF('Cihazlar'!J10&lt;&gt;"",N(VALUE('Cihazlar'!J10)),IF(J10="",0,N(INDEX('Ürünler'!$C:$C,J10)))))</f>
        <v>0</v>
      </c>
      <c r="L10">
        <f>IF('Cihazlar'!K10&lt;&gt;"",N(VALUE('Cihazlar'!K10)),IF('Cihazlar'!J10&lt;&gt;"",0,IF(J10="",0,N(INDEX('Ürünler'!$D:$D,J10)))))</f>
        <v>0</v>
      </c>
    </row>
    <row r="11" spans="1:12">
      <c r="A11" t="str">
        <f>IF(AND('Cihazlar'!A11="",'Cihazlar'!B11=""),"",IFERROR(INDEX('Müşteriler'!$A:$A,MATCH(IF('Cihazlar'!A11="","§",'Cihazlar'!A11),'Müşteriler'!$K:$K,0)),IFERROR(INDEX('Müşteriler'!$A:$A,MATCH(IF('Cihazlar'!B11="","§",'Cihazlar'!B11),'Müşteriler'!$C:$C,0)),'Cihazlar'!A11&amp;'Cihazlar'!B11)))</f>
        <v/>
      </c>
      <c r="B11" t="str">
        <f>IF('Cihazlar'!C11="","",IF(J11="",'Cihazlar'!C11,INDEX('Ürünler'!$B:$B,J11)))</f>
        <v/>
      </c>
      <c r="C11" t="str">
        <f>IF('Cihazlar'!D11="","",'Cihazlar'!D11)</f>
        <v/>
      </c>
      <c r="D11" s="16" t="str">
        <f>I11</f>
        <v/>
      </c>
      <c r="E11" t="str">
        <f>IF(L11&gt;0,L11&amp;" gün",IF(K11&gt;0,K11&amp;" ay",""))</f>
        <v/>
      </c>
      <c r="F11" s="16" t="str">
        <f>IF(OR('Cihazlar'!C11="",I11=""),"",IF(L11&gt;0,I11+L11,IF(K11&gt;0,EDATE(I11,K11),"")))</f>
        <v/>
      </c>
      <c r="G11" s="17" t="str">
        <f>IF(F11="","",F11-TODAY())</f>
        <v/>
      </c>
      <c r="H11" t="str">
        <f>IF(G11="","",IF(G11&lt;0,"Gecikmiş",IF(G11&lt;=30,"30 gün içinde","Planlı")))</f>
        <v/>
      </c>
      <c r="I11" s="16" t="str">
        <f>IF('Cihazlar'!F11&lt;&gt;"",IF('Cihazlar'!F11="","",IF(ISNUMBER('Cihazlar'!F11),'Cihazlar'!F11,IFERROR(DATE(VALUE(RIGHT('Cihazlar'!F11,4)),VALUE(MID('Cihazlar'!F11,4,2)),VALUE(LEFT('Cihazlar'!F11,2))),""))),IF('Cihazlar'!E11="","",IF(ISNUMBER('Cihazlar'!E11),'Cihazlar'!E11,IFERROR(DATE(VALUE(RIGHT('Cihazlar'!E11,4)),VALUE(MID('Cihazlar'!E11,4,2)),VALUE(LEFT('Cihazlar'!E11,2))),""))))</f>
        <v/>
      </c>
      <c r="J11" t="str">
        <f>IF('Cihazlar'!C11="","",IFERROR(MATCH('Cihazlar'!C11,'Ürünler'!$A:$A,0),IFERROR(MATCH('Cihazlar'!C11,'Ürünler'!$B:$B,0),"")))</f>
        <v/>
      </c>
      <c r="K11">
        <f>IF(L11&gt;0,0,IF('Cihazlar'!J11&lt;&gt;"",N(VALUE('Cihazlar'!J11)),IF(J11="",0,N(INDEX('Ürünler'!$C:$C,J11)))))</f>
        <v>0</v>
      </c>
      <c r="L11">
        <f>IF('Cihazlar'!K11&lt;&gt;"",N(VALUE('Cihazlar'!K11)),IF('Cihazlar'!J11&lt;&gt;"",0,IF(J11="",0,N(INDEX('Ürünler'!$D:$D,J11)))))</f>
        <v>0</v>
      </c>
    </row>
    <row r="12" spans="1:12">
      <c r="A12" t="str">
        <f>IF(AND('Cihazlar'!A12="",'Cihazlar'!B12=""),"",IFERROR(INDEX('Müşteriler'!$A:$A,MATCH(IF('Cihazlar'!A12="","§",'Cihazlar'!A12),'Müşteriler'!$K:$K,0)),IFERROR(INDEX('Müşteriler'!$A:$A,MATCH(IF('Cihazlar'!B12="","§",'Cihazlar'!B12),'Müşteriler'!$C:$C,0)),'Cihazlar'!A12&amp;'Cihazlar'!B12)))</f>
        <v/>
      </c>
      <c r="B12" t="str">
        <f>IF('Cihazlar'!C12="","",IF(J12="",'Cihazlar'!C12,INDEX('Ürünler'!$B:$B,J12)))</f>
        <v/>
      </c>
      <c r="C12" t="str">
        <f>IF('Cihazlar'!D12="","",'Cihazlar'!D12)</f>
        <v/>
      </c>
      <c r="D12" s="16" t="str">
        <f>I12</f>
        <v/>
      </c>
      <c r="E12" t="str">
        <f>IF(L12&gt;0,L12&amp;" gün",IF(K12&gt;0,K12&amp;" ay",""))</f>
        <v/>
      </c>
      <c r="F12" s="16" t="str">
        <f>IF(OR('Cihazlar'!C12="",I12=""),"",IF(L12&gt;0,I12+L12,IF(K12&gt;0,EDATE(I12,K12),"")))</f>
        <v/>
      </c>
      <c r="G12" s="17" t="str">
        <f>IF(F12="","",F12-TODAY())</f>
        <v/>
      </c>
      <c r="H12" t="str">
        <f>IF(G12="","",IF(G12&lt;0,"Gecikmiş",IF(G12&lt;=30,"30 gün içinde","Planlı")))</f>
        <v/>
      </c>
      <c r="I12" s="16" t="str">
        <f>IF('Cihazlar'!F12&lt;&gt;"",IF('Cihazlar'!F12="","",IF(ISNUMBER('Cihazlar'!F12),'Cihazlar'!F12,IFERROR(DATE(VALUE(RIGHT('Cihazlar'!F12,4)),VALUE(MID('Cihazlar'!F12,4,2)),VALUE(LEFT('Cihazlar'!F12,2))),""))),IF('Cihazlar'!E12="","",IF(ISNUMBER('Cihazlar'!E12),'Cihazlar'!E12,IFERROR(DATE(VALUE(RIGHT('Cihazlar'!E12,4)),VALUE(MID('Cihazlar'!E12,4,2)),VALUE(LEFT('Cihazlar'!E12,2))),""))))</f>
        <v/>
      </c>
      <c r="J12" t="str">
        <f>IF('Cihazlar'!C12="","",IFERROR(MATCH('Cihazlar'!C12,'Ürünler'!$A:$A,0),IFERROR(MATCH('Cihazlar'!C12,'Ürünler'!$B:$B,0),"")))</f>
        <v/>
      </c>
      <c r="K12">
        <f>IF(L12&gt;0,0,IF('Cihazlar'!J12&lt;&gt;"",N(VALUE('Cihazlar'!J12)),IF(J12="",0,N(INDEX('Ürünler'!$C:$C,J12)))))</f>
        <v>0</v>
      </c>
      <c r="L12">
        <f>IF('Cihazlar'!K12&lt;&gt;"",N(VALUE('Cihazlar'!K12)),IF('Cihazlar'!J12&lt;&gt;"",0,IF(J12="",0,N(INDEX('Ürünler'!$D:$D,J12)))))</f>
        <v>0</v>
      </c>
    </row>
    <row r="13" spans="1:12">
      <c r="A13" t="str">
        <f>IF(AND('Cihazlar'!A13="",'Cihazlar'!B13=""),"",IFERROR(INDEX('Müşteriler'!$A:$A,MATCH(IF('Cihazlar'!A13="","§",'Cihazlar'!A13),'Müşteriler'!$K:$K,0)),IFERROR(INDEX('Müşteriler'!$A:$A,MATCH(IF('Cihazlar'!B13="","§",'Cihazlar'!B13),'Müşteriler'!$C:$C,0)),'Cihazlar'!A13&amp;'Cihazlar'!B13)))</f>
        <v/>
      </c>
      <c r="B13" t="str">
        <f>IF('Cihazlar'!C13="","",IF(J13="",'Cihazlar'!C13,INDEX('Ürünler'!$B:$B,J13)))</f>
        <v/>
      </c>
      <c r="C13" t="str">
        <f>IF('Cihazlar'!D13="","",'Cihazlar'!D13)</f>
        <v/>
      </c>
      <c r="D13" s="16" t="str">
        <f>I13</f>
        <v/>
      </c>
      <c r="E13" t="str">
        <f>IF(L13&gt;0,L13&amp;" gün",IF(K13&gt;0,K13&amp;" ay",""))</f>
        <v/>
      </c>
      <c r="F13" s="16" t="str">
        <f>IF(OR('Cihazlar'!C13="",I13=""),"",IF(L13&gt;0,I13+L13,IF(K13&gt;0,EDATE(I13,K13),"")))</f>
        <v/>
      </c>
      <c r="G13" s="17" t="str">
        <f>IF(F13="","",F13-TODAY())</f>
        <v/>
      </c>
      <c r="H13" t="str">
        <f>IF(G13="","",IF(G13&lt;0,"Gecikmiş",IF(G13&lt;=30,"30 gün içinde","Planlı")))</f>
        <v/>
      </c>
      <c r="I13" s="16" t="str">
        <f>IF('Cihazlar'!F13&lt;&gt;"",IF('Cihazlar'!F13="","",IF(ISNUMBER('Cihazlar'!F13),'Cihazlar'!F13,IFERROR(DATE(VALUE(RIGHT('Cihazlar'!F13,4)),VALUE(MID('Cihazlar'!F13,4,2)),VALUE(LEFT('Cihazlar'!F13,2))),""))),IF('Cihazlar'!E13="","",IF(ISNUMBER('Cihazlar'!E13),'Cihazlar'!E13,IFERROR(DATE(VALUE(RIGHT('Cihazlar'!E13,4)),VALUE(MID('Cihazlar'!E13,4,2)),VALUE(LEFT('Cihazlar'!E13,2))),""))))</f>
        <v/>
      </c>
      <c r="J13" t="str">
        <f>IF('Cihazlar'!C13="","",IFERROR(MATCH('Cihazlar'!C13,'Ürünler'!$A:$A,0),IFERROR(MATCH('Cihazlar'!C13,'Ürünler'!$B:$B,0),"")))</f>
        <v/>
      </c>
      <c r="K13">
        <f>IF(L13&gt;0,0,IF('Cihazlar'!J13&lt;&gt;"",N(VALUE('Cihazlar'!J13)),IF(J13="",0,N(INDEX('Ürünler'!$C:$C,J13)))))</f>
        <v>0</v>
      </c>
      <c r="L13">
        <f>IF('Cihazlar'!K13&lt;&gt;"",N(VALUE('Cihazlar'!K13)),IF('Cihazlar'!J13&lt;&gt;"",0,IF(J13="",0,N(INDEX('Ürünler'!$D:$D,J13)))))</f>
        <v>0</v>
      </c>
    </row>
    <row r="14" spans="1:12">
      <c r="A14" t="str">
        <f>IF(AND('Cihazlar'!A14="",'Cihazlar'!B14=""),"",IFERROR(INDEX('Müşteriler'!$A:$A,MATCH(IF('Cihazlar'!A14="","§",'Cihazlar'!A14),'Müşteriler'!$K:$K,0)),IFERROR(INDEX('Müşteriler'!$A:$A,MATCH(IF('Cihazlar'!B14="","§",'Cihazlar'!B14),'Müşteriler'!$C:$C,0)),'Cihazlar'!A14&amp;'Cihazlar'!B14)))</f>
        <v/>
      </c>
      <c r="B14" t="str">
        <f>IF('Cihazlar'!C14="","",IF(J14="",'Cihazlar'!C14,INDEX('Ürünler'!$B:$B,J14)))</f>
        <v/>
      </c>
      <c r="C14" t="str">
        <f>IF('Cihazlar'!D14="","",'Cihazlar'!D14)</f>
        <v/>
      </c>
      <c r="D14" s="16" t="str">
        <f>I14</f>
        <v/>
      </c>
      <c r="E14" t="str">
        <f>IF(L14&gt;0,L14&amp;" gün",IF(K14&gt;0,K14&amp;" ay",""))</f>
        <v/>
      </c>
      <c r="F14" s="16" t="str">
        <f>IF(OR('Cihazlar'!C14="",I14=""),"",IF(L14&gt;0,I14+L14,IF(K14&gt;0,EDATE(I14,K14),"")))</f>
        <v/>
      </c>
      <c r="G14" s="17" t="str">
        <f>IF(F14="","",F14-TODAY())</f>
        <v/>
      </c>
      <c r="H14" t="str">
        <f>IF(G14="","",IF(G14&lt;0,"Gecikmiş",IF(G14&lt;=30,"30 gün içinde","Planlı")))</f>
        <v/>
      </c>
      <c r="I14" s="16" t="str">
        <f>IF('Cihazlar'!F14&lt;&gt;"",IF('Cihazlar'!F14="","",IF(ISNUMBER('Cihazlar'!F14),'Cihazlar'!F14,IFERROR(DATE(VALUE(RIGHT('Cihazlar'!F14,4)),VALUE(MID('Cihazlar'!F14,4,2)),VALUE(LEFT('Cihazlar'!F14,2))),""))),IF('Cihazlar'!E14="","",IF(ISNUMBER('Cihazlar'!E14),'Cihazlar'!E14,IFERROR(DATE(VALUE(RIGHT('Cihazlar'!E14,4)),VALUE(MID('Cihazlar'!E14,4,2)),VALUE(LEFT('Cihazlar'!E14,2))),""))))</f>
        <v/>
      </c>
      <c r="J14" t="str">
        <f>IF('Cihazlar'!C14="","",IFERROR(MATCH('Cihazlar'!C14,'Ürünler'!$A:$A,0),IFERROR(MATCH('Cihazlar'!C14,'Ürünler'!$B:$B,0),"")))</f>
        <v/>
      </c>
      <c r="K14">
        <f>IF(L14&gt;0,0,IF('Cihazlar'!J14&lt;&gt;"",N(VALUE('Cihazlar'!J14)),IF(J14="",0,N(INDEX('Ürünler'!$C:$C,J14)))))</f>
        <v>0</v>
      </c>
      <c r="L14">
        <f>IF('Cihazlar'!K14&lt;&gt;"",N(VALUE('Cihazlar'!K14)),IF('Cihazlar'!J14&lt;&gt;"",0,IF(J14="",0,N(INDEX('Ürünler'!$D:$D,J14)))))</f>
        <v>0</v>
      </c>
    </row>
    <row r="15" spans="1:12">
      <c r="A15" t="str">
        <f>IF(AND('Cihazlar'!A15="",'Cihazlar'!B15=""),"",IFERROR(INDEX('Müşteriler'!$A:$A,MATCH(IF('Cihazlar'!A15="","§",'Cihazlar'!A15),'Müşteriler'!$K:$K,0)),IFERROR(INDEX('Müşteriler'!$A:$A,MATCH(IF('Cihazlar'!B15="","§",'Cihazlar'!B15),'Müşteriler'!$C:$C,0)),'Cihazlar'!A15&amp;'Cihazlar'!B15)))</f>
        <v/>
      </c>
      <c r="B15" t="str">
        <f>IF('Cihazlar'!C15="","",IF(J15="",'Cihazlar'!C15,INDEX('Ürünler'!$B:$B,J15)))</f>
        <v/>
      </c>
      <c r="C15" t="str">
        <f>IF('Cihazlar'!D15="","",'Cihazlar'!D15)</f>
        <v/>
      </c>
      <c r="D15" s="16" t="str">
        <f>I15</f>
        <v/>
      </c>
      <c r="E15" t="str">
        <f>IF(L15&gt;0,L15&amp;" gün",IF(K15&gt;0,K15&amp;" ay",""))</f>
        <v/>
      </c>
      <c r="F15" s="16" t="str">
        <f>IF(OR('Cihazlar'!C15="",I15=""),"",IF(L15&gt;0,I15+L15,IF(K15&gt;0,EDATE(I15,K15),"")))</f>
        <v/>
      </c>
      <c r="G15" s="17" t="str">
        <f>IF(F15="","",F15-TODAY())</f>
        <v/>
      </c>
      <c r="H15" t="str">
        <f>IF(G15="","",IF(G15&lt;0,"Gecikmiş",IF(G15&lt;=30,"30 gün içinde","Planlı")))</f>
        <v/>
      </c>
      <c r="I15" s="16" t="str">
        <f>IF('Cihazlar'!F15&lt;&gt;"",IF('Cihazlar'!F15="","",IF(ISNUMBER('Cihazlar'!F15),'Cihazlar'!F15,IFERROR(DATE(VALUE(RIGHT('Cihazlar'!F15,4)),VALUE(MID('Cihazlar'!F15,4,2)),VALUE(LEFT('Cihazlar'!F15,2))),""))),IF('Cihazlar'!E15="","",IF(ISNUMBER('Cihazlar'!E15),'Cihazlar'!E15,IFERROR(DATE(VALUE(RIGHT('Cihazlar'!E15,4)),VALUE(MID('Cihazlar'!E15,4,2)),VALUE(LEFT('Cihazlar'!E15,2))),""))))</f>
        <v/>
      </c>
      <c r="J15" t="str">
        <f>IF('Cihazlar'!C15="","",IFERROR(MATCH('Cihazlar'!C15,'Ürünler'!$A:$A,0),IFERROR(MATCH('Cihazlar'!C15,'Ürünler'!$B:$B,0),"")))</f>
        <v/>
      </c>
      <c r="K15">
        <f>IF(L15&gt;0,0,IF('Cihazlar'!J15&lt;&gt;"",N(VALUE('Cihazlar'!J15)),IF(J15="",0,N(INDEX('Ürünler'!$C:$C,J15)))))</f>
        <v>0</v>
      </c>
      <c r="L15">
        <f>IF('Cihazlar'!K15&lt;&gt;"",N(VALUE('Cihazlar'!K15)),IF('Cihazlar'!J15&lt;&gt;"",0,IF(J15="",0,N(INDEX('Ürünler'!$D:$D,J15)))))</f>
        <v>0</v>
      </c>
    </row>
    <row r="16" spans="1:12">
      <c r="A16" t="str">
        <f>IF(AND('Cihazlar'!A16="",'Cihazlar'!B16=""),"",IFERROR(INDEX('Müşteriler'!$A:$A,MATCH(IF('Cihazlar'!A16="","§",'Cihazlar'!A16),'Müşteriler'!$K:$K,0)),IFERROR(INDEX('Müşteriler'!$A:$A,MATCH(IF('Cihazlar'!B16="","§",'Cihazlar'!B16),'Müşteriler'!$C:$C,0)),'Cihazlar'!A16&amp;'Cihazlar'!B16)))</f>
        <v/>
      </c>
      <c r="B16" t="str">
        <f>IF('Cihazlar'!C16="","",IF(J16="",'Cihazlar'!C16,INDEX('Ürünler'!$B:$B,J16)))</f>
        <v/>
      </c>
      <c r="C16" t="str">
        <f>IF('Cihazlar'!D16="","",'Cihazlar'!D16)</f>
        <v/>
      </c>
      <c r="D16" s="16" t="str">
        <f>I16</f>
        <v/>
      </c>
      <c r="E16" t="str">
        <f>IF(L16&gt;0,L16&amp;" gün",IF(K16&gt;0,K16&amp;" ay",""))</f>
        <v/>
      </c>
      <c r="F16" s="16" t="str">
        <f>IF(OR('Cihazlar'!C16="",I16=""),"",IF(L16&gt;0,I16+L16,IF(K16&gt;0,EDATE(I16,K16),"")))</f>
        <v/>
      </c>
      <c r="G16" s="17" t="str">
        <f>IF(F16="","",F16-TODAY())</f>
        <v/>
      </c>
      <c r="H16" t="str">
        <f>IF(G16="","",IF(G16&lt;0,"Gecikmiş",IF(G16&lt;=30,"30 gün içinde","Planlı")))</f>
        <v/>
      </c>
      <c r="I16" s="16" t="str">
        <f>IF('Cihazlar'!F16&lt;&gt;"",IF('Cihazlar'!F16="","",IF(ISNUMBER('Cihazlar'!F16),'Cihazlar'!F16,IFERROR(DATE(VALUE(RIGHT('Cihazlar'!F16,4)),VALUE(MID('Cihazlar'!F16,4,2)),VALUE(LEFT('Cihazlar'!F16,2))),""))),IF('Cihazlar'!E16="","",IF(ISNUMBER('Cihazlar'!E16),'Cihazlar'!E16,IFERROR(DATE(VALUE(RIGHT('Cihazlar'!E16,4)),VALUE(MID('Cihazlar'!E16,4,2)),VALUE(LEFT('Cihazlar'!E16,2))),""))))</f>
        <v/>
      </c>
      <c r="J16" t="str">
        <f>IF('Cihazlar'!C16="","",IFERROR(MATCH('Cihazlar'!C16,'Ürünler'!$A:$A,0),IFERROR(MATCH('Cihazlar'!C16,'Ürünler'!$B:$B,0),"")))</f>
        <v/>
      </c>
      <c r="K16">
        <f>IF(L16&gt;0,0,IF('Cihazlar'!J16&lt;&gt;"",N(VALUE('Cihazlar'!J16)),IF(J16="",0,N(INDEX('Ürünler'!$C:$C,J16)))))</f>
        <v>0</v>
      </c>
      <c r="L16">
        <f>IF('Cihazlar'!K16&lt;&gt;"",N(VALUE('Cihazlar'!K16)),IF('Cihazlar'!J16&lt;&gt;"",0,IF(J16="",0,N(INDEX('Ürünler'!$D:$D,J16)))))</f>
        <v>0</v>
      </c>
    </row>
    <row r="17" spans="1:12">
      <c r="A17" t="str">
        <f>IF(AND('Cihazlar'!A17="",'Cihazlar'!B17=""),"",IFERROR(INDEX('Müşteriler'!$A:$A,MATCH(IF('Cihazlar'!A17="","§",'Cihazlar'!A17),'Müşteriler'!$K:$K,0)),IFERROR(INDEX('Müşteriler'!$A:$A,MATCH(IF('Cihazlar'!B17="","§",'Cihazlar'!B17),'Müşteriler'!$C:$C,0)),'Cihazlar'!A17&amp;'Cihazlar'!B17)))</f>
        <v/>
      </c>
      <c r="B17" t="str">
        <f>IF('Cihazlar'!C17="","",IF(J17="",'Cihazlar'!C17,INDEX('Ürünler'!$B:$B,J17)))</f>
        <v/>
      </c>
      <c r="C17" t="str">
        <f>IF('Cihazlar'!D17="","",'Cihazlar'!D17)</f>
        <v/>
      </c>
      <c r="D17" s="16" t="str">
        <f>I17</f>
        <v/>
      </c>
      <c r="E17" t="str">
        <f>IF(L17&gt;0,L17&amp;" gün",IF(K17&gt;0,K17&amp;" ay",""))</f>
        <v/>
      </c>
      <c r="F17" s="16" t="str">
        <f>IF(OR('Cihazlar'!C17="",I17=""),"",IF(L17&gt;0,I17+L17,IF(K17&gt;0,EDATE(I17,K17),"")))</f>
        <v/>
      </c>
      <c r="G17" s="17" t="str">
        <f>IF(F17="","",F17-TODAY())</f>
        <v/>
      </c>
      <c r="H17" t="str">
        <f>IF(G17="","",IF(G17&lt;0,"Gecikmiş",IF(G17&lt;=30,"30 gün içinde","Planlı")))</f>
        <v/>
      </c>
      <c r="I17" s="16" t="str">
        <f>IF('Cihazlar'!F17&lt;&gt;"",IF('Cihazlar'!F17="","",IF(ISNUMBER('Cihazlar'!F17),'Cihazlar'!F17,IFERROR(DATE(VALUE(RIGHT('Cihazlar'!F17,4)),VALUE(MID('Cihazlar'!F17,4,2)),VALUE(LEFT('Cihazlar'!F17,2))),""))),IF('Cihazlar'!E17="","",IF(ISNUMBER('Cihazlar'!E17),'Cihazlar'!E17,IFERROR(DATE(VALUE(RIGHT('Cihazlar'!E17,4)),VALUE(MID('Cihazlar'!E17,4,2)),VALUE(LEFT('Cihazlar'!E17,2))),""))))</f>
        <v/>
      </c>
      <c r="J17" t="str">
        <f>IF('Cihazlar'!C17="","",IFERROR(MATCH('Cihazlar'!C17,'Ürünler'!$A:$A,0),IFERROR(MATCH('Cihazlar'!C17,'Ürünler'!$B:$B,0),"")))</f>
        <v/>
      </c>
      <c r="K17">
        <f>IF(L17&gt;0,0,IF('Cihazlar'!J17&lt;&gt;"",N(VALUE('Cihazlar'!J17)),IF(J17="",0,N(INDEX('Ürünler'!$C:$C,J17)))))</f>
        <v>0</v>
      </c>
      <c r="L17">
        <f>IF('Cihazlar'!K17&lt;&gt;"",N(VALUE('Cihazlar'!K17)),IF('Cihazlar'!J17&lt;&gt;"",0,IF(J17="",0,N(INDEX('Ürünler'!$D:$D,J17)))))</f>
        <v>0</v>
      </c>
    </row>
    <row r="18" spans="1:12">
      <c r="A18" t="str">
        <f>IF(AND('Cihazlar'!A18="",'Cihazlar'!B18=""),"",IFERROR(INDEX('Müşteriler'!$A:$A,MATCH(IF('Cihazlar'!A18="","§",'Cihazlar'!A18),'Müşteriler'!$K:$K,0)),IFERROR(INDEX('Müşteriler'!$A:$A,MATCH(IF('Cihazlar'!B18="","§",'Cihazlar'!B18),'Müşteriler'!$C:$C,0)),'Cihazlar'!A18&amp;'Cihazlar'!B18)))</f>
        <v/>
      </c>
      <c r="B18" t="str">
        <f>IF('Cihazlar'!C18="","",IF(J18="",'Cihazlar'!C18,INDEX('Ürünler'!$B:$B,J18)))</f>
        <v/>
      </c>
      <c r="C18" t="str">
        <f>IF('Cihazlar'!D18="","",'Cihazlar'!D18)</f>
        <v/>
      </c>
      <c r="D18" s="16" t="str">
        <f>I18</f>
        <v/>
      </c>
      <c r="E18" t="str">
        <f>IF(L18&gt;0,L18&amp;" gün",IF(K18&gt;0,K18&amp;" ay",""))</f>
        <v/>
      </c>
      <c r="F18" s="16" t="str">
        <f>IF(OR('Cihazlar'!C18="",I18=""),"",IF(L18&gt;0,I18+L18,IF(K18&gt;0,EDATE(I18,K18),"")))</f>
        <v/>
      </c>
      <c r="G18" s="17" t="str">
        <f>IF(F18="","",F18-TODAY())</f>
        <v/>
      </c>
      <c r="H18" t="str">
        <f>IF(G18="","",IF(G18&lt;0,"Gecikmiş",IF(G18&lt;=30,"30 gün içinde","Planlı")))</f>
        <v/>
      </c>
      <c r="I18" s="16" t="str">
        <f>IF('Cihazlar'!F18&lt;&gt;"",IF('Cihazlar'!F18="","",IF(ISNUMBER('Cihazlar'!F18),'Cihazlar'!F18,IFERROR(DATE(VALUE(RIGHT('Cihazlar'!F18,4)),VALUE(MID('Cihazlar'!F18,4,2)),VALUE(LEFT('Cihazlar'!F18,2))),""))),IF('Cihazlar'!E18="","",IF(ISNUMBER('Cihazlar'!E18),'Cihazlar'!E18,IFERROR(DATE(VALUE(RIGHT('Cihazlar'!E18,4)),VALUE(MID('Cihazlar'!E18,4,2)),VALUE(LEFT('Cihazlar'!E18,2))),""))))</f>
        <v/>
      </c>
      <c r="J18" t="str">
        <f>IF('Cihazlar'!C18="","",IFERROR(MATCH('Cihazlar'!C18,'Ürünler'!$A:$A,0),IFERROR(MATCH('Cihazlar'!C18,'Ürünler'!$B:$B,0),"")))</f>
        <v/>
      </c>
      <c r="K18">
        <f>IF(L18&gt;0,0,IF('Cihazlar'!J18&lt;&gt;"",N(VALUE('Cihazlar'!J18)),IF(J18="",0,N(INDEX('Ürünler'!$C:$C,J18)))))</f>
        <v>0</v>
      </c>
      <c r="L18">
        <f>IF('Cihazlar'!K18&lt;&gt;"",N(VALUE('Cihazlar'!K18)),IF('Cihazlar'!J18&lt;&gt;"",0,IF(J18="",0,N(INDEX('Ürünler'!$D:$D,J18)))))</f>
        <v>0</v>
      </c>
    </row>
    <row r="19" spans="1:12">
      <c r="A19" t="str">
        <f>IF(AND('Cihazlar'!A19="",'Cihazlar'!B19=""),"",IFERROR(INDEX('Müşteriler'!$A:$A,MATCH(IF('Cihazlar'!A19="","§",'Cihazlar'!A19),'Müşteriler'!$K:$K,0)),IFERROR(INDEX('Müşteriler'!$A:$A,MATCH(IF('Cihazlar'!B19="","§",'Cihazlar'!B19),'Müşteriler'!$C:$C,0)),'Cihazlar'!A19&amp;'Cihazlar'!B19)))</f>
        <v/>
      </c>
      <c r="B19" t="str">
        <f>IF('Cihazlar'!C19="","",IF(J19="",'Cihazlar'!C19,INDEX('Ürünler'!$B:$B,J19)))</f>
        <v/>
      </c>
      <c r="C19" t="str">
        <f>IF('Cihazlar'!D19="","",'Cihazlar'!D19)</f>
        <v/>
      </c>
      <c r="D19" s="16" t="str">
        <f>I19</f>
        <v/>
      </c>
      <c r="E19" t="str">
        <f>IF(L19&gt;0,L19&amp;" gün",IF(K19&gt;0,K19&amp;" ay",""))</f>
        <v/>
      </c>
      <c r="F19" s="16" t="str">
        <f>IF(OR('Cihazlar'!C19="",I19=""),"",IF(L19&gt;0,I19+L19,IF(K19&gt;0,EDATE(I19,K19),"")))</f>
        <v/>
      </c>
      <c r="G19" s="17" t="str">
        <f>IF(F19="","",F19-TODAY())</f>
        <v/>
      </c>
      <c r="H19" t="str">
        <f>IF(G19="","",IF(G19&lt;0,"Gecikmiş",IF(G19&lt;=30,"30 gün içinde","Planlı")))</f>
        <v/>
      </c>
      <c r="I19" s="16" t="str">
        <f>IF('Cihazlar'!F19&lt;&gt;"",IF('Cihazlar'!F19="","",IF(ISNUMBER('Cihazlar'!F19),'Cihazlar'!F19,IFERROR(DATE(VALUE(RIGHT('Cihazlar'!F19,4)),VALUE(MID('Cihazlar'!F19,4,2)),VALUE(LEFT('Cihazlar'!F19,2))),""))),IF('Cihazlar'!E19="","",IF(ISNUMBER('Cihazlar'!E19),'Cihazlar'!E19,IFERROR(DATE(VALUE(RIGHT('Cihazlar'!E19,4)),VALUE(MID('Cihazlar'!E19,4,2)),VALUE(LEFT('Cihazlar'!E19,2))),""))))</f>
        <v/>
      </c>
      <c r="J19" t="str">
        <f>IF('Cihazlar'!C19="","",IFERROR(MATCH('Cihazlar'!C19,'Ürünler'!$A:$A,0),IFERROR(MATCH('Cihazlar'!C19,'Ürünler'!$B:$B,0),"")))</f>
        <v/>
      </c>
      <c r="K19">
        <f>IF(L19&gt;0,0,IF('Cihazlar'!J19&lt;&gt;"",N(VALUE('Cihazlar'!J19)),IF(J19="",0,N(INDEX('Ürünler'!$C:$C,J19)))))</f>
        <v>0</v>
      </c>
      <c r="L19">
        <f>IF('Cihazlar'!K19&lt;&gt;"",N(VALUE('Cihazlar'!K19)),IF('Cihazlar'!J19&lt;&gt;"",0,IF(J19="",0,N(INDEX('Ürünler'!$D:$D,J19)))))</f>
        <v>0</v>
      </c>
    </row>
    <row r="20" spans="1:12">
      <c r="A20" t="str">
        <f>IF(AND('Cihazlar'!A20="",'Cihazlar'!B20=""),"",IFERROR(INDEX('Müşteriler'!$A:$A,MATCH(IF('Cihazlar'!A20="","§",'Cihazlar'!A20),'Müşteriler'!$K:$K,0)),IFERROR(INDEX('Müşteriler'!$A:$A,MATCH(IF('Cihazlar'!B20="","§",'Cihazlar'!B20),'Müşteriler'!$C:$C,0)),'Cihazlar'!A20&amp;'Cihazlar'!B20)))</f>
        <v/>
      </c>
      <c r="B20" t="str">
        <f>IF('Cihazlar'!C20="","",IF(J20="",'Cihazlar'!C20,INDEX('Ürünler'!$B:$B,J20)))</f>
        <v/>
      </c>
      <c r="C20" t="str">
        <f>IF('Cihazlar'!D20="","",'Cihazlar'!D20)</f>
        <v/>
      </c>
      <c r="D20" s="16" t="str">
        <f>I20</f>
        <v/>
      </c>
      <c r="E20" t="str">
        <f>IF(L20&gt;0,L20&amp;" gün",IF(K20&gt;0,K20&amp;" ay",""))</f>
        <v/>
      </c>
      <c r="F20" s="16" t="str">
        <f>IF(OR('Cihazlar'!C20="",I20=""),"",IF(L20&gt;0,I20+L20,IF(K20&gt;0,EDATE(I20,K20),"")))</f>
        <v/>
      </c>
      <c r="G20" s="17" t="str">
        <f>IF(F20="","",F20-TODAY())</f>
        <v/>
      </c>
      <c r="H20" t="str">
        <f>IF(G20="","",IF(G20&lt;0,"Gecikmiş",IF(G20&lt;=30,"30 gün içinde","Planlı")))</f>
        <v/>
      </c>
      <c r="I20" s="16" t="str">
        <f>IF('Cihazlar'!F20&lt;&gt;"",IF('Cihazlar'!F20="","",IF(ISNUMBER('Cihazlar'!F20),'Cihazlar'!F20,IFERROR(DATE(VALUE(RIGHT('Cihazlar'!F20,4)),VALUE(MID('Cihazlar'!F20,4,2)),VALUE(LEFT('Cihazlar'!F20,2))),""))),IF('Cihazlar'!E20="","",IF(ISNUMBER('Cihazlar'!E20),'Cihazlar'!E20,IFERROR(DATE(VALUE(RIGHT('Cihazlar'!E20,4)),VALUE(MID('Cihazlar'!E20,4,2)),VALUE(LEFT('Cihazlar'!E20,2))),""))))</f>
        <v/>
      </c>
      <c r="J20" t="str">
        <f>IF('Cihazlar'!C20="","",IFERROR(MATCH('Cihazlar'!C20,'Ürünler'!$A:$A,0),IFERROR(MATCH('Cihazlar'!C20,'Ürünler'!$B:$B,0),"")))</f>
        <v/>
      </c>
      <c r="K20">
        <f>IF(L20&gt;0,0,IF('Cihazlar'!J20&lt;&gt;"",N(VALUE('Cihazlar'!J20)),IF(J20="",0,N(INDEX('Ürünler'!$C:$C,J20)))))</f>
        <v>0</v>
      </c>
      <c r="L20">
        <f>IF('Cihazlar'!K20&lt;&gt;"",N(VALUE('Cihazlar'!K20)),IF('Cihazlar'!J20&lt;&gt;"",0,IF(J20="",0,N(INDEX('Ürünler'!$D:$D,J20)))))</f>
        <v>0</v>
      </c>
    </row>
    <row r="21" spans="1:12">
      <c r="A21" t="str">
        <f>IF(AND('Cihazlar'!A21="",'Cihazlar'!B21=""),"",IFERROR(INDEX('Müşteriler'!$A:$A,MATCH(IF('Cihazlar'!A21="","§",'Cihazlar'!A21),'Müşteriler'!$K:$K,0)),IFERROR(INDEX('Müşteriler'!$A:$A,MATCH(IF('Cihazlar'!B21="","§",'Cihazlar'!B21),'Müşteriler'!$C:$C,0)),'Cihazlar'!A21&amp;'Cihazlar'!B21)))</f>
        <v/>
      </c>
      <c r="B21" t="str">
        <f>IF('Cihazlar'!C21="","",IF(J21="",'Cihazlar'!C21,INDEX('Ürünler'!$B:$B,J21)))</f>
        <v/>
      </c>
      <c r="C21" t="str">
        <f>IF('Cihazlar'!D21="","",'Cihazlar'!D21)</f>
        <v/>
      </c>
      <c r="D21" s="16" t="str">
        <f>I21</f>
        <v/>
      </c>
      <c r="E21" t="str">
        <f>IF(L21&gt;0,L21&amp;" gün",IF(K21&gt;0,K21&amp;" ay",""))</f>
        <v/>
      </c>
      <c r="F21" s="16" t="str">
        <f>IF(OR('Cihazlar'!C21="",I21=""),"",IF(L21&gt;0,I21+L21,IF(K21&gt;0,EDATE(I21,K21),"")))</f>
        <v/>
      </c>
      <c r="G21" s="17" t="str">
        <f>IF(F21="","",F21-TODAY())</f>
        <v/>
      </c>
      <c r="H21" t="str">
        <f>IF(G21="","",IF(G21&lt;0,"Gecikmiş",IF(G21&lt;=30,"30 gün içinde","Planlı")))</f>
        <v/>
      </c>
      <c r="I21" s="16" t="str">
        <f>IF('Cihazlar'!F21&lt;&gt;"",IF('Cihazlar'!F21="","",IF(ISNUMBER('Cihazlar'!F21),'Cihazlar'!F21,IFERROR(DATE(VALUE(RIGHT('Cihazlar'!F21,4)),VALUE(MID('Cihazlar'!F21,4,2)),VALUE(LEFT('Cihazlar'!F21,2))),""))),IF('Cihazlar'!E21="","",IF(ISNUMBER('Cihazlar'!E21),'Cihazlar'!E21,IFERROR(DATE(VALUE(RIGHT('Cihazlar'!E21,4)),VALUE(MID('Cihazlar'!E21,4,2)),VALUE(LEFT('Cihazlar'!E21,2))),""))))</f>
        <v/>
      </c>
      <c r="J21" t="str">
        <f>IF('Cihazlar'!C21="","",IFERROR(MATCH('Cihazlar'!C21,'Ürünler'!$A:$A,0),IFERROR(MATCH('Cihazlar'!C21,'Ürünler'!$B:$B,0),"")))</f>
        <v/>
      </c>
      <c r="K21">
        <f>IF(L21&gt;0,0,IF('Cihazlar'!J21&lt;&gt;"",N(VALUE('Cihazlar'!J21)),IF(J21="",0,N(INDEX('Ürünler'!$C:$C,J21)))))</f>
        <v>0</v>
      </c>
      <c r="L21">
        <f>IF('Cihazlar'!K21&lt;&gt;"",N(VALUE('Cihazlar'!K21)),IF('Cihazlar'!J21&lt;&gt;"",0,IF(J21="",0,N(INDEX('Ürünler'!$D:$D,J21)))))</f>
        <v>0</v>
      </c>
    </row>
    <row r="22" spans="1:12">
      <c r="A22" t="str">
        <f>IF(AND('Cihazlar'!A22="",'Cihazlar'!B22=""),"",IFERROR(INDEX('Müşteriler'!$A:$A,MATCH(IF('Cihazlar'!A22="","§",'Cihazlar'!A22),'Müşteriler'!$K:$K,0)),IFERROR(INDEX('Müşteriler'!$A:$A,MATCH(IF('Cihazlar'!B22="","§",'Cihazlar'!B22),'Müşteriler'!$C:$C,0)),'Cihazlar'!A22&amp;'Cihazlar'!B22)))</f>
        <v/>
      </c>
      <c r="B22" t="str">
        <f>IF('Cihazlar'!C22="","",IF(J22="",'Cihazlar'!C22,INDEX('Ürünler'!$B:$B,J22)))</f>
        <v/>
      </c>
      <c r="C22" t="str">
        <f>IF('Cihazlar'!D22="","",'Cihazlar'!D22)</f>
        <v/>
      </c>
      <c r="D22" s="16" t="str">
        <f>I22</f>
        <v/>
      </c>
      <c r="E22" t="str">
        <f>IF(L22&gt;0,L22&amp;" gün",IF(K22&gt;0,K22&amp;" ay",""))</f>
        <v/>
      </c>
      <c r="F22" s="16" t="str">
        <f>IF(OR('Cihazlar'!C22="",I22=""),"",IF(L22&gt;0,I22+L22,IF(K22&gt;0,EDATE(I22,K22),"")))</f>
        <v/>
      </c>
      <c r="G22" s="17" t="str">
        <f>IF(F22="","",F22-TODAY())</f>
        <v/>
      </c>
      <c r="H22" t="str">
        <f>IF(G22="","",IF(G22&lt;0,"Gecikmiş",IF(G22&lt;=30,"30 gün içinde","Planlı")))</f>
        <v/>
      </c>
      <c r="I22" s="16" t="str">
        <f>IF('Cihazlar'!F22&lt;&gt;"",IF('Cihazlar'!F22="","",IF(ISNUMBER('Cihazlar'!F22),'Cihazlar'!F22,IFERROR(DATE(VALUE(RIGHT('Cihazlar'!F22,4)),VALUE(MID('Cihazlar'!F22,4,2)),VALUE(LEFT('Cihazlar'!F22,2))),""))),IF('Cihazlar'!E22="","",IF(ISNUMBER('Cihazlar'!E22),'Cihazlar'!E22,IFERROR(DATE(VALUE(RIGHT('Cihazlar'!E22,4)),VALUE(MID('Cihazlar'!E22,4,2)),VALUE(LEFT('Cihazlar'!E22,2))),""))))</f>
        <v/>
      </c>
      <c r="J22" t="str">
        <f>IF('Cihazlar'!C22="","",IFERROR(MATCH('Cihazlar'!C22,'Ürünler'!$A:$A,0),IFERROR(MATCH('Cihazlar'!C22,'Ürünler'!$B:$B,0),"")))</f>
        <v/>
      </c>
      <c r="K22">
        <f>IF(L22&gt;0,0,IF('Cihazlar'!J22&lt;&gt;"",N(VALUE('Cihazlar'!J22)),IF(J22="",0,N(INDEX('Ürünler'!$C:$C,J22)))))</f>
        <v>0</v>
      </c>
      <c r="L22">
        <f>IF('Cihazlar'!K22&lt;&gt;"",N(VALUE('Cihazlar'!K22)),IF('Cihazlar'!J22&lt;&gt;"",0,IF(J22="",0,N(INDEX('Ürünler'!$D:$D,J22)))))</f>
        <v>0</v>
      </c>
    </row>
    <row r="23" spans="1:12">
      <c r="A23" t="str">
        <f>IF(AND('Cihazlar'!A23="",'Cihazlar'!B23=""),"",IFERROR(INDEX('Müşteriler'!$A:$A,MATCH(IF('Cihazlar'!A23="","§",'Cihazlar'!A23),'Müşteriler'!$K:$K,0)),IFERROR(INDEX('Müşteriler'!$A:$A,MATCH(IF('Cihazlar'!B23="","§",'Cihazlar'!B23),'Müşteriler'!$C:$C,0)),'Cihazlar'!A23&amp;'Cihazlar'!B23)))</f>
        <v/>
      </c>
      <c r="B23" t="str">
        <f>IF('Cihazlar'!C23="","",IF(J23="",'Cihazlar'!C23,INDEX('Ürünler'!$B:$B,J23)))</f>
        <v/>
      </c>
      <c r="C23" t="str">
        <f>IF('Cihazlar'!D23="","",'Cihazlar'!D23)</f>
        <v/>
      </c>
      <c r="D23" s="16" t="str">
        <f>I23</f>
        <v/>
      </c>
      <c r="E23" t="str">
        <f>IF(L23&gt;0,L23&amp;" gün",IF(K23&gt;0,K23&amp;" ay",""))</f>
        <v/>
      </c>
      <c r="F23" s="16" t="str">
        <f>IF(OR('Cihazlar'!C23="",I23=""),"",IF(L23&gt;0,I23+L23,IF(K23&gt;0,EDATE(I23,K23),"")))</f>
        <v/>
      </c>
      <c r="G23" s="17" t="str">
        <f>IF(F23="","",F23-TODAY())</f>
        <v/>
      </c>
      <c r="H23" t="str">
        <f>IF(G23="","",IF(G23&lt;0,"Gecikmiş",IF(G23&lt;=30,"30 gün içinde","Planlı")))</f>
        <v/>
      </c>
      <c r="I23" s="16" t="str">
        <f>IF('Cihazlar'!F23&lt;&gt;"",IF('Cihazlar'!F23="","",IF(ISNUMBER('Cihazlar'!F23),'Cihazlar'!F23,IFERROR(DATE(VALUE(RIGHT('Cihazlar'!F23,4)),VALUE(MID('Cihazlar'!F23,4,2)),VALUE(LEFT('Cihazlar'!F23,2))),""))),IF('Cihazlar'!E23="","",IF(ISNUMBER('Cihazlar'!E23),'Cihazlar'!E23,IFERROR(DATE(VALUE(RIGHT('Cihazlar'!E23,4)),VALUE(MID('Cihazlar'!E23,4,2)),VALUE(LEFT('Cihazlar'!E23,2))),""))))</f>
        <v/>
      </c>
      <c r="J23" t="str">
        <f>IF('Cihazlar'!C23="","",IFERROR(MATCH('Cihazlar'!C23,'Ürünler'!$A:$A,0),IFERROR(MATCH('Cihazlar'!C23,'Ürünler'!$B:$B,0),"")))</f>
        <v/>
      </c>
      <c r="K23">
        <f>IF(L23&gt;0,0,IF('Cihazlar'!J23&lt;&gt;"",N(VALUE('Cihazlar'!J23)),IF(J23="",0,N(INDEX('Ürünler'!$C:$C,J23)))))</f>
        <v>0</v>
      </c>
      <c r="L23">
        <f>IF('Cihazlar'!K23&lt;&gt;"",N(VALUE('Cihazlar'!K23)),IF('Cihazlar'!J23&lt;&gt;"",0,IF(J23="",0,N(INDEX('Ürünler'!$D:$D,J23)))))</f>
        <v>0</v>
      </c>
    </row>
    <row r="24" spans="1:12">
      <c r="A24" t="str">
        <f>IF(AND('Cihazlar'!A24="",'Cihazlar'!B24=""),"",IFERROR(INDEX('Müşteriler'!$A:$A,MATCH(IF('Cihazlar'!A24="","§",'Cihazlar'!A24),'Müşteriler'!$K:$K,0)),IFERROR(INDEX('Müşteriler'!$A:$A,MATCH(IF('Cihazlar'!B24="","§",'Cihazlar'!B24),'Müşteriler'!$C:$C,0)),'Cihazlar'!A24&amp;'Cihazlar'!B24)))</f>
        <v/>
      </c>
      <c r="B24" t="str">
        <f>IF('Cihazlar'!C24="","",IF(J24="",'Cihazlar'!C24,INDEX('Ürünler'!$B:$B,J24)))</f>
        <v/>
      </c>
      <c r="C24" t="str">
        <f>IF('Cihazlar'!D24="","",'Cihazlar'!D24)</f>
        <v/>
      </c>
      <c r="D24" s="16" t="str">
        <f>I24</f>
        <v/>
      </c>
      <c r="E24" t="str">
        <f>IF(L24&gt;0,L24&amp;" gün",IF(K24&gt;0,K24&amp;" ay",""))</f>
        <v/>
      </c>
      <c r="F24" s="16" t="str">
        <f>IF(OR('Cihazlar'!C24="",I24=""),"",IF(L24&gt;0,I24+L24,IF(K24&gt;0,EDATE(I24,K24),"")))</f>
        <v/>
      </c>
      <c r="G24" s="17" t="str">
        <f>IF(F24="","",F24-TODAY())</f>
        <v/>
      </c>
      <c r="H24" t="str">
        <f>IF(G24="","",IF(G24&lt;0,"Gecikmiş",IF(G24&lt;=30,"30 gün içinde","Planlı")))</f>
        <v/>
      </c>
      <c r="I24" s="16" t="str">
        <f>IF('Cihazlar'!F24&lt;&gt;"",IF('Cihazlar'!F24="","",IF(ISNUMBER('Cihazlar'!F24),'Cihazlar'!F24,IFERROR(DATE(VALUE(RIGHT('Cihazlar'!F24,4)),VALUE(MID('Cihazlar'!F24,4,2)),VALUE(LEFT('Cihazlar'!F24,2))),""))),IF('Cihazlar'!E24="","",IF(ISNUMBER('Cihazlar'!E24),'Cihazlar'!E24,IFERROR(DATE(VALUE(RIGHT('Cihazlar'!E24,4)),VALUE(MID('Cihazlar'!E24,4,2)),VALUE(LEFT('Cihazlar'!E24,2))),""))))</f>
        <v/>
      </c>
      <c r="J24" t="str">
        <f>IF('Cihazlar'!C24="","",IFERROR(MATCH('Cihazlar'!C24,'Ürünler'!$A:$A,0),IFERROR(MATCH('Cihazlar'!C24,'Ürünler'!$B:$B,0),"")))</f>
        <v/>
      </c>
      <c r="K24">
        <f>IF(L24&gt;0,0,IF('Cihazlar'!J24&lt;&gt;"",N(VALUE('Cihazlar'!J24)),IF(J24="",0,N(INDEX('Ürünler'!$C:$C,J24)))))</f>
        <v>0</v>
      </c>
      <c r="L24">
        <f>IF('Cihazlar'!K24&lt;&gt;"",N(VALUE('Cihazlar'!K24)),IF('Cihazlar'!J24&lt;&gt;"",0,IF(J24="",0,N(INDEX('Ürünler'!$D:$D,J24)))))</f>
        <v>0</v>
      </c>
    </row>
    <row r="25" spans="1:12">
      <c r="A25" t="str">
        <f>IF(AND('Cihazlar'!A25="",'Cihazlar'!B25=""),"",IFERROR(INDEX('Müşteriler'!$A:$A,MATCH(IF('Cihazlar'!A25="","§",'Cihazlar'!A25),'Müşteriler'!$K:$K,0)),IFERROR(INDEX('Müşteriler'!$A:$A,MATCH(IF('Cihazlar'!B25="","§",'Cihazlar'!B25),'Müşteriler'!$C:$C,0)),'Cihazlar'!A25&amp;'Cihazlar'!B25)))</f>
        <v/>
      </c>
      <c r="B25" t="str">
        <f>IF('Cihazlar'!C25="","",IF(J25="",'Cihazlar'!C25,INDEX('Ürünler'!$B:$B,J25)))</f>
        <v/>
      </c>
      <c r="C25" t="str">
        <f>IF('Cihazlar'!D25="","",'Cihazlar'!D25)</f>
        <v/>
      </c>
      <c r="D25" s="16" t="str">
        <f>I25</f>
        <v/>
      </c>
      <c r="E25" t="str">
        <f>IF(L25&gt;0,L25&amp;" gün",IF(K25&gt;0,K25&amp;" ay",""))</f>
        <v/>
      </c>
      <c r="F25" s="16" t="str">
        <f>IF(OR('Cihazlar'!C25="",I25=""),"",IF(L25&gt;0,I25+L25,IF(K25&gt;0,EDATE(I25,K25),"")))</f>
        <v/>
      </c>
      <c r="G25" s="17" t="str">
        <f>IF(F25="","",F25-TODAY())</f>
        <v/>
      </c>
      <c r="H25" t="str">
        <f>IF(G25="","",IF(G25&lt;0,"Gecikmiş",IF(G25&lt;=30,"30 gün içinde","Planlı")))</f>
        <v/>
      </c>
      <c r="I25" s="16" t="str">
        <f>IF('Cihazlar'!F25&lt;&gt;"",IF('Cihazlar'!F25="","",IF(ISNUMBER('Cihazlar'!F25),'Cihazlar'!F25,IFERROR(DATE(VALUE(RIGHT('Cihazlar'!F25,4)),VALUE(MID('Cihazlar'!F25,4,2)),VALUE(LEFT('Cihazlar'!F25,2))),""))),IF('Cihazlar'!E25="","",IF(ISNUMBER('Cihazlar'!E25),'Cihazlar'!E25,IFERROR(DATE(VALUE(RIGHT('Cihazlar'!E25,4)),VALUE(MID('Cihazlar'!E25,4,2)),VALUE(LEFT('Cihazlar'!E25,2))),""))))</f>
        <v/>
      </c>
      <c r="J25" t="str">
        <f>IF('Cihazlar'!C25="","",IFERROR(MATCH('Cihazlar'!C25,'Ürünler'!$A:$A,0),IFERROR(MATCH('Cihazlar'!C25,'Ürünler'!$B:$B,0),"")))</f>
        <v/>
      </c>
      <c r="K25">
        <f>IF(L25&gt;0,0,IF('Cihazlar'!J25&lt;&gt;"",N(VALUE('Cihazlar'!J25)),IF(J25="",0,N(INDEX('Ürünler'!$C:$C,J25)))))</f>
        <v>0</v>
      </c>
      <c r="L25">
        <f>IF('Cihazlar'!K25&lt;&gt;"",N(VALUE('Cihazlar'!K25)),IF('Cihazlar'!J25&lt;&gt;"",0,IF(J25="",0,N(INDEX('Ürünler'!$D:$D,J25)))))</f>
        <v>0</v>
      </c>
    </row>
    <row r="26" spans="1:12">
      <c r="A26" t="str">
        <f>IF(AND('Cihazlar'!A26="",'Cihazlar'!B26=""),"",IFERROR(INDEX('Müşteriler'!$A:$A,MATCH(IF('Cihazlar'!A26="","§",'Cihazlar'!A26),'Müşteriler'!$K:$K,0)),IFERROR(INDEX('Müşteriler'!$A:$A,MATCH(IF('Cihazlar'!B26="","§",'Cihazlar'!B26),'Müşteriler'!$C:$C,0)),'Cihazlar'!A26&amp;'Cihazlar'!B26)))</f>
        <v/>
      </c>
      <c r="B26" t="str">
        <f>IF('Cihazlar'!C26="","",IF(J26="",'Cihazlar'!C26,INDEX('Ürünler'!$B:$B,J26)))</f>
        <v/>
      </c>
      <c r="C26" t="str">
        <f>IF('Cihazlar'!D26="","",'Cihazlar'!D26)</f>
        <v/>
      </c>
      <c r="D26" s="16" t="str">
        <f>I26</f>
        <v/>
      </c>
      <c r="E26" t="str">
        <f>IF(L26&gt;0,L26&amp;" gün",IF(K26&gt;0,K26&amp;" ay",""))</f>
        <v/>
      </c>
      <c r="F26" s="16" t="str">
        <f>IF(OR('Cihazlar'!C26="",I26=""),"",IF(L26&gt;0,I26+L26,IF(K26&gt;0,EDATE(I26,K26),"")))</f>
        <v/>
      </c>
      <c r="G26" s="17" t="str">
        <f>IF(F26="","",F26-TODAY())</f>
        <v/>
      </c>
      <c r="H26" t="str">
        <f>IF(G26="","",IF(G26&lt;0,"Gecikmiş",IF(G26&lt;=30,"30 gün içinde","Planlı")))</f>
        <v/>
      </c>
      <c r="I26" s="16" t="str">
        <f>IF('Cihazlar'!F26&lt;&gt;"",IF('Cihazlar'!F26="","",IF(ISNUMBER('Cihazlar'!F26),'Cihazlar'!F26,IFERROR(DATE(VALUE(RIGHT('Cihazlar'!F26,4)),VALUE(MID('Cihazlar'!F26,4,2)),VALUE(LEFT('Cihazlar'!F26,2))),""))),IF('Cihazlar'!E26="","",IF(ISNUMBER('Cihazlar'!E26),'Cihazlar'!E26,IFERROR(DATE(VALUE(RIGHT('Cihazlar'!E26,4)),VALUE(MID('Cihazlar'!E26,4,2)),VALUE(LEFT('Cihazlar'!E26,2))),""))))</f>
        <v/>
      </c>
      <c r="J26" t="str">
        <f>IF('Cihazlar'!C26="","",IFERROR(MATCH('Cihazlar'!C26,'Ürünler'!$A:$A,0),IFERROR(MATCH('Cihazlar'!C26,'Ürünler'!$B:$B,0),"")))</f>
        <v/>
      </c>
      <c r="K26">
        <f>IF(L26&gt;0,0,IF('Cihazlar'!J26&lt;&gt;"",N(VALUE('Cihazlar'!J26)),IF(J26="",0,N(INDEX('Ürünler'!$C:$C,J26)))))</f>
        <v>0</v>
      </c>
      <c r="L26">
        <f>IF('Cihazlar'!K26&lt;&gt;"",N(VALUE('Cihazlar'!K26)),IF('Cihazlar'!J26&lt;&gt;"",0,IF(J26="",0,N(INDEX('Ürünler'!$D:$D,J26)))))</f>
        <v>0</v>
      </c>
    </row>
    <row r="27" spans="1:12">
      <c r="A27" t="str">
        <f>IF(AND('Cihazlar'!A27="",'Cihazlar'!B27=""),"",IFERROR(INDEX('Müşteriler'!$A:$A,MATCH(IF('Cihazlar'!A27="","§",'Cihazlar'!A27),'Müşteriler'!$K:$K,0)),IFERROR(INDEX('Müşteriler'!$A:$A,MATCH(IF('Cihazlar'!B27="","§",'Cihazlar'!B27),'Müşteriler'!$C:$C,0)),'Cihazlar'!A27&amp;'Cihazlar'!B27)))</f>
        <v/>
      </c>
      <c r="B27" t="str">
        <f>IF('Cihazlar'!C27="","",IF(J27="",'Cihazlar'!C27,INDEX('Ürünler'!$B:$B,J27)))</f>
        <v/>
      </c>
      <c r="C27" t="str">
        <f>IF('Cihazlar'!D27="","",'Cihazlar'!D27)</f>
        <v/>
      </c>
      <c r="D27" s="16" t="str">
        <f>I27</f>
        <v/>
      </c>
      <c r="E27" t="str">
        <f>IF(L27&gt;0,L27&amp;" gün",IF(K27&gt;0,K27&amp;" ay",""))</f>
        <v/>
      </c>
      <c r="F27" s="16" t="str">
        <f>IF(OR('Cihazlar'!C27="",I27=""),"",IF(L27&gt;0,I27+L27,IF(K27&gt;0,EDATE(I27,K27),"")))</f>
        <v/>
      </c>
      <c r="G27" s="17" t="str">
        <f>IF(F27="","",F27-TODAY())</f>
        <v/>
      </c>
      <c r="H27" t="str">
        <f>IF(G27="","",IF(G27&lt;0,"Gecikmiş",IF(G27&lt;=30,"30 gün içinde","Planlı")))</f>
        <v/>
      </c>
      <c r="I27" s="16" t="str">
        <f>IF('Cihazlar'!F27&lt;&gt;"",IF('Cihazlar'!F27="","",IF(ISNUMBER('Cihazlar'!F27),'Cihazlar'!F27,IFERROR(DATE(VALUE(RIGHT('Cihazlar'!F27,4)),VALUE(MID('Cihazlar'!F27,4,2)),VALUE(LEFT('Cihazlar'!F27,2))),""))),IF('Cihazlar'!E27="","",IF(ISNUMBER('Cihazlar'!E27),'Cihazlar'!E27,IFERROR(DATE(VALUE(RIGHT('Cihazlar'!E27,4)),VALUE(MID('Cihazlar'!E27,4,2)),VALUE(LEFT('Cihazlar'!E27,2))),""))))</f>
        <v/>
      </c>
      <c r="J27" t="str">
        <f>IF('Cihazlar'!C27="","",IFERROR(MATCH('Cihazlar'!C27,'Ürünler'!$A:$A,0),IFERROR(MATCH('Cihazlar'!C27,'Ürünler'!$B:$B,0),"")))</f>
        <v/>
      </c>
      <c r="K27">
        <f>IF(L27&gt;0,0,IF('Cihazlar'!J27&lt;&gt;"",N(VALUE('Cihazlar'!J27)),IF(J27="",0,N(INDEX('Ürünler'!$C:$C,J27)))))</f>
        <v>0</v>
      </c>
      <c r="L27">
        <f>IF('Cihazlar'!K27&lt;&gt;"",N(VALUE('Cihazlar'!K27)),IF('Cihazlar'!J27&lt;&gt;"",0,IF(J27="",0,N(INDEX('Ürünler'!$D:$D,J27)))))</f>
        <v>0</v>
      </c>
    </row>
    <row r="28" spans="1:12">
      <c r="A28" t="str">
        <f>IF(AND('Cihazlar'!A28="",'Cihazlar'!B28=""),"",IFERROR(INDEX('Müşteriler'!$A:$A,MATCH(IF('Cihazlar'!A28="","§",'Cihazlar'!A28),'Müşteriler'!$K:$K,0)),IFERROR(INDEX('Müşteriler'!$A:$A,MATCH(IF('Cihazlar'!B28="","§",'Cihazlar'!B28),'Müşteriler'!$C:$C,0)),'Cihazlar'!A28&amp;'Cihazlar'!B28)))</f>
        <v/>
      </c>
      <c r="B28" t="str">
        <f>IF('Cihazlar'!C28="","",IF(J28="",'Cihazlar'!C28,INDEX('Ürünler'!$B:$B,J28)))</f>
        <v/>
      </c>
      <c r="C28" t="str">
        <f>IF('Cihazlar'!D28="","",'Cihazlar'!D28)</f>
        <v/>
      </c>
      <c r="D28" s="16" t="str">
        <f>I28</f>
        <v/>
      </c>
      <c r="E28" t="str">
        <f>IF(L28&gt;0,L28&amp;" gün",IF(K28&gt;0,K28&amp;" ay",""))</f>
        <v/>
      </c>
      <c r="F28" s="16" t="str">
        <f>IF(OR('Cihazlar'!C28="",I28=""),"",IF(L28&gt;0,I28+L28,IF(K28&gt;0,EDATE(I28,K28),"")))</f>
        <v/>
      </c>
      <c r="G28" s="17" t="str">
        <f>IF(F28="","",F28-TODAY())</f>
        <v/>
      </c>
      <c r="H28" t="str">
        <f>IF(G28="","",IF(G28&lt;0,"Gecikmiş",IF(G28&lt;=30,"30 gün içinde","Planlı")))</f>
        <v/>
      </c>
      <c r="I28" s="16" t="str">
        <f>IF('Cihazlar'!F28&lt;&gt;"",IF('Cihazlar'!F28="","",IF(ISNUMBER('Cihazlar'!F28),'Cihazlar'!F28,IFERROR(DATE(VALUE(RIGHT('Cihazlar'!F28,4)),VALUE(MID('Cihazlar'!F28,4,2)),VALUE(LEFT('Cihazlar'!F28,2))),""))),IF('Cihazlar'!E28="","",IF(ISNUMBER('Cihazlar'!E28),'Cihazlar'!E28,IFERROR(DATE(VALUE(RIGHT('Cihazlar'!E28,4)),VALUE(MID('Cihazlar'!E28,4,2)),VALUE(LEFT('Cihazlar'!E28,2))),""))))</f>
        <v/>
      </c>
      <c r="J28" t="str">
        <f>IF('Cihazlar'!C28="","",IFERROR(MATCH('Cihazlar'!C28,'Ürünler'!$A:$A,0),IFERROR(MATCH('Cihazlar'!C28,'Ürünler'!$B:$B,0),"")))</f>
        <v/>
      </c>
      <c r="K28">
        <f>IF(L28&gt;0,0,IF('Cihazlar'!J28&lt;&gt;"",N(VALUE('Cihazlar'!J28)),IF(J28="",0,N(INDEX('Ürünler'!$C:$C,J28)))))</f>
        <v>0</v>
      </c>
      <c r="L28">
        <f>IF('Cihazlar'!K28&lt;&gt;"",N(VALUE('Cihazlar'!K28)),IF('Cihazlar'!J28&lt;&gt;"",0,IF(J28="",0,N(INDEX('Ürünler'!$D:$D,J28)))))</f>
        <v>0</v>
      </c>
    </row>
    <row r="29" spans="1:12">
      <c r="A29" t="str">
        <f>IF(AND('Cihazlar'!A29="",'Cihazlar'!B29=""),"",IFERROR(INDEX('Müşteriler'!$A:$A,MATCH(IF('Cihazlar'!A29="","§",'Cihazlar'!A29),'Müşteriler'!$K:$K,0)),IFERROR(INDEX('Müşteriler'!$A:$A,MATCH(IF('Cihazlar'!B29="","§",'Cihazlar'!B29),'Müşteriler'!$C:$C,0)),'Cihazlar'!A29&amp;'Cihazlar'!B29)))</f>
        <v/>
      </c>
      <c r="B29" t="str">
        <f>IF('Cihazlar'!C29="","",IF(J29="",'Cihazlar'!C29,INDEX('Ürünler'!$B:$B,J29)))</f>
        <v/>
      </c>
      <c r="C29" t="str">
        <f>IF('Cihazlar'!D29="","",'Cihazlar'!D29)</f>
        <v/>
      </c>
      <c r="D29" s="16" t="str">
        <f>I29</f>
        <v/>
      </c>
      <c r="E29" t="str">
        <f>IF(L29&gt;0,L29&amp;" gün",IF(K29&gt;0,K29&amp;" ay",""))</f>
        <v/>
      </c>
      <c r="F29" s="16" t="str">
        <f>IF(OR('Cihazlar'!C29="",I29=""),"",IF(L29&gt;0,I29+L29,IF(K29&gt;0,EDATE(I29,K29),"")))</f>
        <v/>
      </c>
      <c r="G29" s="17" t="str">
        <f>IF(F29="","",F29-TODAY())</f>
        <v/>
      </c>
      <c r="H29" t="str">
        <f>IF(G29="","",IF(G29&lt;0,"Gecikmiş",IF(G29&lt;=30,"30 gün içinde","Planlı")))</f>
        <v/>
      </c>
      <c r="I29" s="16" t="str">
        <f>IF('Cihazlar'!F29&lt;&gt;"",IF('Cihazlar'!F29="","",IF(ISNUMBER('Cihazlar'!F29),'Cihazlar'!F29,IFERROR(DATE(VALUE(RIGHT('Cihazlar'!F29,4)),VALUE(MID('Cihazlar'!F29,4,2)),VALUE(LEFT('Cihazlar'!F29,2))),""))),IF('Cihazlar'!E29="","",IF(ISNUMBER('Cihazlar'!E29),'Cihazlar'!E29,IFERROR(DATE(VALUE(RIGHT('Cihazlar'!E29,4)),VALUE(MID('Cihazlar'!E29,4,2)),VALUE(LEFT('Cihazlar'!E29,2))),""))))</f>
        <v/>
      </c>
      <c r="J29" t="str">
        <f>IF('Cihazlar'!C29="","",IFERROR(MATCH('Cihazlar'!C29,'Ürünler'!$A:$A,0),IFERROR(MATCH('Cihazlar'!C29,'Ürünler'!$B:$B,0),"")))</f>
        <v/>
      </c>
      <c r="K29">
        <f>IF(L29&gt;0,0,IF('Cihazlar'!J29&lt;&gt;"",N(VALUE('Cihazlar'!J29)),IF(J29="",0,N(INDEX('Ürünler'!$C:$C,J29)))))</f>
        <v>0</v>
      </c>
      <c r="L29">
        <f>IF('Cihazlar'!K29&lt;&gt;"",N(VALUE('Cihazlar'!K29)),IF('Cihazlar'!J29&lt;&gt;"",0,IF(J29="",0,N(INDEX('Ürünler'!$D:$D,J29)))))</f>
        <v>0</v>
      </c>
    </row>
    <row r="30" spans="1:12">
      <c r="A30" t="str">
        <f>IF(AND('Cihazlar'!A30="",'Cihazlar'!B30=""),"",IFERROR(INDEX('Müşteriler'!$A:$A,MATCH(IF('Cihazlar'!A30="","§",'Cihazlar'!A30),'Müşteriler'!$K:$K,0)),IFERROR(INDEX('Müşteriler'!$A:$A,MATCH(IF('Cihazlar'!B30="","§",'Cihazlar'!B30),'Müşteriler'!$C:$C,0)),'Cihazlar'!A30&amp;'Cihazlar'!B30)))</f>
        <v/>
      </c>
      <c r="B30" t="str">
        <f>IF('Cihazlar'!C30="","",IF(J30="",'Cihazlar'!C30,INDEX('Ürünler'!$B:$B,J30)))</f>
        <v/>
      </c>
      <c r="C30" t="str">
        <f>IF('Cihazlar'!D30="","",'Cihazlar'!D30)</f>
        <v/>
      </c>
      <c r="D30" s="16" t="str">
        <f>I30</f>
        <v/>
      </c>
      <c r="E30" t="str">
        <f>IF(L30&gt;0,L30&amp;" gün",IF(K30&gt;0,K30&amp;" ay",""))</f>
        <v/>
      </c>
      <c r="F30" s="16" t="str">
        <f>IF(OR('Cihazlar'!C30="",I30=""),"",IF(L30&gt;0,I30+L30,IF(K30&gt;0,EDATE(I30,K30),"")))</f>
        <v/>
      </c>
      <c r="G30" s="17" t="str">
        <f>IF(F30="","",F30-TODAY())</f>
        <v/>
      </c>
      <c r="H30" t="str">
        <f>IF(G30="","",IF(G30&lt;0,"Gecikmiş",IF(G30&lt;=30,"30 gün içinde","Planlı")))</f>
        <v/>
      </c>
      <c r="I30" s="16" t="str">
        <f>IF('Cihazlar'!F30&lt;&gt;"",IF('Cihazlar'!F30="","",IF(ISNUMBER('Cihazlar'!F30),'Cihazlar'!F30,IFERROR(DATE(VALUE(RIGHT('Cihazlar'!F30,4)),VALUE(MID('Cihazlar'!F30,4,2)),VALUE(LEFT('Cihazlar'!F30,2))),""))),IF('Cihazlar'!E30="","",IF(ISNUMBER('Cihazlar'!E30),'Cihazlar'!E30,IFERROR(DATE(VALUE(RIGHT('Cihazlar'!E30,4)),VALUE(MID('Cihazlar'!E30,4,2)),VALUE(LEFT('Cihazlar'!E30,2))),""))))</f>
        <v/>
      </c>
      <c r="J30" t="str">
        <f>IF('Cihazlar'!C30="","",IFERROR(MATCH('Cihazlar'!C30,'Ürünler'!$A:$A,0),IFERROR(MATCH('Cihazlar'!C30,'Ürünler'!$B:$B,0),"")))</f>
        <v/>
      </c>
      <c r="K30">
        <f>IF(L30&gt;0,0,IF('Cihazlar'!J30&lt;&gt;"",N(VALUE('Cihazlar'!J30)),IF(J30="",0,N(INDEX('Ürünler'!$C:$C,J30)))))</f>
        <v>0</v>
      </c>
      <c r="L30">
        <f>IF('Cihazlar'!K30&lt;&gt;"",N(VALUE('Cihazlar'!K30)),IF('Cihazlar'!J30&lt;&gt;"",0,IF(J30="",0,N(INDEX('Ürünler'!$D:$D,J30)))))</f>
        <v>0</v>
      </c>
    </row>
    <row r="31" spans="1:12">
      <c r="A31" t="str">
        <f>IF(AND('Cihazlar'!A31="",'Cihazlar'!B31=""),"",IFERROR(INDEX('Müşteriler'!$A:$A,MATCH(IF('Cihazlar'!A31="","§",'Cihazlar'!A31),'Müşteriler'!$K:$K,0)),IFERROR(INDEX('Müşteriler'!$A:$A,MATCH(IF('Cihazlar'!B31="","§",'Cihazlar'!B31),'Müşteriler'!$C:$C,0)),'Cihazlar'!A31&amp;'Cihazlar'!B31)))</f>
        <v/>
      </c>
      <c r="B31" t="str">
        <f>IF('Cihazlar'!C31="","",IF(J31="",'Cihazlar'!C31,INDEX('Ürünler'!$B:$B,J31)))</f>
        <v/>
      </c>
      <c r="C31" t="str">
        <f>IF('Cihazlar'!D31="","",'Cihazlar'!D31)</f>
        <v/>
      </c>
      <c r="D31" s="16" t="str">
        <f>I31</f>
        <v/>
      </c>
      <c r="E31" t="str">
        <f>IF(L31&gt;0,L31&amp;" gün",IF(K31&gt;0,K31&amp;" ay",""))</f>
        <v/>
      </c>
      <c r="F31" s="16" t="str">
        <f>IF(OR('Cihazlar'!C31="",I31=""),"",IF(L31&gt;0,I31+L31,IF(K31&gt;0,EDATE(I31,K31),"")))</f>
        <v/>
      </c>
      <c r="G31" s="17" t="str">
        <f>IF(F31="","",F31-TODAY())</f>
        <v/>
      </c>
      <c r="H31" t="str">
        <f>IF(G31="","",IF(G31&lt;0,"Gecikmiş",IF(G31&lt;=30,"30 gün içinde","Planlı")))</f>
        <v/>
      </c>
      <c r="I31" s="16" t="str">
        <f>IF('Cihazlar'!F31&lt;&gt;"",IF('Cihazlar'!F31="","",IF(ISNUMBER('Cihazlar'!F31),'Cihazlar'!F31,IFERROR(DATE(VALUE(RIGHT('Cihazlar'!F31,4)),VALUE(MID('Cihazlar'!F31,4,2)),VALUE(LEFT('Cihazlar'!F31,2))),""))),IF('Cihazlar'!E31="","",IF(ISNUMBER('Cihazlar'!E31),'Cihazlar'!E31,IFERROR(DATE(VALUE(RIGHT('Cihazlar'!E31,4)),VALUE(MID('Cihazlar'!E31,4,2)),VALUE(LEFT('Cihazlar'!E31,2))),""))))</f>
        <v/>
      </c>
      <c r="J31" t="str">
        <f>IF('Cihazlar'!C31="","",IFERROR(MATCH('Cihazlar'!C31,'Ürünler'!$A:$A,0),IFERROR(MATCH('Cihazlar'!C31,'Ürünler'!$B:$B,0),"")))</f>
        <v/>
      </c>
      <c r="K31">
        <f>IF(L31&gt;0,0,IF('Cihazlar'!J31&lt;&gt;"",N(VALUE('Cihazlar'!J31)),IF(J31="",0,N(INDEX('Ürünler'!$C:$C,J31)))))</f>
        <v>0</v>
      </c>
      <c r="L31">
        <f>IF('Cihazlar'!K31&lt;&gt;"",N(VALUE('Cihazlar'!K31)),IF('Cihazlar'!J31&lt;&gt;"",0,IF(J31="",0,N(INDEX('Ürünler'!$D:$D,J31)))))</f>
        <v>0</v>
      </c>
    </row>
    <row r="32" spans="1:12">
      <c r="A32" t="str">
        <f>IF(AND('Cihazlar'!A32="",'Cihazlar'!B32=""),"",IFERROR(INDEX('Müşteriler'!$A:$A,MATCH(IF('Cihazlar'!A32="","§",'Cihazlar'!A32),'Müşteriler'!$K:$K,0)),IFERROR(INDEX('Müşteriler'!$A:$A,MATCH(IF('Cihazlar'!B32="","§",'Cihazlar'!B32),'Müşteriler'!$C:$C,0)),'Cihazlar'!A32&amp;'Cihazlar'!B32)))</f>
        <v/>
      </c>
      <c r="B32" t="str">
        <f>IF('Cihazlar'!C32="","",IF(J32="",'Cihazlar'!C32,INDEX('Ürünler'!$B:$B,J32)))</f>
        <v/>
      </c>
      <c r="C32" t="str">
        <f>IF('Cihazlar'!D32="","",'Cihazlar'!D32)</f>
        <v/>
      </c>
      <c r="D32" s="16" t="str">
        <f>I32</f>
        <v/>
      </c>
      <c r="E32" t="str">
        <f>IF(L32&gt;0,L32&amp;" gün",IF(K32&gt;0,K32&amp;" ay",""))</f>
        <v/>
      </c>
      <c r="F32" s="16" t="str">
        <f>IF(OR('Cihazlar'!C32="",I32=""),"",IF(L32&gt;0,I32+L32,IF(K32&gt;0,EDATE(I32,K32),"")))</f>
        <v/>
      </c>
      <c r="G32" s="17" t="str">
        <f>IF(F32="","",F32-TODAY())</f>
        <v/>
      </c>
      <c r="H32" t="str">
        <f>IF(G32="","",IF(G32&lt;0,"Gecikmiş",IF(G32&lt;=30,"30 gün içinde","Planlı")))</f>
        <v/>
      </c>
      <c r="I32" s="16" t="str">
        <f>IF('Cihazlar'!F32&lt;&gt;"",IF('Cihazlar'!F32="","",IF(ISNUMBER('Cihazlar'!F32),'Cihazlar'!F32,IFERROR(DATE(VALUE(RIGHT('Cihazlar'!F32,4)),VALUE(MID('Cihazlar'!F32,4,2)),VALUE(LEFT('Cihazlar'!F32,2))),""))),IF('Cihazlar'!E32="","",IF(ISNUMBER('Cihazlar'!E32),'Cihazlar'!E32,IFERROR(DATE(VALUE(RIGHT('Cihazlar'!E32,4)),VALUE(MID('Cihazlar'!E32,4,2)),VALUE(LEFT('Cihazlar'!E32,2))),""))))</f>
        <v/>
      </c>
      <c r="J32" t="str">
        <f>IF('Cihazlar'!C32="","",IFERROR(MATCH('Cihazlar'!C32,'Ürünler'!$A:$A,0),IFERROR(MATCH('Cihazlar'!C32,'Ürünler'!$B:$B,0),"")))</f>
        <v/>
      </c>
      <c r="K32">
        <f>IF(L32&gt;0,0,IF('Cihazlar'!J32&lt;&gt;"",N(VALUE('Cihazlar'!J32)),IF(J32="",0,N(INDEX('Ürünler'!$C:$C,J32)))))</f>
        <v>0</v>
      </c>
      <c r="L32">
        <f>IF('Cihazlar'!K32&lt;&gt;"",N(VALUE('Cihazlar'!K32)),IF('Cihazlar'!J32&lt;&gt;"",0,IF(J32="",0,N(INDEX('Ürünler'!$D:$D,J32)))))</f>
        <v>0</v>
      </c>
    </row>
    <row r="33" spans="1:12">
      <c r="A33" t="str">
        <f>IF(AND('Cihazlar'!A33="",'Cihazlar'!B33=""),"",IFERROR(INDEX('Müşteriler'!$A:$A,MATCH(IF('Cihazlar'!A33="","§",'Cihazlar'!A33),'Müşteriler'!$K:$K,0)),IFERROR(INDEX('Müşteriler'!$A:$A,MATCH(IF('Cihazlar'!B33="","§",'Cihazlar'!B33),'Müşteriler'!$C:$C,0)),'Cihazlar'!A33&amp;'Cihazlar'!B33)))</f>
        <v/>
      </c>
      <c r="B33" t="str">
        <f>IF('Cihazlar'!C33="","",IF(J33="",'Cihazlar'!C33,INDEX('Ürünler'!$B:$B,J33)))</f>
        <v/>
      </c>
      <c r="C33" t="str">
        <f>IF('Cihazlar'!D33="","",'Cihazlar'!D33)</f>
        <v/>
      </c>
      <c r="D33" s="16" t="str">
        <f>I33</f>
        <v/>
      </c>
      <c r="E33" t="str">
        <f>IF(L33&gt;0,L33&amp;" gün",IF(K33&gt;0,K33&amp;" ay",""))</f>
        <v/>
      </c>
      <c r="F33" s="16" t="str">
        <f>IF(OR('Cihazlar'!C33="",I33=""),"",IF(L33&gt;0,I33+L33,IF(K33&gt;0,EDATE(I33,K33),"")))</f>
        <v/>
      </c>
      <c r="G33" s="17" t="str">
        <f>IF(F33="","",F33-TODAY())</f>
        <v/>
      </c>
      <c r="H33" t="str">
        <f>IF(G33="","",IF(G33&lt;0,"Gecikmiş",IF(G33&lt;=30,"30 gün içinde","Planlı")))</f>
        <v/>
      </c>
      <c r="I33" s="16" t="str">
        <f>IF('Cihazlar'!F33&lt;&gt;"",IF('Cihazlar'!F33="","",IF(ISNUMBER('Cihazlar'!F33),'Cihazlar'!F33,IFERROR(DATE(VALUE(RIGHT('Cihazlar'!F33,4)),VALUE(MID('Cihazlar'!F33,4,2)),VALUE(LEFT('Cihazlar'!F33,2))),""))),IF('Cihazlar'!E33="","",IF(ISNUMBER('Cihazlar'!E33),'Cihazlar'!E33,IFERROR(DATE(VALUE(RIGHT('Cihazlar'!E33,4)),VALUE(MID('Cihazlar'!E33,4,2)),VALUE(LEFT('Cihazlar'!E33,2))),""))))</f>
        <v/>
      </c>
      <c r="J33" t="str">
        <f>IF('Cihazlar'!C33="","",IFERROR(MATCH('Cihazlar'!C33,'Ürünler'!$A:$A,0),IFERROR(MATCH('Cihazlar'!C33,'Ürünler'!$B:$B,0),"")))</f>
        <v/>
      </c>
      <c r="K33">
        <f>IF(L33&gt;0,0,IF('Cihazlar'!J33&lt;&gt;"",N(VALUE('Cihazlar'!J33)),IF(J33="",0,N(INDEX('Ürünler'!$C:$C,J33)))))</f>
        <v>0</v>
      </c>
      <c r="L33">
        <f>IF('Cihazlar'!K33&lt;&gt;"",N(VALUE('Cihazlar'!K33)),IF('Cihazlar'!J33&lt;&gt;"",0,IF(J33="",0,N(INDEX('Ürünler'!$D:$D,J33)))))</f>
        <v>0</v>
      </c>
    </row>
    <row r="34" spans="1:12">
      <c r="A34" t="str">
        <f>IF(AND('Cihazlar'!A34="",'Cihazlar'!B34=""),"",IFERROR(INDEX('Müşteriler'!$A:$A,MATCH(IF('Cihazlar'!A34="","§",'Cihazlar'!A34),'Müşteriler'!$K:$K,0)),IFERROR(INDEX('Müşteriler'!$A:$A,MATCH(IF('Cihazlar'!B34="","§",'Cihazlar'!B34),'Müşteriler'!$C:$C,0)),'Cihazlar'!A34&amp;'Cihazlar'!B34)))</f>
        <v/>
      </c>
      <c r="B34" t="str">
        <f>IF('Cihazlar'!C34="","",IF(J34="",'Cihazlar'!C34,INDEX('Ürünler'!$B:$B,J34)))</f>
        <v/>
      </c>
      <c r="C34" t="str">
        <f>IF('Cihazlar'!D34="","",'Cihazlar'!D34)</f>
        <v/>
      </c>
      <c r="D34" s="16" t="str">
        <f>I34</f>
        <v/>
      </c>
      <c r="E34" t="str">
        <f>IF(L34&gt;0,L34&amp;" gün",IF(K34&gt;0,K34&amp;" ay",""))</f>
        <v/>
      </c>
      <c r="F34" s="16" t="str">
        <f>IF(OR('Cihazlar'!C34="",I34=""),"",IF(L34&gt;0,I34+L34,IF(K34&gt;0,EDATE(I34,K34),"")))</f>
        <v/>
      </c>
      <c r="G34" s="17" t="str">
        <f>IF(F34="","",F34-TODAY())</f>
        <v/>
      </c>
      <c r="H34" t="str">
        <f>IF(G34="","",IF(G34&lt;0,"Gecikmiş",IF(G34&lt;=30,"30 gün içinde","Planlı")))</f>
        <v/>
      </c>
      <c r="I34" s="16" t="str">
        <f>IF('Cihazlar'!F34&lt;&gt;"",IF('Cihazlar'!F34="","",IF(ISNUMBER('Cihazlar'!F34),'Cihazlar'!F34,IFERROR(DATE(VALUE(RIGHT('Cihazlar'!F34,4)),VALUE(MID('Cihazlar'!F34,4,2)),VALUE(LEFT('Cihazlar'!F34,2))),""))),IF('Cihazlar'!E34="","",IF(ISNUMBER('Cihazlar'!E34),'Cihazlar'!E34,IFERROR(DATE(VALUE(RIGHT('Cihazlar'!E34,4)),VALUE(MID('Cihazlar'!E34,4,2)),VALUE(LEFT('Cihazlar'!E34,2))),""))))</f>
        <v/>
      </c>
      <c r="J34" t="str">
        <f>IF('Cihazlar'!C34="","",IFERROR(MATCH('Cihazlar'!C34,'Ürünler'!$A:$A,0),IFERROR(MATCH('Cihazlar'!C34,'Ürünler'!$B:$B,0),"")))</f>
        <v/>
      </c>
      <c r="K34">
        <f>IF(L34&gt;0,0,IF('Cihazlar'!J34&lt;&gt;"",N(VALUE('Cihazlar'!J34)),IF(J34="",0,N(INDEX('Ürünler'!$C:$C,J34)))))</f>
        <v>0</v>
      </c>
      <c r="L34">
        <f>IF('Cihazlar'!K34&lt;&gt;"",N(VALUE('Cihazlar'!K34)),IF('Cihazlar'!J34&lt;&gt;"",0,IF(J34="",0,N(INDEX('Ürünler'!$D:$D,J34)))))</f>
        <v>0</v>
      </c>
    </row>
    <row r="35" spans="1:12">
      <c r="A35" t="str">
        <f>IF(AND('Cihazlar'!A35="",'Cihazlar'!B35=""),"",IFERROR(INDEX('Müşteriler'!$A:$A,MATCH(IF('Cihazlar'!A35="","§",'Cihazlar'!A35),'Müşteriler'!$K:$K,0)),IFERROR(INDEX('Müşteriler'!$A:$A,MATCH(IF('Cihazlar'!B35="","§",'Cihazlar'!B35),'Müşteriler'!$C:$C,0)),'Cihazlar'!A35&amp;'Cihazlar'!B35)))</f>
        <v/>
      </c>
      <c r="B35" t="str">
        <f>IF('Cihazlar'!C35="","",IF(J35="",'Cihazlar'!C35,INDEX('Ürünler'!$B:$B,J35)))</f>
        <v/>
      </c>
      <c r="C35" t="str">
        <f>IF('Cihazlar'!D35="","",'Cihazlar'!D35)</f>
        <v/>
      </c>
      <c r="D35" s="16" t="str">
        <f>I35</f>
        <v/>
      </c>
      <c r="E35" t="str">
        <f>IF(L35&gt;0,L35&amp;" gün",IF(K35&gt;0,K35&amp;" ay",""))</f>
        <v/>
      </c>
      <c r="F35" s="16" t="str">
        <f>IF(OR('Cihazlar'!C35="",I35=""),"",IF(L35&gt;0,I35+L35,IF(K35&gt;0,EDATE(I35,K35),"")))</f>
        <v/>
      </c>
      <c r="G35" s="17" t="str">
        <f>IF(F35="","",F35-TODAY())</f>
        <v/>
      </c>
      <c r="H35" t="str">
        <f>IF(G35="","",IF(G35&lt;0,"Gecikmiş",IF(G35&lt;=30,"30 gün içinde","Planlı")))</f>
        <v/>
      </c>
      <c r="I35" s="16" t="str">
        <f>IF('Cihazlar'!F35&lt;&gt;"",IF('Cihazlar'!F35="","",IF(ISNUMBER('Cihazlar'!F35),'Cihazlar'!F35,IFERROR(DATE(VALUE(RIGHT('Cihazlar'!F35,4)),VALUE(MID('Cihazlar'!F35,4,2)),VALUE(LEFT('Cihazlar'!F35,2))),""))),IF('Cihazlar'!E35="","",IF(ISNUMBER('Cihazlar'!E35),'Cihazlar'!E35,IFERROR(DATE(VALUE(RIGHT('Cihazlar'!E35,4)),VALUE(MID('Cihazlar'!E35,4,2)),VALUE(LEFT('Cihazlar'!E35,2))),""))))</f>
        <v/>
      </c>
      <c r="J35" t="str">
        <f>IF('Cihazlar'!C35="","",IFERROR(MATCH('Cihazlar'!C35,'Ürünler'!$A:$A,0),IFERROR(MATCH('Cihazlar'!C35,'Ürünler'!$B:$B,0),"")))</f>
        <v/>
      </c>
      <c r="K35">
        <f>IF(L35&gt;0,0,IF('Cihazlar'!J35&lt;&gt;"",N(VALUE('Cihazlar'!J35)),IF(J35="",0,N(INDEX('Ürünler'!$C:$C,J35)))))</f>
        <v>0</v>
      </c>
      <c r="L35">
        <f>IF('Cihazlar'!K35&lt;&gt;"",N(VALUE('Cihazlar'!K35)),IF('Cihazlar'!J35&lt;&gt;"",0,IF(J35="",0,N(INDEX('Ürünler'!$D:$D,J35)))))</f>
        <v>0</v>
      </c>
    </row>
    <row r="36" spans="1:12">
      <c r="A36" t="str">
        <f>IF(AND('Cihazlar'!A36="",'Cihazlar'!B36=""),"",IFERROR(INDEX('Müşteriler'!$A:$A,MATCH(IF('Cihazlar'!A36="","§",'Cihazlar'!A36),'Müşteriler'!$K:$K,0)),IFERROR(INDEX('Müşteriler'!$A:$A,MATCH(IF('Cihazlar'!B36="","§",'Cihazlar'!B36),'Müşteriler'!$C:$C,0)),'Cihazlar'!A36&amp;'Cihazlar'!B36)))</f>
        <v/>
      </c>
      <c r="B36" t="str">
        <f>IF('Cihazlar'!C36="","",IF(J36="",'Cihazlar'!C36,INDEX('Ürünler'!$B:$B,J36)))</f>
        <v/>
      </c>
      <c r="C36" t="str">
        <f>IF('Cihazlar'!D36="","",'Cihazlar'!D36)</f>
        <v/>
      </c>
      <c r="D36" s="16" t="str">
        <f>I36</f>
        <v/>
      </c>
      <c r="E36" t="str">
        <f>IF(L36&gt;0,L36&amp;" gün",IF(K36&gt;0,K36&amp;" ay",""))</f>
        <v/>
      </c>
      <c r="F36" s="16" t="str">
        <f>IF(OR('Cihazlar'!C36="",I36=""),"",IF(L36&gt;0,I36+L36,IF(K36&gt;0,EDATE(I36,K36),"")))</f>
        <v/>
      </c>
      <c r="G36" s="17" t="str">
        <f>IF(F36="","",F36-TODAY())</f>
        <v/>
      </c>
      <c r="H36" t="str">
        <f>IF(G36="","",IF(G36&lt;0,"Gecikmiş",IF(G36&lt;=30,"30 gün içinde","Planlı")))</f>
        <v/>
      </c>
      <c r="I36" s="16" t="str">
        <f>IF('Cihazlar'!F36&lt;&gt;"",IF('Cihazlar'!F36="","",IF(ISNUMBER('Cihazlar'!F36),'Cihazlar'!F36,IFERROR(DATE(VALUE(RIGHT('Cihazlar'!F36,4)),VALUE(MID('Cihazlar'!F36,4,2)),VALUE(LEFT('Cihazlar'!F36,2))),""))),IF('Cihazlar'!E36="","",IF(ISNUMBER('Cihazlar'!E36),'Cihazlar'!E36,IFERROR(DATE(VALUE(RIGHT('Cihazlar'!E36,4)),VALUE(MID('Cihazlar'!E36,4,2)),VALUE(LEFT('Cihazlar'!E36,2))),""))))</f>
        <v/>
      </c>
      <c r="J36" t="str">
        <f>IF('Cihazlar'!C36="","",IFERROR(MATCH('Cihazlar'!C36,'Ürünler'!$A:$A,0),IFERROR(MATCH('Cihazlar'!C36,'Ürünler'!$B:$B,0),"")))</f>
        <v/>
      </c>
      <c r="K36">
        <f>IF(L36&gt;0,0,IF('Cihazlar'!J36&lt;&gt;"",N(VALUE('Cihazlar'!J36)),IF(J36="",0,N(INDEX('Ürünler'!$C:$C,J36)))))</f>
        <v>0</v>
      </c>
      <c r="L36">
        <f>IF('Cihazlar'!K36&lt;&gt;"",N(VALUE('Cihazlar'!K36)),IF('Cihazlar'!J36&lt;&gt;"",0,IF(J36="",0,N(INDEX('Ürünler'!$D:$D,J36)))))</f>
        <v>0</v>
      </c>
    </row>
    <row r="37" spans="1:12">
      <c r="A37" t="str">
        <f>IF(AND('Cihazlar'!A37="",'Cihazlar'!B37=""),"",IFERROR(INDEX('Müşteriler'!$A:$A,MATCH(IF('Cihazlar'!A37="","§",'Cihazlar'!A37),'Müşteriler'!$K:$K,0)),IFERROR(INDEX('Müşteriler'!$A:$A,MATCH(IF('Cihazlar'!B37="","§",'Cihazlar'!B37),'Müşteriler'!$C:$C,0)),'Cihazlar'!A37&amp;'Cihazlar'!B37)))</f>
        <v/>
      </c>
      <c r="B37" t="str">
        <f>IF('Cihazlar'!C37="","",IF(J37="",'Cihazlar'!C37,INDEX('Ürünler'!$B:$B,J37)))</f>
        <v/>
      </c>
      <c r="C37" t="str">
        <f>IF('Cihazlar'!D37="","",'Cihazlar'!D37)</f>
        <v/>
      </c>
      <c r="D37" s="16" t="str">
        <f>I37</f>
        <v/>
      </c>
      <c r="E37" t="str">
        <f>IF(L37&gt;0,L37&amp;" gün",IF(K37&gt;0,K37&amp;" ay",""))</f>
        <v/>
      </c>
      <c r="F37" s="16" t="str">
        <f>IF(OR('Cihazlar'!C37="",I37=""),"",IF(L37&gt;0,I37+L37,IF(K37&gt;0,EDATE(I37,K37),"")))</f>
        <v/>
      </c>
      <c r="G37" s="17" t="str">
        <f>IF(F37="","",F37-TODAY())</f>
        <v/>
      </c>
      <c r="H37" t="str">
        <f>IF(G37="","",IF(G37&lt;0,"Gecikmiş",IF(G37&lt;=30,"30 gün içinde","Planlı")))</f>
        <v/>
      </c>
      <c r="I37" s="16" t="str">
        <f>IF('Cihazlar'!F37&lt;&gt;"",IF('Cihazlar'!F37="","",IF(ISNUMBER('Cihazlar'!F37),'Cihazlar'!F37,IFERROR(DATE(VALUE(RIGHT('Cihazlar'!F37,4)),VALUE(MID('Cihazlar'!F37,4,2)),VALUE(LEFT('Cihazlar'!F37,2))),""))),IF('Cihazlar'!E37="","",IF(ISNUMBER('Cihazlar'!E37),'Cihazlar'!E37,IFERROR(DATE(VALUE(RIGHT('Cihazlar'!E37,4)),VALUE(MID('Cihazlar'!E37,4,2)),VALUE(LEFT('Cihazlar'!E37,2))),""))))</f>
        <v/>
      </c>
      <c r="J37" t="str">
        <f>IF('Cihazlar'!C37="","",IFERROR(MATCH('Cihazlar'!C37,'Ürünler'!$A:$A,0),IFERROR(MATCH('Cihazlar'!C37,'Ürünler'!$B:$B,0),"")))</f>
        <v/>
      </c>
      <c r="K37">
        <f>IF(L37&gt;0,0,IF('Cihazlar'!J37&lt;&gt;"",N(VALUE('Cihazlar'!J37)),IF(J37="",0,N(INDEX('Ürünler'!$C:$C,J37)))))</f>
        <v>0</v>
      </c>
      <c r="L37">
        <f>IF('Cihazlar'!K37&lt;&gt;"",N(VALUE('Cihazlar'!K37)),IF('Cihazlar'!J37&lt;&gt;"",0,IF(J37="",0,N(INDEX('Ürünler'!$D:$D,J37)))))</f>
        <v>0</v>
      </c>
    </row>
    <row r="38" spans="1:12">
      <c r="A38" t="str">
        <f>IF(AND('Cihazlar'!A38="",'Cihazlar'!B38=""),"",IFERROR(INDEX('Müşteriler'!$A:$A,MATCH(IF('Cihazlar'!A38="","§",'Cihazlar'!A38),'Müşteriler'!$K:$K,0)),IFERROR(INDEX('Müşteriler'!$A:$A,MATCH(IF('Cihazlar'!B38="","§",'Cihazlar'!B38),'Müşteriler'!$C:$C,0)),'Cihazlar'!A38&amp;'Cihazlar'!B38)))</f>
        <v/>
      </c>
      <c r="B38" t="str">
        <f>IF('Cihazlar'!C38="","",IF(J38="",'Cihazlar'!C38,INDEX('Ürünler'!$B:$B,J38)))</f>
        <v/>
      </c>
      <c r="C38" t="str">
        <f>IF('Cihazlar'!D38="","",'Cihazlar'!D38)</f>
        <v/>
      </c>
      <c r="D38" s="16" t="str">
        <f>I38</f>
        <v/>
      </c>
      <c r="E38" t="str">
        <f>IF(L38&gt;0,L38&amp;" gün",IF(K38&gt;0,K38&amp;" ay",""))</f>
        <v/>
      </c>
      <c r="F38" s="16" t="str">
        <f>IF(OR('Cihazlar'!C38="",I38=""),"",IF(L38&gt;0,I38+L38,IF(K38&gt;0,EDATE(I38,K38),"")))</f>
        <v/>
      </c>
      <c r="G38" s="17" t="str">
        <f>IF(F38="","",F38-TODAY())</f>
        <v/>
      </c>
      <c r="H38" t="str">
        <f>IF(G38="","",IF(G38&lt;0,"Gecikmiş",IF(G38&lt;=30,"30 gün içinde","Planlı")))</f>
        <v/>
      </c>
      <c r="I38" s="16" t="str">
        <f>IF('Cihazlar'!F38&lt;&gt;"",IF('Cihazlar'!F38="","",IF(ISNUMBER('Cihazlar'!F38),'Cihazlar'!F38,IFERROR(DATE(VALUE(RIGHT('Cihazlar'!F38,4)),VALUE(MID('Cihazlar'!F38,4,2)),VALUE(LEFT('Cihazlar'!F38,2))),""))),IF('Cihazlar'!E38="","",IF(ISNUMBER('Cihazlar'!E38),'Cihazlar'!E38,IFERROR(DATE(VALUE(RIGHT('Cihazlar'!E38,4)),VALUE(MID('Cihazlar'!E38,4,2)),VALUE(LEFT('Cihazlar'!E38,2))),""))))</f>
        <v/>
      </c>
      <c r="J38" t="str">
        <f>IF('Cihazlar'!C38="","",IFERROR(MATCH('Cihazlar'!C38,'Ürünler'!$A:$A,0),IFERROR(MATCH('Cihazlar'!C38,'Ürünler'!$B:$B,0),"")))</f>
        <v/>
      </c>
      <c r="K38">
        <f>IF(L38&gt;0,0,IF('Cihazlar'!J38&lt;&gt;"",N(VALUE('Cihazlar'!J38)),IF(J38="",0,N(INDEX('Ürünler'!$C:$C,J38)))))</f>
        <v>0</v>
      </c>
      <c r="L38">
        <f>IF('Cihazlar'!K38&lt;&gt;"",N(VALUE('Cihazlar'!K38)),IF('Cihazlar'!J38&lt;&gt;"",0,IF(J38="",0,N(INDEX('Ürünler'!$D:$D,J38)))))</f>
        <v>0</v>
      </c>
    </row>
    <row r="39" spans="1:12">
      <c r="A39" t="str">
        <f>IF(AND('Cihazlar'!A39="",'Cihazlar'!B39=""),"",IFERROR(INDEX('Müşteriler'!$A:$A,MATCH(IF('Cihazlar'!A39="","§",'Cihazlar'!A39),'Müşteriler'!$K:$K,0)),IFERROR(INDEX('Müşteriler'!$A:$A,MATCH(IF('Cihazlar'!B39="","§",'Cihazlar'!B39),'Müşteriler'!$C:$C,0)),'Cihazlar'!A39&amp;'Cihazlar'!B39)))</f>
        <v/>
      </c>
      <c r="B39" t="str">
        <f>IF('Cihazlar'!C39="","",IF(J39="",'Cihazlar'!C39,INDEX('Ürünler'!$B:$B,J39)))</f>
        <v/>
      </c>
      <c r="C39" t="str">
        <f>IF('Cihazlar'!D39="","",'Cihazlar'!D39)</f>
        <v/>
      </c>
      <c r="D39" s="16" t="str">
        <f>I39</f>
        <v/>
      </c>
      <c r="E39" t="str">
        <f>IF(L39&gt;0,L39&amp;" gün",IF(K39&gt;0,K39&amp;" ay",""))</f>
        <v/>
      </c>
      <c r="F39" s="16" t="str">
        <f>IF(OR('Cihazlar'!C39="",I39=""),"",IF(L39&gt;0,I39+L39,IF(K39&gt;0,EDATE(I39,K39),"")))</f>
        <v/>
      </c>
      <c r="G39" s="17" t="str">
        <f>IF(F39="","",F39-TODAY())</f>
        <v/>
      </c>
      <c r="H39" t="str">
        <f>IF(G39="","",IF(G39&lt;0,"Gecikmiş",IF(G39&lt;=30,"30 gün içinde","Planlı")))</f>
        <v/>
      </c>
      <c r="I39" s="16" t="str">
        <f>IF('Cihazlar'!F39&lt;&gt;"",IF('Cihazlar'!F39="","",IF(ISNUMBER('Cihazlar'!F39),'Cihazlar'!F39,IFERROR(DATE(VALUE(RIGHT('Cihazlar'!F39,4)),VALUE(MID('Cihazlar'!F39,4,2)),VALUE(LEFT('Cihazlar'!F39,2))),""))),IF('Cihazlar'!E39="","",IF(ISNUMBER('Cihazlar'!E39),'Cihazlar'!E39,IFERROR(DATE(VALUE(RIGHT('Cihazlar'!E39,4)),VALUE(MID('Cihazlar'!E39,4,2)),VALUE(LEFT('Cihazlar'!E39,2))),""))))</f>
        <v/>
      </c>
      <c r="J39" t="str">
        <f>IF('Cihazlar'!C39="","",IFERROR(MATCH('Cihazlar'!C39,'Ürünler'!$A:$A,0),IFERROR(MATCH('Cihazlar'!C39,'Ürünler'!$B:$B,0),"")))</f>
        <v/>
      </c>
      <c r="K39">
        <f>IF(L39&gt;0,0,IF('Cihazlar'!J39&lt;&gt;"",N(VALUE('Cihazlar'!J39)),IF(J39="",0,N(INDEX('Ürünler'!$C:$C,J39)))))</f>
        <v>0</v>
      </c>
      <c r="L39">
        <f>IF('Cihazlar'!K39&lt;&gt;"",N(VALUE('Cihazlar'!K39)),IF('Cihazlar'!J39&lt;&gt;"",0,IF(J39="",0,N(INDEX('Ürünler'!$D:$D,J39)))))</f>
        <v>0</v>
      </c>
    </row>
    <row r="40" spans="1:12">
      <c r="A40" t="str">
        <f>IF(AND('Cihazlar'!A40="",'Cihazlar'!B40=""),"",IFERROR(INDEX('Müşteriler'!$A:$A,MATCH(IF('Cihazlar'!A40="","§",'Cihazlar'!A40),'Müşteriler'!$K:$K,0)),IFERROR(INDEX('Müşteriler'!$A:$A,MATCH(IF('Cihazlar'!B40="","§",'Cihazlar'!B40),'Müşteriler'!$C:$C,0)),'Cihazlar'!A40&amp;'Cihazlar'!B40)))</f>
        <v/>
      </c>
      <c r="B40" t="str">
        <f>IF('Cihazlar'!C40="","",IF(J40="",'Cihazlar'!C40,INDEX('Ürünler'!$B:$B,J40)))</f>
        <v/>
      </c>
      <c r="C40" t="str">
        <f>IF('Cihazlar'!D40="","",'Cihazlar'!D40)</f>
        <v/>
      </c>
      <c r="D40" s="16" t="str">
        <f>I40</f>
        <v/>
      </c>
      <c r="E40" t="str">
        <f>IF(L40&gt;0,L40&amp;" gün",IF(K40&gt;0,K40&amp;" ay",""))</f>
        <v/>
      </c>
      <c r="F40" s="16" t="str">
        <f>IF(OR('Cihazlar'!C40="",I40=""),"",IF(L40&gt;0,I40+L40,IF(K40&gt;0,EDATE(I40,K40),"")))</f>
        <v/>
      </c>
      <c r="G40" s="17" t="str">
        <f>IF(F40="","",F40-TODAY())</f>
        <v/>
      </c>
      <c r="H40" t="str">
        <f>IF(G40="","",IF(G40&lt;0,"Gecikmiş",IF(G40&lt;=30,"30 gün içinde","Planlı")))</f>
        <v/>
      </c>
      <c r="I40" s="16" t="str">
        <f>IF('Cihazlar'!F40&lt;&gt;"",IF('Cihazlar'!F40="","",IF(ISNUMBER('Cihazlar'!F40),'Cihazlar'!F40,IFERROR(DATE(VALUE(RIGHT('Cihazlar'!F40,4)),VALUE(MID('Cihazlar'!F40,4,2)),VALUE(LEFT('Cihazlar'!F40,2))),""))),IF('Cihazlar'!E40="","",IF(ISNUMBER('Cihazlar'!E40),'Cihazlar'!E40,IFERROR(DATE(VALUE(RIGHT('Cihazlar'!E40,4)),VALUE(MID('Cihazlar'!E40,4,2)),VALUE(LEFT('Cihazlar'!E40,2))),""))))</f>
        <v/>
      </c>
      <c r="J40" t="str">
        <f>IF('Cihazlar'!C40="","",IFERROR(MATCH('Cihazlar'!C40,'Ürünler'!$A:$A,0),IFERROR(MATCH('Cihazlar'!C40,'Ürünler'!$B:$B,0),"")))</f>
        <v/>
      </c>
      <c r="K40">
        <f>IF(L40&gt;0,0,IF('Cihazlar'!J40&lt;&gt;"",N(VALUE('Cihazlar'!J40)),IF(J40="",0,N(INDEX('Ürünler'!$C:$C,J40)))))</f>
        <v>0</v>
      </c>
      <c r="L40">
        <f>IF('Cihazlar'!K40&lt;&gt;"",N(VALUE('Cihazlar'!K40)),IF('Cihazlar'!J40&lt;&gt;"",0,IF(J40="",0,N(INDEX('Ürünler'!$D:$D,J40)))))</f>
        <v>0</v>
      </c>
    </row>
    <row r="41" spans="1:12">
      <c r="A41" t="str">
        <f>IF(AND('Cihazlar'!A41="",'Cihazlar'!B41=""),"",IFERROR(INDEX('Müşteriler'!$A:$A,MATCH(IF('Cihazlar'!A41="","§",'Cihazlar'!A41),'Müşteriler'!$K:$K,0)),IFERROR(INDEX('Müşteriler'!$A:$A,MATCH(IF('Cihazlar'!B41="","§",'Cihazlar'!B41),'Müşteriler'!$C:$C,0)),'Cihazlar'!A41&amp;'Cihazlar'!B41)))</f>
        <v/>
      </c>
      <c r="B41" t="str">
        <f>IF('Cihazlar'!C41="","",IF(J41="",'Cihazlar'!C41,INDEX('Ürünler'!$B:$B,J41)))</f>
        <v/>
      </c>
      <c r="C41" t="str">
        <f>IF('Cihazlar'!D41="","",'Cihazlar'!D41)</f>
        <v/>
      </c>
      <c r="D41" s="16" t="str">
        <f>I41</f>
        <v/>
      </c>
      <c r="E41" t="str">
        <f>IF(L41&gt;0,L41&amp;" gün",IF(K41&gt;0,K41&amp;" ay",""))</f>
        <v/>
      </c>
      <c r="F41" s="16" t="str">
        <f>IF(OR('Cihazlar'!C41="",I41=""),"",IF(L41&gt;0,I41+L41,IF(K41&gt;0,EDATE(I41,K41),"")))</f>
        <v/>
      </c>
      <c r="G41" s="17" t="str">
        <f>IF(F41="","",F41-TODAY())</f>
        <v/>
      </c>
      <c r="H41" t="str">
        <f>IF(G41="","",IF(G41&lt;0,"Gecikmiş",IF(G41&lt;=30,"30 gün içinde","Planlı")))</f>
        <v/>
      </c>
      <c r="I41" s="16" t="str">
        <f>IF('Cihazlar'!F41&lt;&gt;"",IF('Cihazlar'!F41="","",IF(ISNUMBER('Cihazlar'!F41),'Cihazlar'!F41,IFERROR(DATE(VALUE(RIGHT('Cihazlar'!F41,4)),VALUE(MID('Cihazlar'!F41,4,2)),VALUE(LEFT('Cihazlar'!F41,2))),""))),IF('Cihazlar'!E41="","",IF(ISNUMBER('Cihazlar'!E41),'Cihazlar'!E41,IFERROR(DATE(VALUE(RIGHT('Cihazlar'!E41,4)),VALUE(MID('Cihazlar'!E41,4,2)),VALUE(LEFT('Cihazlar'!E41,2))),""))))</f>
        <v/>
      </c>
      <c r="J41" t="str">
        <f>IF('Cihazlar'!C41="","",IFERROR(MATCH('Cihazlar'!C41,'Ürünler'!$A:$A,0),IFERROR(MATCH('Cihazlar'!C41,'Ürünler'!$B:$B,0),"")))</f>
        <v/>
      </c>
      <c r="K41">
        <f>IF(L41&gt;0,0,IF('Cihazlar'!J41&lt;&gt;"",N(VALUE('Cihazlar'!J41)),IF(J41="",0,N(INDEX('Ürünler'!$C:$C,J41)))))</f>
        <v>0</v>
      </c>
      <c r="L41">
        <f>IF('Cihazlar'!K41&lt;&gt;"",N(VALUE('Cihazlar'!K41)),IF('Cihazlar'!J41&lt;&gt;"",0,IF(J41="",0,N(INDEX('Ürünler'!$D:$D,J41)))))</f>
        <v>0</v>
      </c>
    </row>
    <row r="42" spans="1:12">
      <c r="A42" t="str">
        <f>IF(AND('Cihazlar'!A42="",'Cihazlar'!B42=""),"",IFERROR(INDEX('Müşteriler'!$A:$A,MATCH(IF('Cihazlar'!A42="","§",'Cihazlar'!A42),'Müşteriler'!$K:$K,0)),IFERROR(INDEX('Müşteriler'!$A:$A,MATCH(IF('Cihazlar'!B42="","§",'Cihazlar'!B42),'Müşteriler'!$C:$C,0)),'Cihazlar'!A42&amp;'Cihazlar'!B42)))</f>
        <v/>
      </c>
      <c r="B42" t="str">
        <f>IF('Cihazlar'!C42="","",IF(J42="",'Cihazlar'!C42,INDEX('Ürünler'!$B:$B,J42)))</f>
        <v/>
      </c>
      <c r="C42" t="str">
        <f>IF('Cihazlar'!D42="","",'Cihazlar'!D42)</f>
        <v/>
      </c>
      <c r="D42" s="16" t="str">
        <f>I42</f>
        <v/>
      </c>
      <c r="E42" t="str">
        <f>IF(L42&gt;0,L42&amp;" gün",IF(K42&gt;0,K42&amp;" ay",""))</f>
        <v/>
      </c>
      <c r="F42" s="16" t="str">
        <f>IF(OR('Cihazlar'!C42="",I42=""),"",IF(L42&gt;0,I42+L42,IF(K42&gt;0,EDATE(I42,K42),"")))</f>
        <v/>
      </c>
      <c r="G42" s="17" t="str">
        <f>IF(F42="","",F42-TODAY())</f>
        <v/>
      </c>
      <c r="H42" t="str">
        <f>IF(G42="","",IF(G42&lt;0,"Gecikmiş",IF(G42&lt;=30,"30 gün içinde","Planlı")))</f>
        <v/>
      </c>
      <c r="I42" s="16" t="str">
        <f>IF('Cihazlar'!F42&lt;&gt;"",IF('Cihazlar'!F42="","",IF(ISNUMBER('Cihazlar'!F42),'Cihazlar'!F42,IFERROR(DATE(VALUE(RIGHT('Cihazlar'!F42,4)),VALUE(MID('Cihazlar'!F42,4,2)),VALUE(LEFT('Cihazlar'!F42,2))),""))),IF('Cihazlar'!E42="","",IF(ISNUMBER('Cihazlar'!E42),'Cihazlar'!E42,IFERROR(DATE(VALUE(RIGHT('Cihazlar'!E42,4)),VALUE(MID('Cihazlar'!E42,4,2)),VALUE(LEFT('Cihazlar'!E42,2))),""))))</f>
        <v/>
      </c>
      <c r="J42" t="str">
        <f>IF('Cihazlar'!C42="","",IFERROR(MATCH('Cihazlar'!C42,'Ürünler'!$A:$A,0),IFERROR(MATCH('Cihazlar'!C42,'Ürünler'!$B:$B,0),"")))</f>
        <v/>
      </c>
      <c r="K42">
        <f>IF(L42&gt;0,0,IF('Cihazlar'!J42&lt;&gt;"",N(VALUE('Cihazlar'!J42)),IF(J42="",0,N(INDEX('Ürünler'!$C:$C,J42)))))</f>
        <v>0</v>
      </c>
      <c r="L42">
        <f>IF('Cihazlar'!K42&lt;&gt;"",N(VALUE('Cihazlar'!K42)),IF('Cihazlar'!J42&lt;&gt;"",0,IF(J42="",0,N(INDEX('Ürünler'!$D:$D,J42)))))</f>
        <v>0</v>
      </c>
    </row>
    <row r="43" spans="1:12">
      <c r="A43" t="str">
        <f>IF(AND('Cihazlar'!A43="",'Cihazlar'!B43=""),"",IFERROR(INDEX('Müşteriler'!$A:$A,MATCH(IF('Cihazlar'!A43="","§",'Cihazlar'!A43),'Müşteriler'!$K:$K,0)),IFERROR(INDEX('Müşteriler'!$A:$A,MATCH(IF('Cihazlar'!B43="","§",'Cihazlar'!B43),'Müşteriler'!$C:$C,0)),'Cihazlar'!A43&amp;'Cihazlar'!B43)))</f>
        <v/>
      </c>
      <c r="B43" t="str">
        <f>IF('Cihazlar'!C43="","",IF(J43="",'Cihazlar'!C43,INDEX('Ürünler'!$B:$B,J43)))</f>
        <v/>
      </c>
      <c r="C43" t="str">
        <f>IF('Cihazlar'!D43="","",'Cihazlar'!D43)</f>
        <v/>
      </c>
      <c r="D43" s="16" t="str">
        <f>I43</f>
        <v/>
      </c>
      <c r="E43" t="str">
        <f>IF(L43&gt;0,L43&amp;" gün",IF(K43&gt;0,K43&amp;" ay",""))</f>
        <v/>
      </c>
      <c r="F43" s="16" t="str">
        <f>IF(OR('Cihazlar'!C43="",I43=""),"",IF(L43&gt;0,I43+L43,IF(K43&gt;0,EDATE(I43,K43),"")))</f>
        <v/>
      </c>
      <c r="G43" s="17" t="str">
        <f>IF(F43="","",F43-TODAY())</f>
        <v/>
      </c>
      <c r="H43" t="str">
        <f>IF(G43="","",IF(G43&lt;0,"Gecikmiş",IF(G43&lt;=30,"30 gün içinde","Planlı")))</f>
        <v/>
      </c>
      <c r="I43" s="16" t="str">
        <f>IF('Cihazlar'!F43&lt;&gt;"",IF('Cihazlar'!F43="","",IF(ISNUMBER('Cihazlar'!F43),'Cihazlar'!F43,IFERROR(DATE(VALUE(RIGHT('Cihazlar'!F43,4)),VALUE(MID('Cihazlar'!F43,4,2)),VALUE(LEFT('Cihazlar'!F43,2))),""))),IF('Cihazlar'!E43="","",IF(ISNUMBER('Cihazlar'!E43),'Cihazlar'!E43,IFERROR(DATE(VALUE(RIGHT('Cihazlar'!E43,4)),VALUE(MID('Cihazlar'!E43,4,2)),VALUE(LEFT('Cihazlar'!E43,2))),""))))</f>
        <v/>
      </c>
      <c r="J43" t="str">
        <f>IF('Cihazlar'!C43="","",IFERROR(MATCH('Cihazlar'!C43,'Ürünler'!$A:$A,0),IFERROR(MATCH('Cihazlar'!C43,'Ürünler'!$B:$B,0),"")))</f>
        <v/>
      </c>
      <c r="K43">
        <f>IF(L43&gt;0,0,IF('Cihazlar'!J43&lt;&gt;"",N(VALUE('Cihazlar'!J43)),IF(J43="",0,N(INDEX('Ürünler'!$C:$C,J43)))))</f>
        <v>0</v>
      </c>
      <c r="L43">
        <f>IF('Cihazlar'!K43&lt;&gt;"",N(VALUE('Cihazlar'!K43)),IF('Cihazlar'!J43&lt;&gt;"",0,IF(J43="",0,N(INDEX('Ürünler'!$D:$D,J43)))))</f>
        <v>0</v>
      </c>
    </row>
    <row r="44" spans="1:12">
      <c r="A44" t="str">
        <f>IF(AND('Cihazlar'!A44="",'Cihazlar'!B44=""),"",IFERROR(INDEX('Müşteriler'!$A:$A,MATCH(IF('Cihazlar'!A44="","§",'Cihazlar'!A44),'Müşteriler'!$K:$K,0)),IFERROR(INDEX('Müşteriler'!$A:$A,MATCH(IF('Cihazlar'!B44="","§",'Cihazlar'!B44),'Müşteriler'!$C:$C,0)),'Cihazlar'!A44&amp;'Cihazlar'!B44)))</f>
        <v/>
      </c>
      <c r="B44" t="str">
        <f>IF('Cihazlar'!C44="","",IF(J44="",'Cihazlar'!C44,INDEX('Ürünler'!$B:$B,J44)))</f>
        <v/>
      </c>
      <c r="C44" t="str">
        <f>IF('Cihazlar'!D44="","",'Cihazlar'!D44)</f>
        <v/>
      </c>
      <c r="D44" s="16" t="str">
        <f>I44</f>
        <v/>
      </c>
      <c r="E44" t="str">
        <f>IF(L44&gt;0,L44&amp;" gün",IF(K44&gt;0,K44&amp;" ay",""))</f>
        <v/>
      </c>
      <c r="F44" s="16" t="str">
        <f>IF(OR('Cihazlar'!C44="",I44=""),"",IF(L44&gt;0,I44+L44,IF(K44&gt;0,EDATE(I44,K44),"")))</f>
        <v/>
      </c>
      <c r="G44" s="17" t="str">
        <f>IF(F44="","",F44-TODAY())</f>
        <v/>
      </c>
      <c r="H44" t="str">
        <f>IF(G44="","",IF(G44&lt;0,"Gecikmiş",IF(G44&lt;=30,"30 gün içinde","Planlı")))</f>
        <v/>
      </c>
      <c r="I44" s="16" t="str">
        <f>IF('Cihazlar'!F44&lt;&gt;"",IF('Cihazlar'!F44="","",IF(ISNUMBER('Cihazlar'!F44),'Cihazlar'!F44,IFERROR(DATE(VALUE(RIGHT('Cihazlar'!F44,4)),VALUE(MID('Cihazlar'!F44,4,2)),VALUE(LEFT('Cihazlar'!F44,2))),""))),IF('Cihazlar'!E44="","",IF(ISNUMBER('Cihazlar'!E44),'Cihazlar'!E44,IFERROR(DATE(VALUE(RIGHT('Cihazlar'!E44,4)),VALUE(MID('Cihazlar'!E44,4,2)),VALUE(LEFT('Cihazlar'!E44,2))),""))))</f>
        <v/>
      </c>
      <c r="J44" t="str">
        <f>IF('Cihazlar'!C44="","",IFERROR(MATCH('Cihazlar'!C44,'Ürünler'!$A:$A,0),IFERROR(MATCH('Cihazlar'!C44,'Ürünler'!$B:$B,0),"")))</f>
        <v/>
      </c>
      <c r="K44">
        <f>IF(L44&gt;0,0,IF('Cihazlar'!J44&lt;&gt;"",N(VALUE('Cihazlar'!J44)),IF(J44="",0,N(INDEX('Ürünler'!$C:$C,J44)))))</f>
        <v>0</v>
      </c>
      <c r="L44">
        <f>IF('Cihazlar'!K44&lt;&gt;"",N(VALUE('Cihazlar'!K44)),IF('Cihazlar'!J44&lt;&gt;"",0,IF(J44="",0,N(INDEX('Ürünler'!$D:$D,J44)))))</f>
        <v>0</v>
      </c>
    </row>
    <row r="45" spans="1:12">
      <c r="A45" t="str">
        <f>IF(AND('Cihazlar'!A45="",'Cihazlar'!B45=""),"",IFERROR(INDEX('Müşteriler'!$A:$A,MATCH(IF('Cihazlar'!A45="","§",'Cihazlar'!A45),'Müşteriler'!$K:$K,0)),IFERROR(INDEX('Müşteriler'!$A:$A,MATCH(IF('Cihazlar'!B45="","§",'Cihazlar'!B45),'Müşteriler'!$C:$C,0)),'Cihazlar'!A45&amp;'Cihazlar'!B45)))</f>
        <v/>
      </c>
      <c r="B45" t="str">
        <f>IF('Cihazlar'!C45="","",IF(J45="",'Cihazlar'!C45,INDEX('Ürünler'!$B:$B,J45)))</f>
        <v/>
      </c>
      <c r="C45" t="str">
        <f>IF('Cihazlar'!D45="","",'Cihazlar'!D45)</f>
        <v/>
      </c>
      <c r="D45" s="16" t="str">
        <f>I45</f>
        <v/>
      </c>
      <c r="E45" t="str">
        <f>IF(L45&gt;0,L45&amp;" gün",IF(K45&gt;0,K45&amp;" ay",""))</f>
        <v/>
      </c>
      <c r="F45" s="16" t="str">
        <f>IF(OR('Cihazlar'!C45="",I45=""),"",IF(L45&gt;0,I45+L45,IF(K45&gt;0,EDATE(I45,K45),"")))</f>
        <v/>
      </c>
      <c r="G45" s="17" t="str">
        <f>IF(F45="","",F45-TODAY())</f>
        <v/>
      </c>
      <c r="H45" t="str">
        <f>IF(G45="","",IF(G45&lt;0,"Gecikmiş",IF(G45&lt;=30,"30 gün içinde","Planlı")))</f>
        <v/>
      </c>
      <c r="I45" s="16" t="str">
        <f>IF('Cihazlar'!F45&lt;&gt;"",IF('Cihazlar'!F45="","",IF(ISNUMBER('Cihazlar'!F45),'Cihazlar'!F45,IFERROR(DATE(VALUE(RIGHT('Cihazlar'!F45,4)),VALUE(MID('Cihazlar'!F45,4,2)),VALUE(LEFT('Cihazlar'!F45,2))),""))),IF('Cihazlar'!E45="","",IF(ISNUMBER('Cihazlar'!E45),'Cihazlar'!E45,IFERROR(DATE(VALUE(RIGHT('Cihazlar'!E45,4)),VALUE(MID('Cihazlar'!E45,4,2)),VALUE(LEFT('Cihazlar'!E45,2))),""))))</f>
        <v/>
      </c>
      <c r="J45" t="str">
        <f>IF('Cihazlar'!C45="","",IFERROR(MATCH('Cihazlar'!C45,'Ürünler'!$A:$A,0),IFERROR(MATCH('Cihazlar'!C45,'Ürünler'!$B:$B,0),"")))</f>
        <v/>
      </c>
      <c r="K45">
        <f>IF(L45&gt;0,0,IF('Cihazlar'!J45&lt;&gt;"",N(VALUE('Cihazlar'!J45)),IF(J45="",0,N(INDEX('Ürünler'!$C:$C,J45)))))</f>
        <v>0</v>
      </c>
      <c r="L45">
        <f>IF('Cihazlar'!K45&lt;&gt;"",N(VALUE('Cihazlar'!K45)),IF('Cihazlar'!J45&lt;&gt;"",0,IF(J45="",0,N(INDEX('Ürünler'!$D:$D,J45)))))</f>
        <v>0</v>
      </c>
    </row>
    <row r="46" spans="1:12">
      <c r="A46" t="str">
        <f>IF(AND('Cihazlar'!A46="",'Cihazlar'!B46=""),"",IFERROR(INDEX('Müşteriler'!$A:$A,MATCH(IF('Cihazlar'!A46="","§",'Cihazlar'!A46),'Müşteriler'!$K:$K,0)),IFERROR(INDEX('Müşteriler'!$A:$A,MATCH(IF('Cihazlar'!B46="","§",'Cihazlar'!B46),'Müşteriler'!$C:$C,0)),'Cihazlar'!A46&amp;'Cihazlar'!B46)))</f>
        <v/>
      </c>
      <c r="B46" t="str">
        <f>IF('Cihazlar'!C46="","",IF(J46="",'Cihazlar'!C46,INDEX('Ürünler'!$B:$B,J46)))</f>
        <v/>
      </c>
      <c r="C46" t="str">
        <f>IF('Cihazlar'!D46="","",'Cihazlar'!D46)</f>
        <v/>
      </c>
      <c r="D46" s="16" t="str">
        <f>I46</f>
        <v/>
      </c>
      <c r="E46" t="str">
        <f>IF(L46&gt;0,L46&amp;" gün",IF(K46&gt;0,K46&amp;" ay",""))</f>
        <v/>
      </c>
      <c r="F46" s="16" t="str">
        <f>IF(OR('Cihazlar'!C46="",I46=""),"",IF(L46&gt;0,I46+L46,IF(K46&gt;0,EDATE(I46,K46),"")))</f>
        <v/>
      </c>
      <c r="G46" s="17" t="str">
        <f>IF(F46="","",F46-TODAY())</f>
        <v/>
      </c>
      <c r="H46" t="str">
        <f>IF(G46="","",IF(G46&lt;0,"Gecikmiş",IF(G46&lt;=30,"30 gün içinde","Planlı")))</f>
        <v/>
      </c>
      <c r="I46" s="16" t="str">
        <f>IF('Cihazlar'!F46&lt;&gt;"",IF('Cihazlar'!F46="","",IF(ISNUMBER('Cihazlar'!F46),'Cihazlar'!F46,IFERROR(DATE(VALUE(RIGHT('Cihazlar'!F46,4)),VALUE(MID('Cihazlar'!F46,4,2)),VALUE(LEFT('Cihazlar'!F46,2))),""))),IF('Cihazlar'!E46="","",IF(ISNUMBER('Cihazlar'!E46),'Cihazlar'!E46,IFERROR(DATE(VALUE(RIGHT('Cihazlar'!E46,4)),VALUE(MID('Cihazlar'!E46,4,2)),VALUE(LEFT('Cihazlar'!E46,2))),""))))</f>
        <v/>
      </c>
      <c r="J46" t="str">
        <f>IF('Cihazlar'!C46="","",IFERROR(MATCH('Cihazlar'!C46,'Ürünler'!$A:$A,0),IFERROR(MATCH('Cihazlar'!C46,'Ürünler'!$B:$B,0),"")))</f>
        <v/>
      </c>
      <c r="K46">
        <f>IF(L46&gt;0,0,IF('Cihazlar'!J46&lt;&gt;"",N(VALUE('Cihazlar'!J46)),IF(J46="",0,N(INDEX('Ürünler'!$C:$C,J46)))))</f>
        <v>0</v>
      </c>
      <c r="L46">
        <f>IF('Cihazlar'!K46&lt;&gt;"",N(VALUE('Cihazlar'!K46)),IF('Cihazlar'!J46&lt;&gt;"",0,IF(J46="",0,N(INDEX('Ürünler'!$D:$D,J46)))))</f>
        <v>0</v>
      </c>
    </row>
    <row r="47" spans="1:12">
      <c r="A47" t="str">
        <f>IF(AND('Cihazlar'!A47="",'Cihazlar'!B47=""),"",IFERROR(INDEX('Müşteriler'!$A:$A,MATCH(IF('Cihazlar'!A47="","§",'Cihazlar'!A47),'Müşteriler'!$K:$K,0)),IFERROR(INDEX('Müşteriler'!$A:$A,MATCH(IF('Cihazlar'!B47="","§",'Cihazlar'!B47),'Müşteriler'!$C:$C,0)),'Cihazlar'!A47&amp;'Cihazlar'!B47)))</f>
        <v/>
      </c>
      <c r="B47" t="str">
        <f>IF('Cihazlar'!C47="","",IF(J47="",'Cihazlar'!C47,INDEX('Ürünler'!$B:$B,J47)))</f>
        <v/>
      </c>
      <c r="C47" t="str">
        <f>IF('Cihazlar'!D47="","",'Cihazlar'!D47)</f>
        <v/>
      </c>
      <c r="D47" s="16" t="str">
        <f>I47</f>
        <v/>
      </c>
      <c r="E47" t="str">
        <f>IF(L47&gt;0,L47&amp;" gün",IF(K47&gt;0,K47&amp;" ay",""))</f>
        <v/>
      </c>
      <c r="F47" s="16" t="str">
        <f>IF(OR('Cihazlar'!C47="",I47=""),"",IF(L47&gt;0,I47+L47,IF(K47&gt;0,EDATE(I47,K47),"")))</f>
        <v/>
      </c>
      <c r="G47" s="17" t="str">
        <f>IF(F47="","",F47-TODAY())</f>
        <v/>
      </c>
      <c r="H47" t="str">
        <f>IF(G47="","",IF(G47&lt;0,"Gecikmiş",IF(G47&lt;=30,"30 gün içinde","Planlı")))</f>
        <v/>
      </c>
      <c r="I47" s="16" t="str">
        <f>IF('Cihazlar'!F47&lt;&gt;"",IF('Cihazlar'!F47="","",IF(ISNUMBER('Cihazlar'!F47),'Cihazlar'!F47,IFERROR(DATE(VALUE(RIGHT('Cihazlar'!F47,4)),VALUE(MID('Cihazlar'!F47,4,2)),VALUE(LEFT('Cihazlar'!F47,2))),""))),IF('Cihazlar'!E47="","",IF(ISNUMBER('Cihazlar'!E47),'Cihazlar'!E47,IFERROR(DATE(VALUE(RIGHT('Cihazlar'!E47,4)),VALUE(MID('Cihazlar'!E47,4,2)),VALUE(LEFT('Cihazlar'!E47,2))),""))))</f>
        <v/>
      </c>
      <c r="J47" t="str">
        <f>IF('Cihazlar'!C47="","",IFERROR(MATCH('Cihazlar'!C47,'Ürünler'!$A:$A,0),IFERROR(MATCH('Cihazlar'!C47,'Ürünler'!$B:$B,0),"")))</f>
        <v/>
      </c>
      <c r="K47">
        <f>IF(L47&gt;0,0,IF('Cihazlar'!J47&lt;&gt;"",N(VALUE('Cihazlar'!J47)),IF(J47="",0,N(INDEX('Ürünler'!$C:$C,J47)))))</f>
        <v>0</v>
      </c>
      <c r="L47">
        <f>IF('Cihazlar'!K47&lt;&gt;"",N(VALUE('Cihazlar'!K47)),IF('Cihazlar'!J47&lt;&gt;"",0,IF(J47="",0,N(INDEX('Ürünler'!$D:$D,J47)))))</f>
        <v>0</v>
      </c>
    </row>
    <row r="48" spans="1:12">
      <c r="A48" t="str">
        <f>IF(AND('Cihazlar'!A48="",'Cihazlar'!B48=""),"",IFERROR(INDEX('Müşteriler'!$A:$A,MATCH(IF('Cihazlar'!A48="","§",'Cihazlar'!A48),'Müşteriler'!$K:$K,0)),IFERROR(INDEX('Müşteriler'!$A:$A,MATCH(IF('Cihazlar'!B48="","§",'Cihazlar'!B48),'Müşteriler'!$C:$C,0)),'Cihazlar'!A48&amp;'Cihazlar'!B48)))</f>
        <v/>
      </c>
      <c r="B48" t="str">
        <f>IF('Cihazlar'!C48="","",IF(J48="",'Cihazlar'!C48,INDEX('Ürünler'!$B:$B,J48)))</f>
        <v/>
      </c>
      <c r="C48" t="str">
        <f>IF('Cihazlar'!D48="","",'Cihazlar'!D48)</f>
        <v/>
      </c>
      <c r="D48" s="16" t="str">
        <f>I48</f>
        <v/>
      </c>
      <c r="E48" t="str">
        <f>IF(L48&gt;0,L48&amp;" gün",IF(K48&gt;0,K48&amp;" ay",""))</f>
        <v/>
      </c>
      <c r="F48" s="16" t="str">
        <f>IF(OR('Cihazlar'!C48="",I48=""),"",IF(L48&gt;0,I48+L48,IF(K48&gt;0,EDATE(I48,K48),"")))</f>
        <v/>
      </c>
      <c r="G48" s="17" t="str">
        <f>IF(F48="","",F48-TODAY())</f>
        <v/>
      </c>
      <c r="H48" t="str">
        <f>IF(G48="","",IF(G48&lt;0,"Gecikmiş",IF(G48&lt;=30,"30 gün içinde","Planlı")))</f>
        <v/>
      </c>
      <c r="I48" s="16" t="str">
        <f>IF('Cihazlar'!F48&lt;&gt;"",IF('Cihazlar'!F48="","",IF(ISNUMBER('Cihazlar'!F48),'Cihazlar'!F48,IFERROR(DATE(VALUE(RIGHT('Cihazlar'!F48,4)),VALUE(MID('Cihazlar'!F48,4,2)),VALUE(LEFT('Cihazlar'!F48,2))),""))),IF('Cihazlar'!E48="","",IF(ISNUMBER('Cihazlar'!E48),'Cihazlar'!E48,IFERROR(DATE(VALUE(RIGHT('Cihazlar'!E48,4)),VALUE(MID('Cihazlar'!E48,4,2)),VALUE(LEFT('Cihazlar'!E48,2))),""))))</f>
        <v/>
      </c>
      <c r="J48" t="str">
        <f>IF('Cihazlar'!C48="","",IFERROR(MATCH('Cihazlar'!C48,'Ürünler'!$A:$A,0),IFERROR(MATCH('Cihazlar'!C48,'Ürünler'!$B:$B,0),"")))</f>
        <v/>
      </c>
      <c r="K48">
        <f>IF(L48&gt;0,0,IF('Cihazlar'!J48&lt;&gt;"",N(VALUE('Cihazlar'!J48)),IF(J48="",0,N(INDEX('Ürünler'!$C:$C,J48)))))</f>
        <v>0</v>
      </c>
      <c r="L48">
        <f>IF('Cihazlar'!K48&lt;&gt;"",N(VALUE('Cihazlar'!K48)),IF('Cihazlar'!J48&lt;&gt;"",0,IF(J48="",0,N(INDEX('Ürünler'!$D:$D,J48)))))</f>
        <v>0</v>
      </c>
    </row>
    <row r="49" spans="1:12">
      <c r="A49" t="str">
        <f>IF(AND('Cihazlar'!A49="",'Cihazlar'!B49=""),"",IFERROR(INDEX('Müşteriler'!$A:$A,MATCH(IF('Cihazlar'!A49="","§",'Cihazlar'!A49),'Müşteriler'!$K:$K,0)),IFERROR(INDEX('Müşteriler'!$A:$A,MATCH(IF('Cihazlar'!B49="","§",'Cihazlar'!B49),'Müşteriler'!$C:$C,0)),'Cihazlar'!A49&amp;'Cihazlar'!B49)))</f>
        <v/>
      </c>
      <c r="B49" t="str">
        <f>IF('Cihazlar'!C49="","",IF(J49="",'Cihazlar'!C49,INDEX('Ürünler'!$B:$B,J49)))</f>
        <v/>
      </c>
      <c r="C49" t="str">
        <f>IF('Cihazlar'!D49="","",'Cihazlar'!D49)</f>
        <v/>
      </c>
      <c r="D49" s="16" t="str">
        <f>I49</f>
        <v/>
      </c>
      <c r="E49" t="str">
        <f>IF(L49&gt;0,L49&amp;" gün",IF(K49&gt;0,K49&amp;" ay",""))</f>
        <v/>
      </c>
      <c r="F49" s="16" t="str">
        <f>IF(OR('Cihazlar'!C49="",I49=""),"",IF(L49&gt;0,I49+L49,IF(K49&gt;0,EDATE(I49,K49),"")))</f>
        <v/>
      </c>
      <c r="G49" s="17" t="str">
        <f>IF(F49="","",F49-TODAY())</f>
        <v/>
      </c>
      <c r="H49" t="str">
        <f>IF(G49="","",IF(G49&lt;0,"Gecikmiş",IF(G49&lt;=30,"30 gün içinde","Planlı")))</f>
        <v/>
      </c>
      <c r="I49" s="16" t="str">
        <f>IF('Cihazlar'!F49&lt;&gt;"",IF('Cihazlar'!F49="","",IF(ISNUMBER('Cihazlar'!F49),'Cihazlar'!F49,IFERROR(DATE(VALUE(RIGHT('Cihazlar'!F49,4)),VALUE(MID('Cihazlar'!F49,4,2)),VALUE(LEFT('Cihazlar'!F49,2))),""))),IF('Cihazlar'!E49="","",IF(ISNUMBER('Cihazlar'!E49),'Cihazlar'!E49,IFERROR(DATE(VALUE(RIGHT('Cihazlar'!E49,4)),VALUE(MID('Cihazlar'!E49,4,2)),VALUE(LEFT('Cihazlar'!E49,2))),""))))</f>
        <v/>
      </c>
      <c r="J49" t="str">
        <f>IF('Cihazlar'!C49="","",IFERROR(MATCH('Cihazlar'!C49,'Ürünler'!$A:$A,0),IFERROR(MATCH('Cihazlar'!C49,'Ürünler'!$B:$B,0),"")))</f>
        <v/>
      </c>
      <c r="K49">
        <f>IF(L49&gt;0,0,IF('Cihazlar'!J49&lt;&gt;"",N(VALUE('Cihazlar'!J49)),IF(J49="",0,N(INDEX('Ürünler'!$C:$C,J49)))))</f>
        <v>0</v>
      </c>
      <c r="L49">
        <f>IF('Cihazlar'!K49&lt;&gt;"",N(VALUE('Cihazlar'!K49)),IF('Cihazlar'!J49&lt;&gt;"",0,IF(J49="",0,N(INDEX('Ürünler'!$D:$D,J49)))))</f>
        <v>0</v>
      </c>
    </row>
    <row r="50" spans="1:12">
      <c r="A50" t="str">
        <f>IF(AND('Cihazlar'!A50="",'Cihazlar'!B50=""),"",IFERROR(INDEX('Müşteriler'!$A:$A,MATCH(IF('Cihazlar'!A50="","§",'Cihazlar'!A50),'Müşteriler'!$K:$K,0)),IFERROR(INDEX('Müşteriler'!$A:$A,MATCH(IF('Cihazlar'!B50="","§",'Cihazlar'!B50),'Müşteriler'!$C:$C,0)),'Cihazlar'!A50&amp;'Cihazlar'!B50)))</f>
        <v/>
      </c>
      <c r="B50" t="str">
        <f>IF('Cihazlar'!C50="","",IF(J50="",'Cihazlar'!C50,INDEX('Ürünler'!$B:$B,J50)))</f>
        <v/>
      </c>
      <c r="C50" t="str">
        <f>IF('Cihazlar'!D50="","",'Cihazlar'!D50)</f>
        <v/>
      </c>
      <c r="D50" s="16" t="str">
        <f>I50</f>
        <v/>
      </c>
      <c r="E50" t="str">
        <f>IF(L50&gt;0,L50&amp;" gün",IF(K50&gt;0,K50&amp;" ay",""))</f>
        <v/>
      </c>
      <c r="F50" s="16" t="str">
        <f>IF(OR('Cihazlar'!C50="",I50=""),"",IF(L50&gt;0,I50+L50,IF(K50&gt;0,EDATE(I50,K50),"")))</f>
        <v/>
      </c>
      <c r="G50" s="17" t="str">
        <f>IF(F50="","",F50-TODAY())</f>
        <v/>
      </c>
      <c r="H50" t="str">
        <f>IF(G50="","",IF(G50&lt;0,"Gecikmiş",IF(G50&lt;=30,"30 gün içinde","Planlı")))</f>
        <v/>
      </c>
      <c r="I50" s="16" t="str">
        <f>IF('Cihazlar'!F50&lt;&gt;"",IF('Cihazlar'!F50="","",IF(ISNUMBER('Cihazlar'!F50),'Cihazlar'!F50,IFERROR(DATE(VALUE(RIGHT('Cihazlar'!F50,4)),VALUE(MID('Cihazlar'!F50,4,2)),VALUE(LEFT('Cihazlar'!F50,2))),""))),IF('Cihazlar'!E50="","",IF(ISNUMBER('Cihazlar'!E50),'Cihazlar'!E50,IFERROR(DATE(VALUE(RIGHT('Cihazlar'!E50,4)),VALUE(MID('Cihazlar'!E50,4,2)),VALUE(LEFT('Cihazlar'!E50,2))),""))))</f>
        <v/>
      </c>
      <c r="J50" t="str">
        <f>IF('Cihazlar'!C50="","",IFERROR(MATCH('Cihazlar'!C50,'Ürünler'!$A:$A,0),IFERROR(MATCH('Cihazlar'!C50,'Ürünler'!$B:$B,0),"")))</f>
        <v/>
      </c>
      <c r="K50">
        <f>IF(L50&gt;0,0,IF('Cihazlar'!J50&lt;&gt;"",N(VALUE('Cihazlar'!J50)),IF(J50="",0,N(INDEX('Ürünler'!$C:$C,J50)))))</f>
        <v>0</v>
      </c>
      <c r="L50">
        <f>IF('Cihazlar'!K50&lt;&gt;"",N(VALUE('Cihazlar'!K50)),IF('Cihazlar'!J50&lt;&gt;"",0,IF(J50="",0,N(INDEX('Ürünler'!$D:$D,J50)))))</f>
        <v>0</v>
      </c>
    </row>
    <row r="51" spans="1:12">
      <c r="A51" t="str">
        <f>IF(AND('Cihazlar'!A51="",'Cihazlar'!B51=""),"",IFERROR(INDEX('Müşteriler'!$A:$A,MATCH(IF('Cihazlar'!A51="","§",'Cihazlar'!A51),'Müşteriler'!$K:$K,0)),IFERROR(INDEX('Müşteriler'!$A:$A,MATCH(IF('Cihazlar'!B51="","§",'Cihazlar'!B51),'Müşteriler'!$C:$C,0)),'Cihazlar'!A51&amp;'Cihazlar'!B51)))</f>
        <v/>
      </c>
      <c r="B51" t="str">
        <f>IF('Cihazlar'!C51="","",IF(J51="",'Cihazlar'!C51,INDEX('Ürünler'!$B:$B,J51)))</f>
        <v/>
      </c>
      <c r="C51" t="str">
        <f>IF('Cihazlar'!D51="","",'Cihazlar'!D51)</f>
        <v/>
      </c>
      <c r="D51" s="16" t="str">
        <f>I51</f>
        <v/>
      </c>
      <c r="E51" t="str">
        <f>IF(L51&gt;0,L51&amp;" gün",IF(K51&gt;0,K51&amp;" ay",""))</f>
        <v/>
      </c>
      <c r="F51" s="16" t="str">
        <f>IF(OR('Cihazlar'!C51="",I51=""),"",IF(L51&gt;0,I51+L51,IF(K51&gt;0,EDATE(I51,K51),"")))</f>
        <v/>
      </c>
      <c r="G51" s="17" t="str">
        <f>IF(F51="","",F51-TODAY())</f>
        <v/>
      </c>
      <c r="H51" t="str">
        <f>IF(G51="","",IF(G51&lt;0,"Gecikmiş",IF(G51&lt;=30,"30 gün içinde","Planlı")))</f>
        <v/>
      </c>
      <c r="I51" s="16" t="str">
        <f>IF('Cihazlar'!F51&lt;&gt;"",IF('Cihazlar'!F51="","",IF(ISNUMBER('Cihazlar'!F51),'Cihazlar'!F51,IFERROR(DATE(VALUE(RIGHT('Cihazlar'!F51,4)),VALUE(MID('Cihazlar'!F51,4,2)),VALUE(LEFT('Cihazlar'!F51,2))),""))),IF('Cihazlar'!E51="","",IF(ISNUMBER('Cihazlar'!E51),'Cihazlar'!E51,IFERROR(DATE(VALUE(RIGHT('Cihazlar'!E51,4)),VALUE(MID('Cihazlar'!E51,4,2)),VALUE(LEFT('Cihazlar'!E51,2))),""))))</f>
        <v/>
      </c>
      <c r="J51" t="str">
        <f>IF('Cihazlar'!C51="","",IFERROR(MATCH('Cihazlar'!C51,'Ürünler'!$A:$A,0),IFERROR(MATCH('Cihazlar'!C51,'Ürünler'!$B:$B,0),"")))</f>
        <v/>
      </c>
      <c r="K51">
        <f>IF(L51&gt;0,0,IF('Cihazlar'!J51&lt;&gt;"",N(VALUE('Cihazlar'!J51)),IF(J51="",0,N(INDEX('Ürünler'!$C:$C,J51)))))</f>
        <v>0</v>
      </c>
      <c r="L51">
        <f>IF('Cihazlar'!K51&lt;&gt;"",N(VALUE('Cihazlar'!K51)),IF('Cihazlar'!J51&lt;&gt;"",0,IF(J51="",0,N(INDEX('Ürünler'!$D:$D,J51)))))</f>
        <v>0</v>
      </c>
    </row>
    <row r="52" spans="1:12">
      <c r="A52" t="str">
        <f>IF(AND('Cihazlar'!A52="",'Cihazlar'!B52=""),"",IFERROR(INDEX('Müşteriler'!$A:$A,MATCH(IF('Cihazlar'!A52="","§",'Cihazlar'!A52),'Müşteriler'!$K:$K,0)),IFERROR(INDEX('Müşteriler'!$A:$A,MATCH(IF('Cihazlar'!B52="","§",'Cihazlar'!B52),'Müşteriler'!$C:$C,0)),'Cihazlar'!A52&amp;'Cihazlar'!B52)))</f>
        <v/>
      </c>
      <c r="B52" t="str">
        <f>IF('Cihazlar'!C52="","",IF(J52="",'Cihazlar'!C52,INDEX('Ürünler'!$B:$B,J52)))</f>
        <v/>
      </c>
      <c r="C52" t="str">
        <f>IF('Cihazlar'!D52="","",'Cihazlar'!D52)</f>
        <v/>
      </c>
      <c r="D52" s="16" t="str">
        <f>I52</f>
        <v/>
      </c>
      <c r="E52" t="str">
        <f>IF(L52&gt;0,L52&amp;" gün",IF(K52&gt;0,K52&amp;" ay",""))</f>
        <v/>
      </c>
      <c r="F52" s="16" t="str">
        <f>IF(OR('Cihazlar'!C52="",I52=""),"",IF(L52&gt;0,I52+L52,IF(K52&gt;0,EDATE(I52,K52),"")))</f>
        <v/>
      </c>
      <c r="G52" s="17" t="str">
        <f>IF(F52="","",F52-TODAY())</f>
        <v/>
      </c>
      <c r="H52" t="str">
        <f>IF(G52="","",IF(G52&lt;0,"Gecikmiş",IF(G52&lt;=30,"30 gün içinde","Planlı")))</f>
        <v/>
      </c>
      <c r="I52" s="16" t="str">
        <f>IF('Cihazlar'!F52&lt;&gt;"",IF('Cihazlar'!F52="","",IF(ISNUMBER('Cihazlar'!F52),'Cihazlar'!F52,IFERROR(DATE(VALUE(RIGHT('Cihazlar'!F52,4)),VALUE(MID('Cihazlar'!F52,4,2)),VALUE(LEFT('Cihazlar'!F52,2))),""))),IF('Cihazlar'!E52="","",IF(ISNUMBER('Cihazlar'!E52),'Cihazlar'!E52,IFERROR(DATE(VALUE(RIGHT('Cihazlar'!E52,4)),VALUE(MID('Cihazlar'!E52,4,2)),VALUE(LEFT('Cihazlar'!E52,2))),""))))</f>
        <v/>
      </c>
      <c r="J52" t="str">
        <f>IF('Cihazlar'!C52="","",IFERROR(MATCH('Cihazlar'!C52,'Ürünler'!$A:$A,0),IFERROR(MATCH('Cihazlar'!C52,'Ürünler'!$B:$B,0),"")))</f>
        <v/>
      </c>
      <c r="K52">
        <f>IF(L52&gt;0,0,IF('Cihazlar'!J52&lt;&gt;"",N(VALUE('Cihazlar'!J52)),IF(J52="",0,N(INDEX('Ürünler'!$C:$C,J52)))))</f>
        <v>0</v>
      </c>
      <c r="L52">
        <f>IF('Cihazlar'!K52&lt;&gt;"",N(VALUE('Cihazlar'!K52)),IF('Cihazlar'!J52&lt;&gt;"",0,IF(J52="",0,N(INDEX('Ürünler'!$D:$D,J52)))))</f>
        <v>0</v>
      </c>
    </row>
    <row r="53" spans="1:12">
      <c r="A53" t="str">
        <f>IF(AND('Cihazlar'!A53="",'Cihazlar'!B53=""),"",IFERROR(INDEX('Müşteriler'!$A:$A,MATCH(IF('Cihazlar'!A53="","§",'Cihazlar'!A53),'Müşteriler'!$K:$K,0)),IFERROR(INDEX('Müşteriler'!$A:$A,MATCH(IF('Cihazlar'!B53="","§",'Cihazlar'!B53),'Müşteriler'!$C:$C,0)),'Cihazlar'!A53&amp;'Cihazlar'!B53)))</f>
        <v/>
      </c>
      <c r="B53" t="str">
        <f>IF('Cihazlar'!C53="","",IF(J53="",'Cihazlar'!C53,INDEX('Ürünler'!$B:$B,J53)))</f>
        <v/>
      </c>
      <c r="C53" t="str">
        <f>IF('Cihazlar'!D53="","",'Cihazlar'!D53)</f>
        <v/>
      </c>
      <c r="D53" s="16" t="str">
        <f>I53</f>
        <v/>
      </c>
      <c r="E53" t="str">
        <f>IF(L53&gt;0,L53&amp;" gün",IF(K53&gt;0,K53&amp;" ay",""))</f>
        <v/>
      </c>
      <c r="F53" s="16" t="str">
        <f>IF(OR('Cihazlar'!C53="",I53=""),"",IF(L53&gt;0,I53+L53,IF(K53&gt;0,EDATE(I53,K53),"")))</f>
        <v/>
      </c>
      <c r="G53" s="17" t="str">
        <f>IF(F53="","",F53-TODAY())</f>
        <v/>
      </c>
      <c r="H53" t="str">
        <f>IF(G53="","",IF(G53&lt;0,"Gecikmiş",IF(G53&lt;=30,"30 gün içinde","Planlı")))</f>
        <v/>
      </c>
      <c r="I53" s="16" t="str">
        <f>IF('Cihazlar'!F53&lt;&gt;"",IF('Cihazlar'!F53="","",IF(ISNUMBER('Cihazlar'!F53),'Cihazlar'!F53,IFERROR(DATE(VALUE(RIGHT('Cihazlar'!F53,4)),VALUE(MID('Cihazlar'!F53,4,2)),VALUE(LEFT('Cihazlar'!F53,2))),""))),IF('Cihazlar'!E53="","",IF(ISNUMBER('Cihazlar'!E53),'Cihazlar'!E53,IFERROR(DATE(VALUE(RIGHT('Cihazlar'!E53,4)),VALUE(MID('Cihazlar'!E53,4,2)),VALUE(LEFT('Cihazlar'!E53,2))),""))))</f>
        <v/>
      </c>
      <c r="J53" t="str">
        <f>IF('Cihazlar'!C53="","",IFERROR(MATCH('Cihazlar'!C53,'Ürünler'!$A:$A,0),IFERROR(MATCH('Cihazlar'!C53,'Ürünler'!$B:$B,0),"")))</f>
        <v/>
      </c>
      <c r="K53">
        <f>IF(L53&gt;0,0,IF('Cihazlar'!J53&lt;&gt;"",N(VALUE('Cihazlar'!J53)),IF(J53="",0,N(INDEX('Ürünler'!$C:$C,J53)))))</f>
        <v>0</v>
      </c>
      <c r="L53">
        <f>IF('Cihazlar'!K53&lt;&gt;"",N(VALUE('Cihazlar'!K53)),IF('Cihazlar'!J53&lt;&gt;"",0,IF(J53="",0,N(INDEX('Ürünler'!$D:$D,J53)))))</f>
        <v>0</v>
      </c>
    </row>
    <row r="54" spans="1:12">
      <c r="A54" t="str">
        <f>IF(AND('Cihazlar'!A54="",'Cihazlar'!B54=""),"",IFERROR(INDEX('Müşteriler'!$A:$A,MATCH(IF('Cihazlar'!A54="","§",'Cihazlar'!A54),'Müşteriler'!$K:$K,0)),IFERROR(INDEX('Müşteriler'!$A:$A,MATCH(IF('Cihazlar'!B54="","§",'Cihazlar'!B54),'Müşteriler'!$C:$C,0)),'Cihazlar'!A54&amp;'Cihazlar'!B54)))</f>
        <v/>
      </c>
      <c r="B54" t="str">
        <f>IF('Cihazlar'!C54="","",IF(J54="",'Cihazlar'!C54,INDEX('Ürünler'!$B:$B,J54)))</f>
        <v/>
      </c>
      <c r="C54" t="str">
        <f>IF('Cihazlar'!D54="","",'Cihazlar'!D54)</f>
        <v/>
      </c>
      <c r="D54" s="16" t="str">
        <f>I54</f>
        <v/>
      </c>
      <c r="E54" t="str">
        <f>IF(L54&gt;0,L54&amp;" gün",IF(K54&gt;0,K54&amp;" ay",""))</f>
        <v/>
      </c>
      <c r="F54" s="16" t="str">
        <f>IF(OR('Cihazlar'!C54="",I54=""),"",IF(L54&gt;0,I54+L54,IF(K54&gt;0,EDATE(I54,K54),"")))</f>
        <v/>
      </c>
      <c r="G54" s="17" t="str">
        <f>IF(F54="","",F54-TODAY())</f>
        <v/>
      </c>
      <c r="H54" t="str">
        <f>IF(G54="","",IF(G54&lt;0,"Gecikmiş",IF(G54&lt;=30,"30 gün içinde","Planlı")))</f>
        <v/>
      </c>
      <c r="I54" s="16" t="str">
        <f>IF('Cihazlar'!F54&lt;&gt;"",IF('Cihazlar'!F54="","",IF(ISNUMBER('Cihazlar'!F54),'Cihazlar'!F54,IFERROR(DATE(VALUE(RIGHT('Cihazlar'!F54,4)),VALUE(MID('Cihazlar'!F54,4,2)),VALUE(LEFT('Cihazlar'!F54,2))),""))),IF('Cihazlar'!E54="","",IF(ISNUMBER('Cihazlar'!E54),'Cihazlar'!E54,IFERROR(DATE(VALUE(RIGHT('Cihazlar'!E54,4)),VALUE(MID('Cihazlar'!E54,4,2)),VALUE(LEFT('Cihazlar'!E54,2))),""))))</f>
        <v/>
      </c>
      <c r="J54" t="str">
        <f>IF('Cihazlar'!C54="","",IFERROR(MATCH('Cihazlar'!C54,'Ürünler'!$A:$A,0),IFERROR(MATCH('Cihazlar'!C54,'Ürünler'!$B:$B,0),"")))</f>
        <v/>
      </c>
      <c r="K54">
        <f>IF(L54&gt;0,0,IF('Cihazlar'!J54&lt;&gt;"",N(VALUE('Cihazlar'!J54)),IF(J54="",0,N(INDEX('Ürünler'!$C:$C,J54)))))</f>
        <v>0</v>
      </c>
      <c r="L54">
        <f>IF('Cihazlar'!K54&lt;&gt;"",N(VALUE('Cihazlar'!K54)),IF('Cihazlar'!J54&lt;&gt;"",0,IF(J54="",0,N(INDEX('Ürünler'!$D:$D,J54)))))</f>
        <v>0</v>
      </c>
    </row>
    <row r="55" spans="1:12">
      <c r="A55" t="str">
        <f>IF(AND('Cihazlar'!A55="",'Cihazlar'!B55=""),"",IFERROR(INDEX('Müşteriler'!$A:$A,MATCH(IF('Cihazlar'!A55="","§",'Cihazlar'!A55),'Müşteriler'!$K:$K,0)),IFERROR(INDEX('Müşteriler'!$A:$A,MATCH(IF('Cihazlar'!B55="","§",'Cihazlar'!B55),'Müşteriler'!$C:$C,0)),'Cihazlar'!A55&amp;'Cihazlar'!B55)))</f>
        <v/>
      </c>
      <c r="B55" t="str">
        <f>IF('Cihazlar'!C55="","",IF(J55="",'Cihazlar'!C55,INDEX('Ürünler'!$B:$B,J55)))</f>
        <v/>
      </c>
      <c r="C55" t="str">
        <f>IF('Cihazlar'!D55="","",'Cihazlar'!D55)</f>
        <v/>
      </c>
      <c r="D55" s="16" t="str">
        <f>I55</f>
        <v/>
      </c>
      <c r="E55" t="str">
        <f>IF(L55&gt;0,L55&amp;" gün",IF(K55&gt;0,K55&amp;" ay",""))</f>
        <v/>
      </c>
      <c r="F55" s="16" t="str">
        <f>IF(OR('Cihazlar'!C55="",I55=""),"",IF(L55&gt;0,I55+L55,IF(K55&gt;0,EDATE(I55,K55),"")))</f>
        <v/>
      </c>
      <c r="G55" s="17" t="str">
        <f>IF(F55="","",F55-TODAY())</f>
        <v/>
      </c>
      <c r="H55" t="str">
        <f>IF(G55="","",IF(G55&lt;0,"Gecikmiş",IF(G55&lt;=30,"30 gün içinde","Planlı")))</f>
        <v/>
      </c>
      <c r="I55" s="16" t="str">
        <f>IF('Cihazlar'!F55&lt;&gt;"",IF('Cihazlar'!F55="","",IF(ISNUMBER('Cihazlar'!F55),'Cihazlar'!F55,IFERROR(DATE(VALUE(RIGHT('Cihazlar'!F55,4)),VALUE(MID('Cihazlar'!F55,4,2)),VALUE(LEFT('Cihazlar'!F55,2))),""))),IF('Cihazlar'!E55="","",IF(ISNUMBER('Cihazlar'!E55),'Cihazlar'!E55,IFERROR(DATE(VALUE(RIGHT('Cihazlar'!E55,4)),VALUE(MID('Cihazlar'!E55,4,2)),VALUE(LEFT('Cihazlar'!E55,2))),""))))</f>
        <v/>
      </c>
      <c r="J55" t="str">
        <f>IF('Cihazlar'!C55="","",IFERROR(MATCH('Cihazlar'!C55,'Ürünler'!$A:$A,0),IFERROR(MATCH('Cihazlar'!C55,'Ürünler'!$B:$B,0),"")))</f>
        <v/>
      </c>
      <c r="K55">
        <f>IF(L55&gt;0,0,IF('Cihazlar'!J55&lt;&gt;"",N(VALUE('Cihazlar'!J55)),IF(J55="",0,N(INDEX('Ürünler'!$C:$C,J55)))))</f>
        <v>0</v>
      </c>
      <c r="L55">
        <f>IF('Cihazlar'!K55&lt;&gt;"",N(VALUE('Cihazlar'!K55)),IF('Cihazlar'!J55&lt;&gt;"",0,IF(J55="",0,N(INDEX('Ürünler'!$D:$D,J55)))))</f>
        <v>0</v>
      </c>
    </row>
    <row r="56" spans="1:12">
      <c r="A56" t="str">
        <f>IF(AND('Cihazlar'!A56="",'Cihazlar'!B56=""),"",IFERROR(INDEX('Müşteriler'!$A:$A,MATCH(IF('Cihazlar'!A56="","§",'Cihazlar'!A56),'Müşteriler'!$K:$K,0)),IFERROR(INDEX('Müşteriler'!$A:$A,MATCH(IF('Cihazlar'!B56="","§",'Cihazlar'!B56),'Müşteriler'!$C:$C,0)),'Cihazlar'!A56&amp;'Cihazlar'!B56)))</f>
        <v/>
      </c>
      <c r="B56" t="str">
        <f>IF('Cihazlar'!C56="","",IF(J56="",'Cihazlar'!C56,INDEX('Ürünler'!$B:$B,J56)))</f>
        <v/>
      </c>
      <c r="C56" t="str">
        <f>IF('Cihazlar'!D56="","",'Cihazlar'!D56)</f>
        <v/>
      </c>
      <c r="D56" s="16" t="str">
        <f>I56</f>
        <v/>
      </c>
      <c r="E56" t="str">
        <f>IF(L56&gt;0,L56&amp;" gün",IF(K56&gt;0,K56&amp;" ay",""))</f>
        <v/>
      </c>
      <c r="F56" s="16" t="str">
        <f>IF(OR('Cihazlar'!C56="",I56=""),"",IF(L56&gt;0,I56+L56,IF(K56&gt;0,EDATE(I56,K56),"")))</f>
        <v/>
      </c>
      <c r="G56" s="17" t="str">
        <f>IF(F56="","",F56-TODAY())</f>
        <v/>
      </c>
      <c r="H56" t="str">
        <f>IF(G56="","",IF(G56&lt;0,"Gecikmiş",IF(G56&lt;=30,"30 gün içinde","Planlı")))</f>
        <v/>
      </c>
      <c r="I56" s="16" t="str">
        <f>IF('Cihazlar'!F56&lt;&gt;"",IF('Cihazlar'!F56="","",IF(ISNUMBER('Cihazlar'!F56),'Cihazlar'!F56,IFERROR(DATE(VALUE(RIGHT('Cihazlar'!F56,4)),VALUE(MID('Cihazlar'!F56,4,2)),VALUE(LEFT('Cihazlar'!F56,2))),""))),IF('Cihazlar'!E56="","",IF(ISNUMBER('Cihazlar'!E56),'Cihazlar'!E56,IFERROR(DATE(VALUE(RIGHT('Cihazlar'!E56,4)),VALUE(MID('Cihazlar'!E56,4,2)),VALUE(LEFT('Cihazlar'!E56,2))),""))))</f>
        <v/>
      </c>
      <c r="J56" t="str">
        <f>IF('Cihazlar'!C56="","",IFERROR(MATCH('Cihazlar'!C56,'Ürünler'!$A:$A,0),IFERROR(MATCH('Cihazlar'!C56,'Ürünler'!$B:$B,0),"")))</f>
        <v/>
      </c>
      <c r="K56">
        <f>IF(L56&gt;0,0,IF('Cihazlar'!J56&lt;&gt;"",N(VALUE('Cihazlar'!J56)),IF(J56="",0,N(INDEX('Ürünler'!$C:$C,J56)))))</f>
        <v>0</v>
      </c>
      <c r="L56">
        <f>IF('Cihazlar'!K56&lt;&gt;"",N(VALUE('Cihazlar'!K56)),IF('Cihazlar'!J56&lt;&gt;"",0,IF(J56="",0,N(INDEX('Ürünler'!$D:$D,J56)))))</f>
        <v>0</v>
      </c>
    </row>
    <row r="57" spans="1:12">
      <c r="A57" t="str">
        <f>IF(AND('Cihazlar'!A57="",'Cihazlar'!B57=""),"",IFERROR(INDEX('Müşteriler'!$A:$A,MATCH(IF('Cihazlar'!A57="","§",'Cihazlar'!A57),'Müşteriler'!$K:$K,0)),IFERROR(INDEX('Müşteriler'!$A:$A,MATCH(IF('Cihazlar'!B57="","§",'Cihazlar'!B57),'Müşteriler'!$C:$C,0)),'Cihazlar'!A57&amp;'Cihazlar'!B57)))</f>
        <v/>
      </c>
      <c r="B57" t="str">
        <f>IF('Cihazlar'!C57="","",IF(J57="",'Cihazlar'!C57,INDEX('Ürünler'!$B:$B,J57)))</f>
        <v/>
      </c>
      <c r="C57" t="str">
        <f>IF('Cihazlar'!D57="","",'Cihazlar'!D57)</f>
        <v/>
      </c>
      <c r="D57" s="16" t="str">
        <f>I57</f>
        <v/>
      </c>
      <c r="E57" t="str">
        <f>IF(L57&gt;0,L57&amp;" gün",IF(K57&gt;0,K57&amp;" ay",""))</f>
        <v/>
      </c>
      <c r="F57" s="16" t="str">
        <f>IF(OR('Cihazlar'!C57="",I57=""),"",IF(L57&gt;0,I57+L57,IF(K57&gt;0,EDATE(I57,K57),"")))</f>
        <v/>
      </c>
      <c r="G57" s="17" t="str">
        <f>IF(F57="","",F57-TODAY())</f>
        <v/>
      </c>
      <c r="H57" t="str">
        <f>IF(G57="","",IF(G57&lt;0,"Gecikmiş",IF(G57&lt;=30,"30 gün içinde","Planlı")))</f>
        <v/>
      </c>
      <c r="I57" s="16" t="str">
        <f>IF('Cihazlar'!F57&lt;&gt;"",IF('Cihazlar'!F57="","",IF(ISNUMBER('Cihazlar'!F57),'Cihazlar'!F57,IFERROR(DATE(VALUE(RIGHT('Cihazlar'!F57,4)),VALUE(MID('Cihazlar'!F57,4,2)),VALUE(LEFT('Cihazlar'!F57,2))),""))),IF('Cihazlar'!E57="","",IF(ISNUMBER('Cihazlar'!E57),'Cihazlar'!E57,IFERROR(DATE(VALUE(RIGHT('Cihazlar'!E57,4)),VALUE(MID('Cihazlar'!E57,4,2)),VALUE(LEFT('Cihazlar'!E57,2))),""))))</f>
        <v/>
      </c>
      <c r="J57" t="str">
        <f>IF('Cihazlar'!C57="","",IFERROR(MATCH('Cihazlar'!C57,'Ürünler'!$A:$A,0),IFERROR(MATCH('Cihazlar'!C57,'Ürünler'!$B:$B,0),"")))</f>
        <v/>
      </c>
      <c r="K57">
        <f>IF(L57&gt;0,0,IF('Cihazlar'!J57&lt;&gt;"",N(VALUE('Cihazlar'!J57)),IF(J57="",0,N(INDEX('Ürünler'!$C:$C,J57)))))</f>
        <v>0</v>
      </c>
      <c r="L57">
        <f>IF('Cihazlar'!K57&lt;&gt;"",N(VALUE('Cihazlar'!K57)),IF('Cihazlar'!J57&lt;&gt;"",0,IF(J57="",0,N(INDEX('Ürünler'!$D:$D,J57)))))</f>
        <v>0</v>
      </c>
    </row>
    <row r="58" spans="1:12">
      <c r="A58" t="str">
        <f>IF(AND('Cihazlar'!A58="",'Cihazlar'!B58=""),"",IFERROR(INDEX('Müşteriler'!$A:$A,MATCH(IF('Cihazlar'!A58="","§",'Cihazlar'!A58),'Müşteriler'!$K:$K,0)),IFERROR(INDEX('Müşteriler'!$A:$A,MATCH(IF('Cihazlar'!B58="","§",'Cihazlar'!B58),'Müşteriler'!$C:$C,0)),'Cihazlar'!A58&amp;'Cihazlar'!B58)))</f>
        <v/>
      </c>
      <c r="B58" t="str">
        <f>IF('Cihazlar'!C58="","",IF(J58="",'Cihazlar'!C58,INDEX('Ürünler'!$B:$B,J58)))</f>
        <v/>
      </c>
      <c r="C58" t="str">
        <f>IF('Cihazlar'!D58="","",'Cihazlar'!D58)</f>
        <v/>
      </c>
      <c r="D58" s="16" t="str">
        <f>I58</f>
        <v/>
      </c>
      <c r="E58" t="str">
        <f>IF(L58&gt;0,L58&amp;" gün",IF(K58&gt;0,K58&amp;" ay",""))</f>
        <v/>
      </c>
      <c r="F58" s="16" t="str">
        <f>IF(OR('Cihazlar'!C58="",I58=""),"",IF(L58&gt;0,I58+L58,IF(K58&gt;0,EDATE(I58,K58),"")))</f>
        <v/>
      </c>
      <c r="G58" s="17" t="str">
        <f>IF(F58="","",F58-TODAY())</f>
        <v/>
      </c>
      <c r="H58" t="str">
        <f>IF(G58="","",IF(G58&lt;0,"Gecikmiş",IF(G58&lt;=30,"30 gün içinde","Planlı")))</f>
        <v/>
      </c>
      <c r="I58" s="16" t="str">
        <f>IF('Cihazlar'!F58&lt;&gt;"",IF('Cihazlar'!F58="","",IF(ISNUMBER('Cihazlar'!F58),'Cihazlar'!F58,IFERROR(DATE(VALUE(RIGHT('Cihazlar'!F58,4)),VALUE(MID('Cihazlar'!F58,4,2)),VALUE(LEFT('Cihazlar'!F58,2))),""))),IF('Cihazlar'!E58="","",IF(ISNUMBER('Cihazlar'!E58),'Cihazlar'!E58,IFERROR(DATE(VALUE(RIGHT('Cihazlar'!E58,4)),VALUE(MID('Cihazlar'!E58,4,2)),VALUE(LEFT('Cihazlar'!E58,2))),""))))</f>
        <v/>
      </c>
      <c r="J58" t="str">
        <f>IF('Cihazlar'!C58="","",IFERROR(MATCH('Cihazlar'!C58,'Ürünler'!$A:$A,0),IFERROR(MATCH('Cihazlar'!C58,'Ürünler'!$B:$B,0),"")))</f>
        <v/>
      </c>
      <c r="K58">
        <f>IF(L58&gt;0,0,IF('Cihazlar'!J58&lt;&gt;"",N(VALUE('Cihazlar'!J58)),IF(J58="",0,N(INDEX('Ürünler'!$C:$C,J58)))))</f>
        <v>0</v>
      </c>
      <c r="L58">
        <f>IF('Cihazlar'!K58&lt;&gt;"",N(VALUE('Cihazlar'!K58)),IF('Cihazlar'!J58&lt;&gt;"",0,IF(J58="",0,N(INDEX('Ürünler'!$D:$D,J58)))))</f>
        <v>0</v>
      </c>
    </row>
    <row r="59" spans="1:12">
      <c r="A59" t="str">
        <f>IF(AND('Cihazlar'!A59="",'Cihazlar'!B59=""),"",IFERROR(INDEX('Müşteriler'!$A:$A,MATCH(IF('Cihazlar'!A59="","§",'Cihazlar'!A59),'Müşteriler'!$K:$K,0)),IFERROR(INDEX('Müşteriler'!$A:$A,MATCH(IF('Cihazlar'!B59="","§",'Cihazlar'!B59),'Müşteriler'!$C:$C,0)),'Cihazlar'!A59&amp;'Cihazlar'!B59)))</f>
        <v/>
      </c>
      <c r="B59" t="str">
        <f>IF('Cihazlar'!C59="","",IF(J59="",'Cihazlar'!C59,INDEX('Ürünler'!$B:$B,J59)))</f>
        <v/>
      </c>
      <c r="C59" t="str">
        <f>IF('Cihazlar'!D59="","",'Cihazlar'!D59)</f>
        <v/>
      </c>
      <c r="D59" s="16" t="str">
        <f>I59</f>
        <v/>
      </c>
      <c r="E59" t="str">
        <f>IF(L59&gt;0,L59&amp;" gün",IF(K59&gt;0,K59&amp;" ay",""))</f>
        <v/>
      </c>
      <c r="F59" s="16" t="str">
        <f>IF(OR('Cihazlar'!C59="",I59=""),"",IF(L59&gt;0,I59+L59,IF(K59&gt;0,EDATE(I59,K59),"")))</f>
        <v/>
      </c>
      <c r="G59" s="17" t="str">
        <f>IF(F59="","",F59-TODAY())</f>
        <v/>
      </c>
      <c r="H59" t="str">
        <f>IF(G59="","",IF(G59&lt;0,"Gecikmiş",IF(G59&lt;=30,"30 gün içinde","Planlı")))</f>
        <v/>
      </c>
      <c r="I59" s="16" t="str">
        <f>IF('Cihazlar'!F59&lt;&gt;"",IF('Cihazlar'!F59="","",IF(ISNUMBER('Cihazlar'!F59),'Cihazlar'!F59,IFERROR(DATE(VALUE(RIGHT('Cihazlar'!F59,4)),VALUE(MID('Cihazlar'!F59,4,2)),VALUE(LEFT('Cihazlar'!F59,2))),""))),IF('Cihazlar'!E59="","",IF(ISNUMBER('Cihazlar'!E59),'Cihazlar'!E59,IFERROR(DATE(VALUE(RIGHT('Cihazlar'!E59,4)),VALUE(MID('Cihazlar'!E59,4,2)),VALUE(LEFT('Cihazlar'!E59,2))),""))))</f>
        <v/>
      </c>
      <c r="J59" t="str">
        <f>IF('Cihazlar'!C59="","",IFERROR(MATCH('Cihazlar'!C59,'Ürünler'!$A:$A,0),IFERROR(MATCH('Cihazlar'!C59,'Ürünler'!$B:$B,0),"")))</f>
        <v/>
      </c>
      <c r="K59">
        <f>IF(L59&gt;0,0,IF('Cihazlar'!J59&lt;&gt;"",N(VALUE('Cihazlar'!J59)),IF(J59="",0,N(INDEX('Ürünler'!$C:$C,J59)))))</f>
        <v>0</v>
      </c>
      <c r="L59">
        <f>IF('Cihazlar'!K59&lt;&gt;"",N(VALUE('Cihazlar'!K59)),IF('Cihazlar'!J59&lt;&gt;"",0,IF(J59="",0,N(INDEX('Ürünler'!$D:$D,J59)))))</f>
        <v>0</v>
      </c>
    </row>
    <row r="60" spans="1:12">
      <c r="A60" t="str">
        <f>IF(AND('Cihazlar'!A60="",'Cihazlar'!B60=""),"",IFERROR(INDEX('Müşteriler'!$A:$A,MATCH(IF('Cihazlar'!A60="","§",'Cihazlar'!A60),'Müşteriler'!$K:$K,0)),IFERROR(INDEX('Müşteriler'!$A:$A,MATCH(IF('Cihazlar'!B60="","§",'Cihazlar'!B60),'Müşteriler'!$C:$C,0)),'Cihazlar'!A60&amp;'Cihazlar'!B60)))</f>
        <v/>
      </c>
      <c r="B60" t="str">
        <f>IF('Cihazlar'!C60="","",IF(J60="",'Cihazlar'!C60,INDEX('Ürünler'!$B:$B,J60)))</f>
        <v/>
      </c>
      <c r="C60" t="str">
        <f>IF('Cihazlar'!D60="","",'Cihazlar'!D60)</f>
        <v/>
      </c>
      <c r="D60" s="16" t="str">
        <f>I60</f>
        <v/>
      </c>
      <c r="E60" t="str">
        <f>IF(L60&gt;0,L60&amp;" gün",IF(K60&gt;0,K60&amp;" ay",""))</f>
        <v/>
      </c>
      <c r="F60" s="16" t="str">
        <f>IF(OR('Cihazlar'!C60="",I60=""),"",IF(L60&gt;0,I60+L60,IF(K60&gt;0,EDATE(I60,K60),"")))</f>
        <v/>
      </c>
      <c r="G60" s="17" t="str">
        <f>IF(F60="","",F60-TODAY())</f>
        <v/>
      </c>
      <c r="H60" t="str">
        <f>IF(G60="","",IF(G60&lt;0,"Gecikmiş",IF(G60&lt;=30,"30 gün içinde","Planlı")))</f>
        <v/>
      </c>
      <c r="I60" s="16" t="str">
        <f>IF('Cihazlar'!F60&lt;&gt;"",IF('Cihazlar'!F60="","",IF(ISNUMBER('Cihazlar'!F60),'Cihazlar'!F60,IFERROR(DATE(VALUE(RIGHT('Cihazlar'!F60,4)),VALUE(MID('Cihazlar'!F60,4,2)),VALUE(LEFT('Cihazlar'!F60,2))),""))),IF('Cihazlar'!E60="","",IF(ISNUMBER('Cihazlar'!E60),'Cihazlar'!E60,IFERROR(DATE(VALUE(RIGHT('Cihazlar'!E60,4)),VALUE(MID('Cihazlar'!E60,4,2)),VALUE(LEFT('Cihazlar'!E60,2))),""))))</f>
        <v/>
      </c>
      <c r="J60" t="str">
        <f>IF('Cihazlar'!C60="","",IFERROR(MATCH('Cihazlar'!C60,'Ürünler'!$A:$A,0),IFERROR(MATCH('Cihazlar'!C60,'Ürünler'!$B:$B,0),"")))</f>
        <v/>
      </c>
      <c r="K60">
        <f>IF(L60&gt;0,0,IF('Cihazlar'!J60&lt;&gt;"",N(VALUE('Cihazlar'!J60)),IF(J60="",0,N(INDEX('Ürünler'!$C:$C,J60)))))</f>
        <v>0</v>
      </c>
      <c r="L60">
        <f>IF('Cihazlar'!K60&lt;&gt;"",N(VALUE('Cihazlar'!K60)),IF('Cihazlar'!J60&lt;&gt;"",0,IF(J60="",0,N(INDEX('Ürünler'!$D:$D,J60)))))</f>
        <v>0</v>
      </c>
    </row>
    <row r="61" spans="1:12">
      <c r="A61" t="str">
        <f>IF(AND('Cihazlar'!A61="",'Cihazlar'!B61=""),"",IFERROR(INDEX('Müşteriler'!$A:$A,MATCH(IF('Cihazlar'!A61="","§",'Cihazlar'!A61),'Müşteriler'!$K:$K,0)),IFERROR(INDEX('Müşteriler'!$A:$A,MATCH(IF('Cihazlar'!B61="","§",'Cihazlar'!B61),'Müşteriler'!$C:$C,0)),'Cihazlar'!A61&amp;'Cihazlar'!B61)))</f>
        <v/>
      </c>
      <c r="B61" t="str">
        <f>IF('Cihazlar'!C61="","",IF(J61="",'Cihazlar'!C61,INDEX('Ürünler'!$B:$B,J61)))</f>
        <v/>
      </c>
      <c r="C61" t="str">
        <f>IF('Cihazlar'!D61="","",'Cihazlar'!D61)</f>
        <v/>
      </c>
      <c r="D61" s="16" t="str">
        <f>I61</f>
        <v/>
      </c>
      <c r="E61" t="str">
        <f>IF(L61&gt;0,L61&amp;" gün",IF(K61&gt;0,K61&amp;" ay",""))</f>
        <v/>
      </c>
      <c r="F61" s="16" t="str">
        <f>IF(OR('Cihazlar'!C61="",I61=""),"",IF(L61&gt;0,I61+L61,IF(K61&gt;0,EDATE(I61,K61),"")))</f>
        <v/>
      </c>
      <c r="G61" s="17" t="str">
        <f>IF(F61="","",F61-TODAY())</f>
        <v/>
      </c>
      <c r="H61" t="str">
        <f>IF(G61="","",IF(G61&lt;0,"Gecikmiş",IF(G61&lt;=30,"30 gün içinde","Planlı")))</f>
        <v/>
      </c>
      <c r="I61" s="16" t="str">
        <f>IF('Cihazlar'!F61&lt;&gt;"",IF('Cihazlar'!F61="","",IF(ISNUMBER('Cihazlar'!F61),'Cihazlar'!F61,IFERROR(DATE(VALUE(RIGHT('Cihazlar'!F61,4)),VALUE(MID('Cihazlar'!F61,4,2)),VALUE(LEFT('Cihazlar'!F61,2))),""))),IF('Cihazlar'!E61="","",IF(ISNUMBER('Cihazlar'!E61),'Cihazlar'!E61,IFERROR(DATE(VALUE(RIGHT('Cihazlar'!E61,4)),VALUE(MID('Cihazlar'!E61,4,2)),VALUE(LEFT('Cihazlar'!E61,2))),""))))</f>
        <v/>
      </c>
      <c r="J61" t="str">
        <f>IF('Cihazlar'!C61="","",IFERROR(MATCH('Cihazlar'!C61,'Ürünler'!$A:$A,0),IFERROR(MATCH('Cihazlar'!C61,'Ürünler'!$B:$B,0),"")))</f>
        <v/>
      </c>
      <c r="K61">
        <f>IF(L61&gt;0,0,IF('Cihazlar'!J61&lt;&gt;"",N(VALUE('Cihazlar'!J61)),IF(J61="",0,N(INDEX('Ürünler'!$C:$C,J61)))))</f>
        <v>0</v>
      </c>
      <c r="L61">
        <f>IF('Cihazlar'!K61&lt;&gt;"",N(VALUE('Cihazlar'!K61)),IF('Cihazlar'!J61&lt;&gt;"",0,IF(J61="",0,N(INDEX('Ürünler'!$D:$D,J61)))))</f>
        <v>0</v>
      </c>
    </row>
    <row r="62" spans="1:12">
      <c r="A62" t="str">
        <f>IF(AND('Cihazlar'!A62="",'Cihazlar'!B62=""),"",IFERROR(INDEX('Müşteriler'!$A:$A,MATCH(IF('Cihazlar'!A62="","§",'Cihazlar'!A62),'Müşteriler'!$K:$K,0)),IFERROR(INDEX('Müşteriler'!$A:$A,MATCH(IF('Cihazlar'!B62="","§",'Cihazlar'!B62),'Müşteriler'!$C:$C,0)),'Cihazlar'!A62&amp;'Cihazlar'!B62)))</f>
        <v/>
      </c>
      <c r="B62" t="str">
        <f>IF('Cihazlar'!C62="","",IF(J62="",'Cihazlar'!C62,INDEX('Ürünler'!$B:$B,J62)))</f>
        <v/>
      </c>
      <c r="C62" t="str">
        <f>IF('Cihazlar'!D62="","",'Cihazlar'!D62)</f>
        <v/>
      </c>
      <c r="D62" s="16" t="str">
        <f>I62</f>
        <v/>
      </c>
      <c r="E62" t="str">
        <f>IF(L62&gt;0,L62&amp;" gün",IF(K62&gt;0,K62&amp;" ay",""))</f>
        <v/>
      </c>
      <c r="F62" s="16" t="str">
        <f>IF(OR('Cihazlar'!C62="",I62=""),"",IF(L62&gt;0,I62+L62,IF(K62&gt;0,EDATE(I62,K62),"")))</f>
        <v/>
      </c>
      <c r="G62" s="17" t="str">
        <f>IF(F62="","",F62-TODAY())</f>
        <v/>
      </c>
      <c r="H62" t="str">
        <f>IF(G62="","",IF(G62&lt;0,"Gecikmiş",IF(G62&lt;=30,"30 gün içinde","Planlı")))</f>
        <v/>
      </c>
      <c r="I62" s="16" t="str">
        <f>IF('Cihazlar'!F62&lt;&gt;"",IF('Cihazlar'!F62="","",IF(ISNUMBER('Cihazlar'!F62),'Cihazlar'!F62,IFERROR(DATE(VALUE(RIGHT('Cihazlar'!F62,4)),VALUE(MID('Cihazlar'!F62,4,2)),VALUE(LEFT('Cihazlar'!F62,2))),""))),IF('Cihazlar'!E62="","",IF(ISNUMBER('Cihazlar'!E62),'Cihazlar'!E62,IFERROR(DATE(VALUE(RIGHT('Cihazlar'!E62,4)),VALUE(MID('Cihazlar'!E62,4,2)),VALUE(LEFT('Cihazlar'!E62,2))),""))))</f>
        <v/>
      </c>
      <c r="J62" t="str">
        <f>IF('Cihazlar'!C62="","",IFERROR(MATCH('Cihazlar'!C62,'Ürünler'!$A:$A,0),IFERROR(MATCH('Cihazlar'!C62,'Ürünler'!$B:$B,0),"")))</f>
        <v/>
      </c>
      <c r="K62">
        <f>IF(L62&gt;0,0,IF('Cihazlar'!J62&lt;&gt;"",N(VALUE('Cihazlar'!J62)),IF(J62="",0,N(INDEX('Ürünler'!$C:$C,J62)))))</f>
        <v>0</v>
      </c>
      <c r="L62">
        <f>IF('Cihazlar'!K62&lt;&gt;"",N(VALUE('Cihazlar'!K62)),IF('Cihazlar'!J62&lt;&gt;"",0,IF(J62="",0,N(INDEX('Ürünler'!$D:$D,J62)))))</f>
        <v>0</v>
      </c>
    </row>
    <row r="63" spans="1:12">
      <c r="A63" t="str">
        <f>IF(AND('Cihazlar'!A63="",'Cihazlar'!B63=""),"",IFERROR(INDEX('Müşteriler'!$A:$A,MATCH(IF('Cihazlar'!A63="","§",'Cihazlar'!A63),'Müşteriler'!$K:$K,0)),IFERROR(INDEX('Müşteriler'!$A:$A,MATCH(IF('Cihazlar'!B63="","§",'Cihazlar'!B63),'Müşteriler'!$C:$C,0)),'Cihazlar'!A63&amp;'Cihazlar'!B63)))</f>
        <v/>
      </c>
      <c r="B63" t="str">
        <f>IF('Cihazlar'!C63="","",IF(J63="",'Cihazlar'!C63,INDEX('Ürünler'!$B:$B,J63)))</f>
        <v/>
      </c>
      <c r="C63" t="str">
        <f>IF('Cihazlar'!D63="","",'Cihazlar'!D63)</f>
        <v/>
      </c>
      <c r="D63" s="16" t="str">
        <f>I63</f>
        <v/>
      </c>
      <c r="E63" t="str">
        <f>IF(L63&gt;0,L63&amp;" gün",IF(K63&gt;0,K63&amp;" ay",""))</f>
        <v/>
      </c>
      <c r="F63" s="16" t="str">
        <f>IF(OR('Cihazlar'!C63="",I63=""),"",IF(L63&gt;0,I63+L63,IF(K63&gt;0,EDATE(I63,K63),"")))</f>
        <v/>
      </c>
      <c r="G63" s="17" t="str">
        <f>IF(F63="","",F63-TODAY())</f>
        <v/>
      </c>
      <c r="H63" t="str">
        <f>IF(G63="","",IF(G63&lt;0,"Gecikmiş",IF(G63&lt;=30,"30 gün içinde","Planlı")))</f>
        <v/>
      </c>
      <c r="I63" s="16" t="str">
        <f>IF('Cihazlar'!F63&lt;&gt;"",IF('Cihazlar'!F63="","",IF(ISNUMBER('Cihazlar'!F63),'Cihazlar'!F63,IFERROR(DATE(VALUE(RIGHT('Cihazlar'!F63,4)),VALUE(MID('Cihazlar'!F63,4,2)),VALUE(LEFT('Cihazlar'!F63,2))),""))),IF('Cihazlar'!E63="","",IF(ISNUMBER('Cihazlar'!E63),'Cihazlar'!E63,IFERROR(DATE(VALUE(RIGHT('Cihazlar'!E63,4)),VALUE(MID('Cihazlar'!E63,4,2)),VALUE(LEFT('Cihazlar'!E63,2))),""))))</f>
        <v/>
      </c>
      <c r="J63" t="str">
        <f>IF('Cihazlar'!C63="","",IFERROR(MATCH('Cihazlar'!C63,'Ürünler'!$A:$A,0),IFERROR(MATCH('Cihazlar'!C63,'Ürünler'!$B:$B,0),"")))</f>
        <v/>
      </c>
      <c r="K63">
        <f>IF(L63&gt;0,0,IF('Cihazlar'!J63&lt;&gt;"",N(VALUE('Cihazlar'!J63)),IF(J63="",0,N(INDEX('Ürünler'!$C:$C,J63)))))</f>
        <v>0</v>
      </c>
      <c r="L63">
        <f>IF('Cihazlar'!K63&lt;&gt;"",N(VALUE('Cihazlar'!K63)),IF('Cihazlar'!J63&lt;&gt;"",0,IF(J63="",0,N(INDEX('Ürünler'!$D:$D,J63)))))</f>
        <v>0</v>
      </c>
    </row>
    <row r="64" spans="1:12">
      <c r="A64" t="str">
        <f>IF(AND('Cihazlar'!A64="",'Cihazlar'!B64=""),"",IFERROR(INDEX('Müşteriler'!$A:$A,MATCH(IF('Cihazlar'!A64="","§",'Cihazlar'!A64),'Müşteriler'!$K:$K,0)),IFERROR(INDEX('Müşteriler'!$A:$A,MATCH(IF('Cihazlar'!B64="","§",'Cihazlar'!B64),'Müşteriler'!$C:$C,0)),'Cihazlar'!A64&amp;'Cihazlar'!B64)))</f>
        <v/>
      </c>
      <c r="B64" t="str">
        <f>IF('Cihazlar'!C64="","",IF(J64="",'Cihazlar'!C64,INDEX('Ürünler'!$B:$B,J64)))</f>
        <v/>
      </c>
      <c r="C64" t="str">
        <f>IF('Cihazlar'!D64="","",'Cihazlar'!D64)</f>
        <v/>
      </c>
      <c r="D64" s="16" t="str">
        <f>I64</f>
        <v/>
      </c>
      <c r="E64" t="str">
        <f>IF(L64&gt;0,L64&amp;" gün",IF(K64&gt;0,K64&amp;" ay",""))</f>
        <v/>
      </c>
      <c r="F64" s="16" t="str">
        <f>IF(OR('Cihazlar'!C64="",I64=""),"",IF(L64&gt;0,I64+L64,IF(K64&gt;0,EDATE(I64,K64),"")))</f>
        <v/>
      </c>
      <c r="G64" s="17" t="str">
        <f>IF(F64="","",F64-TODAY())</f>
        <v/>
      </c>
      <c r="H64" t="str">
        <f>IF(G64="","",IF(G64&lt;0,"Gecikmiş",IF(G64&lt;=30,"30 gün içinde","Planlı")))</f>
        <v/>
      </c>
      <c r="I64" s="16" t="str">
        <f>IF('Cihazlar'!F64&lt;&gt;"",IF('Cihazlar'!F64="","",IF(ISNUMBER('Cihazlar'!F64),'Cihazlar'!F64,IFERROR(DATE(VALUE(RIGHT('Cihazlar'!F64,4)),VALUE(MID('Cihazlar'!F64,4,2)),VALUE(LEFT('Cihazlar'!F64,2))),""))),IF('Cihazlar'!E64="","",IF(ISNUMBER('Cihazlar'!E64),'Cihazlar'!E64,IFERROR(DATE(VALUE(RIGHT('Cihazlar'!E64,4)),VALUE(MID('Cihazlar'!E64,4,2)),VALUE(LEFT('Cihazlar'!E64,2))),""))))</f>
        <v/>
      </c>
      <c r="J64" t="str">
        <f>IF('Cihazlar'!C64="","",IFERROR(MATCH('Cihazlar'!C64,'Ürünler'!$A:$A,0),IFERROR(MATCH('Cihazlar'!C64,'Ürünler'!$B:$B,0),"")))</f>
        <v/>
      </c>
      <c r="K64">
        <f>IF(L64&gt;0,0,IF('Cihazlar'!J64&lt;&gt;"",N(VALUE('Cihazlar'!J64)),IF(J64="",0,N(INDEX('Ürünler'!$C:$C,J64)))))</f>
        <v>0</v>
      </c>
      <c r="L64">
        <f>IF('Cihazlar'!K64&lt;&gt;"",N(VALUE('Cihazlar'!K64)),IF('Cihazlar'!J64&lt;&gt;"",0,IF(J64="",0,N(INDEX('Ürünler'!$D:$D,J64)))))</f>
        <v>0</v>
      </c>
    </row>
    <row r="65" spans="1:12">
      <c r="A65" t="str">
        <f>IF(AND('Cihazlar'!A65="",'Cihazlar'!B65=""),"",IFERROR(INDEX('Müşteriler'!$A:$A,MATCH(IF('Cihazlar'!A65="","§",'Cihazlar'!A65),'Müşteriler'!$K:$K,0)),IFERROR(INDEX('Müşteriler'!$A:$A,MATCH(IF('Cihazlar'!B65="","§",'Cihazlar'!B65),'Müşteriler'!$C:$C,0)),'Cihazlar'!A65&amp;'Cihazlar'!B65)))</f>
        <v/>
      </c>
      <c r="B65" t="str">
        <f>IF('Cihazlar'!C65="","",IF(J65="",'Cihazlar'!C65,INDEX('Ürünler'!$B:$B,J65)))</f>
        <v/>
      </c>
      <c r="C65" t="str">
        <f>IF('Cihazlar'!D65="","",'Cihazlar'!D65)</f>
        <v/>
      </c>
      <c r="D65" s="16" t="str">
        <f>I65</f>
        <v/>
      </c>
      <c r="E65" t="str">
        <f>IF(L65&gt;0,L65&amp;" gün",IF(K65&gt;0,K65&amp;" ay",""))</f>
        <v/>
      </c>
      <c r="F65" s="16" t="str">
        <f>IF(OR('Cihazlar'!C65="",I65=""),"",IF(L65&gt;0,I65+L65,IF(K65&gt;0,EDATE(I65,K65),"")))</f>
        <v/>
      </c>
      <c r="G65" s="17" t="str">
        <f>IF(F65="","",F65-TODAY())</f>
        <v/>
      </c>
      <c r="H65" t="str">
        <f>IF(G65="","",IF(G65&lt;0,"Gecikmiş",IF(G65&lt;=30,"30 gün içinde","Planlı")))</f>
        <v/>
      </c>
      <c r="I65" s="16" t="str">
        <f>IF('Cihazlar'!F65&lt;&gt;"",IF('Cihazlar'!F65="","",IF(ISNUMBER('Cihazlar'!F65),'Cihazlar'!F65,IFERROR(DATE(VALUE(RIGHT('Cihazlar'!F65,4)),VALUE(MID('Cihazlar'!F65,4,2)),VALUE(LEFT('Cihazlar'!F65,2))),""))),IF('Cihazlar'!E65="","",IF(ISNUMBER('Cihazlar'!E65),'Cihazlar'!E65,IFERROR(DATE(VALUE(RIGHT('Cihazlar'!E65,4)),VALUE(MID('Cihazlar'!E65,4,2)),VALUE(LEFT('Cihazlar'!E65,2))),""))))</f>
        <v/>
      </c>
      <c r="J65" t="str">
        <f>IF('Cihazlar'!C65="","",IFERROR(MATCH('Cihazlar'!C65,'Ürünler'!$A:$A,0),IFERROR(MATCH('Cihazlar'!C65,'Ürünler'!$B:$B,0),"")))</f>
        <v/>
      </c>
      <c r="K65">
        <f>IF(L65&gt;0,0,IF('Cihazlar'!J65&lt;&gt;"",N(VALUE('Cihazlar'!J65)),IF(J65="",0,N(INDEX('Ürünler'!$C:$C,J65)))))</f>
        <v>0</v>
      </c>
      <c r="L65">
        <f>IF('Cihazlar'!K65&lt;&gt;"",N(VALUE('Cihazlar'!K65)),IF('Cihazlar'!J65&lt;&gt;"",0,IF(J65="",0,N(INDEX('Ürünler'!$D:$D,J65)))))</f>
        <v>0</v>
      </c>
    </row>
    <row r="66" spans="1:12">
      <c r="A66" t="str">
        <f>IF(AND('Cihazlar'!A66="",'Cihazlar'!B66=""),"",IFERROR(INDEX('Müşteriler'!$A:$A,MATCH(IF('Cihazlar'!A66="","§",'Cihazlar'!A66),'Müşteriler'!$K:$K,0)),IFERROR(INDEX('Müşteriler'!$A:$A,MATCH(IF('Cihazlar'!B66="","§",'Cihazlar'!B66),'Müşteriler'!$C:$C,0)),'Cihazlar'!A66&amp;'Cihazlar'!B66)))</f>
        <v/>
      </c>
      <c r="B66" t="str">
        <f>IF('Cihazlar'!C66="","",IF(J66="",'Cihazlar'!C66,INDEX('Ürünler'!$B:$B,J66)))</f>
        <v/>
      </c>
      <c r="C66" t="str">
        <f>IF('Cihazlar'!D66="","",'Cihazlar'!D66)</f>
        <v/>
      </c>
      <c r="D66" s="16" t="str">
        <f>I66</f>
        <v/>
      </c>
      <c r="E66" t="str">
        <f>IF(L66&gt;0,L66&amp;" gün",IF(K66&gt;0,K66&amp;" ay",""))</f>
        <v/>
      </c>
      <c r="F66" s="16" t="str">
        <f>IF(OR('Cihazlar'!C66="",I66=""),"",IF(L66&gt;0,I66+L66,IF(K66&gt;0,EDATE(I66,K66),"")))</f>
        <v/>
      </c>
      <c r="G66" s="17" t="str">
        <f>IF(F66="","",F66-TODAY())</f>
        <v/>
      </c>
      <c r="H66" t="str">
        <f>IF(G66="","",IF(G66&lt;0,"Gecikmiş",IF(G66&lt;=30,"30 gün içinde","Planlı")))</f>
        <v/>
      </c>
      <c r="I66" s="16" t="str">
        <f>IF('Cihazlar'!F66&lt;&gt;"",IF('Cihazlar'!F66="","",IF(ISNUMBER('Cihazlar'!F66),'Cihazlar'!F66,IFERROR(DATE(VALUE(RIGHT('Cihazlar'!F66,4)),VALUE(MID('Cihazlar'!F66,4,2)),VALUE(LEFT('Cihazlar'!F66,2))),""))),IF('Cihazlar'!E66="","",IF(ISNUMBER('Cihazlar'!E66),'Cihazlar'!E66,IFERROR(DATE(VALUE(RIGHT('Cihazlar'!E66,4)),VALUE(MID('Cihazlar'!E66,4,2)),VALUE(LEFT('Cihazlar'!E66,2))),""))))</f>
        <v/>
      </c>
      <c r="J66" t="str">
        <f>IF('Cihazlar'!C66="","",IFERROR(MATCH('Cihazlar'!C66,'Ürünler'!$A:$A,0),IFERROR(MATCH('Cihazlar'!C66,'Ürünler'!$B:$B,0),"")))</f>
        <v/>
      </c>
      <c r="K66">
        <f>IF(L66&gt;0,0,IF('Cihazlar'!J66&lt;&gt;"",N(VALUE('Cihazlar'!J66)),IF(J66="",0,N(INDEX('Ürünler'!$C:$C,J66)))))</f>
        <v>0</v>
      </c>
      <c r="L66">
        <f>IF('Cihazlar'!K66&lt;&gt;"",N(VALUE('Cihazlar'!K66)),IF('Cihazlar'!J66&lt;&gt;"",0,IF(J66="",0,N(INDEX('Ürünler'!$D:$D,J66)))))</f>
        <v>0</v>
      </c>
    </row>
    <row r="67" spans="1:12">
      <c r="A67" t="str">
        <f>IF(AND('Cihazlar'!A67="",'Cihazlar'!B67=""),"",IFERROR(INDEX('Müşteriler'!$A:$A,MATCH(IF('Cihazlar'!A67="","§",'Cihazlar'!A67),'Müşteriler'!$K:$K,0)),IFERROR(INDEX('Müşteriler'!$A:$A,MATCH(IF('Cihazlar'!B67="","§",'Cihazlar'!B67),'Müşteriler'!$C:$C,0)),'Cihazlar'!A67&amp;'Cihazlar'!B67)))</f>
        <v/>
      </c>
      <c r="B67" t="str">
        <f>IF('Cihazlar'!C67="","",IF(J67="",'Cihazlar'!C67,INDEX('Ürünler'!$B:$B,J67)))</f>
        <v/>
      </c>
      <c r="C67" t="str">
        <f>IF('Cihazlar'!D67="","",'Cihazlar'!D67)</f>
        <v/>
      </c>
      <c r="D67" s="16" t="str">
        <f>I67</f>
        <v/>
      </c>
      <c r="E67" t="str">
        <f>IF(L67&gt;0,L67&amp;" gün",IF(K67&gt;0,K67&amp;" ay",""))</f>
        <v/>
      </c>
      <c r="F67" s="16" t="str">
        <f>IF(OR('Cihazlar'!C67="",I67=""),"",IF(L67&gt;0,I67+L67,IF(K67&gt;0,EDATE(I67,K67),"")))</f>
        <v/>
      </c>
      <c r="G67" s="17" t="str">
        <f>IF(F67="","",F67-TODAY())</f>
        <v/>
      </c>
      <c r="H67" t="str">
        <f>IF(G67="","",IF(G67&lt;0,"Gecikmiş",IF(G67&lt;=30,"30 gün içinde","Planlı")))</f>
        <v/>
      </c>
      <c r="I67" s="16" t="str">
        <f>IF('Cihazlar'!F67&lt;&gt;"",IF('Cihazlar'!F67="","",IF(ISNUMBER('Cihazlar'!F67),'Cihazlar'!F67,IFERROR(DATE(VALUE(RIGHT('Cihazlar'!F67,4)),VALUE(MID('Cihazlar'!F67,4,2)),VALUE(LEFT('Cihazlar'!F67,2))),""))),IF('Cihazlar'!E67="","",IF(ISNUMBER('Cihazlar'!E67),'Cihazlar'!E67,IFERROR(DATE(VALUE(RIGHT('Cihazlar'!E67,4)),VALUE(MID('Cihazlar'!E67,4,2)),VALUE(LEFT('Cihazlar'!E67,2))),""))))</f>
        <v/>
      </c>
      <c r="J67" t="str">
        <f>IF('Cihazlar'!C67="","",IFERROR(MATCH('Cihazlar'!C67,'Ürünler'!$A:$A,0),IFERROR(MATCH('Cihazlar'!C67,'Ürünler'!$B:$B,0),"")))</f>
        <v/>
      </c>
      <c r="K67">
        <f>IF(L67&gt;0,0,IF('Cihazlar'!J67&lt;&gt;"",N(VALUE('Cihazlar'!J67)),IF(J67="",0,N(INDEX('Ürünler'!$C:$C,J67)))))</f>
        <v>0</v>
      </c>
      <c r="L67">
        <f>IF('Cihazlar'!K67&lt;&gt;"",N(VALUE('Cihazlar'!K67)),IF('Cihazlar'!J67&lt;&gt;"",0,IF(J67="",0,N(INDEX('Ürünler'!$D:$D,J67)))))</f>
        <v>0</v>
      </c>
    </row>
    <row r="68" spans="1:12">
      <c r="A68" t="str">
        <f>IF(AND('Cihazlar'!A68="",'Cihazlar'!B68=""),"",IFERROR(INDEX('Müşteriler'!$A:$A,MATCH(IF('Cihazlar'!A68="","§",'Cihazlar'!A68),'Müşteriler'!$K:$K,0)),IFERROR(INDEX('Müşteriler'!$A:$A,MATCH(IF('Cihazlar'!B68="","§",'Cihazlar'!B68),'Müşteriler'!$C:$C,0)),'Cihazlar'!A68&amp;'Cihazlar'!B68)))</f>
        <v/>
      </c>
      <c r="B68" t="str">
        <f>IF('Cihazlar'!C68="","",IF(J68="",'Cihazlar'!C68,INDEX('Ürünler'!$B:$B,J68)))</f>
        <v/>
      </c>
      <c r="C68" t="str">
        <f>IF('Cihazlar'!D68="","",'Cihazlar'!D68)</f>
        <v/>
      </c>
      <c r="D68" s="16" t="str">
        <f>I68</f>
        <v/>
      </c>
      <c r="E68" t="str">
        <f>IF(L68&gt;0,L68&amp;" gün",IF(K68&gt;0,K68&amp;" ay",""))</f>
        <v/>
      </c>
      <c r="F68" s="16" t="str">
        <f>IF(OR('Cihazlar'!C68="",I68=""),"",IF(L68&gt;0,I68+L68,IF(K68&gt;0,EDATE(I68,K68),"")))</f>
        <v/>
      </c>
      <c r="G68" s="17" t="str">
        <f>IF(F68="","",F68-TODAY())</f>
        <v/>
      </c>
      <c r="H68" t="str">
        <f>IF(G68="","",IF(G68&lt;0,"Gecikmiş",IF(G68&lt;=30,"30 gün içinde","Planlı")))</f>
        <v/>
      </c>
      <c r="I68" s="16" t="str">
        <f>IF('Cihazlar'!F68&lt;&gt;"",IF('Cihazlar'!F68="","",IF(ISNUMBER('Cihazlar'!F68),'Cihazlar'!F68,IFERROR(DATE(VALUE(RIGHT('Cihazlar'!F68,4)),VALUE(MID('Cihazlar'!F68,4,2)),VALUE(LEFT('Cihazlar'!F68,2))),""))),IF('Cihazlar'!E68="","",IF(ISNUMBER('Cihazlar'!E68),'Cihazlar'!E68,IFERROR(DATE(VALUE(RIGHT('Cihazlar'!E68,4)),VALUE(MID('Cihazlar'!E68,4,2)),VALUE(LEFT('Cihazlar'!E68,2))),""))))</f>
        <v/>
      </c>
      <c r="J68" t="str">
        <f>IF('Cihazlar'!C68="","",IFERROR(MATCH('Cihazlar'!C68,'Ürünler'!$A:$A,0),IFERROR(MATCH('Cihazlar'!C68,'Ürünler'!$B:$B,0),"")))</f>
        <v/>
      </c>
      <c r="K68">
        <f>IF(L68&gt;0,0,IF('Cihazlar'!J68&lt;&gt;"",N(VALUE('Cihazlar'!J68)),IF(J68="",0,N(INDEX('Ürünler'!$C:$C,J68)))))</f>
        <v>0</v>
      </c>
      <c r="L68">
        <f>IF('Cihazlar'!K68&lt;&gt;"",N(VALUE('Cihazlar'!K68)),IF('Cihazlar'!J68&lt;&gt;"",0,IF(J68="",0,N(INDEX('Ürünler'!$D:$D,J68)))))</f>
        <v>0</v>
      </c>
    </row>
    <row r="69" spans="1:12">
      <c r="A69" t="str">
        <f>IF(AND('Cihazlar'!A69="",'Cihazlar'!B69=""),"",IFERROR(INDEX('Müşteriler'!$A:$A,MATCH(IF('Cihazlar'!A69="","§",'Cihazlar'!A69),'Müşteriler'!$K:$K,0)),IFERROR(INDEX('Müşteriler'!$A:$A,MATCH(IF('Cihazlar'!B69="","§",'Cihazlar'!B69),'Müşteriler'!$C:$C,0)),'Cihazlar'!A69&amp;'Cihazlar'!B69)))</f>
        <v/>
      </c>
      <c r="B69" t="str">
        <f>IF('Cihazlar'!C69="","",IF(J69="",'Cihazlar'!C69,INDEX('Ürünler'!$B:$B,J69)))</f>
        <v/>
      </c>
      <c r="C69" t="str">
        <f>IF('Cihazlar'!D69="","",'Cihazlar'!D69)</f>
        <v/>
      </c>
      <c r="D69" s="16" t="str">
        <f>I69</f>
        <v/>
      </c>
      <c r="E69" t="str">
        <f>IF(L69&gt;0,L69&amp;" gün",IF(K69&gt;0,K69&amp;" ay",""))</f>
        <v/>
      </c>
      <c r="F69" s="16" t="str">
        <f>IF(OR('Cihazlar'!C69="",I69=""),"",IF(L69&gt;0,I69+L69,IF(K69&gt;0,EDATE(I69,K69),"")))</f>
        <v/>
      </c>
      <c r="G69" s="17" t="str">
        <f>IF(F69="","",F69-TODAY())</f>
        <v/>
      </c>
      <c r="H69" t="str">
        <f>IF(G69="","",IF(G69&lt;0,"Gecikmiş",IF(G69&lt;=30,"30 gün içinde","Planlı")))</f>
        <v/>
      </c>
      <c r="I69" s="16" t="str">
        <f>IF('Cihazlar'!F69&lt;&gt;"",IF('Cihazlar'!F69="","",IF(ISNUMBER('Cihazlar'!F69),'Cihazlar'!F69,IFERROR(DATE(VALUE(RIGHT('Cihazlar'!F69,4)),VALUE(MID('Cihazlar'!F69,4,2)),VALUE(LEFT('Cihazlar'!F69,2))),""))),IF('Cihazlar'!E69="","",IF(ISNUMBER('Cihazlar'!E69),'Cihazlar'!E69,IFERROR(DATE(VALUE(RIGHT('Cihazlar'!E69,4)),VALUE(MID('Cihazlar'!E69,4,2)),VALUE(LEFT('Cihazlar'!E69,2))),""))))</f>
        <v/>
      </c>
      <c r="J69" t="str">
        <f>IF('Cihazlar'!C69="","",IFERROR(MATCH('Cihazlar'!C69,'Ürünler'!$A:$A,0),IFERROR(MATCH('Cihazlar'!C69,'Ürünler'!$B:$B,0),"")))</f>
        <v/>
      </c>
      <c r="K69">
        <f>IF(L69&gt;0,0,IF('Cihazlar'!J69&lt;&gt;"",N(VALUE('Cihazlar'!J69)),IF(J69="",0,N(INDEX('Ürünler'!$C:$C,J69)))))</f>
        <v>0</v>
      </c>
      <c r="L69">
        <f>IF('Cihazlar'!K69&lt;&gt;"",N(VALUE('Cihazlar'!K69)),IF('Cihazlar'!J69&lt;&gt;"",0,IF(J69="",0,N(INDEX('Ürünler'!$D:$D,J69)))))</f>
        <v>0</v>
      </c>
    </row>
    <row r="70" spans="1:12">
      <c r="A70" t="str">
        <f>IF(AND('Cihazlar'!A70="",'Cihazlar'!B70=""),"",IFERROR(INDEX('Müşteriler'!$A:$A,MATCH(IF('Cihazlar'!A70="","§",'Cihazlar'!A70),'Müşteriler'!$K:$K,0)),IFERROR(INDEX('Müşteriler'!$A:$A,MATCH(IF('Cihazlar'!B70="","§",'Cihazlar'!B70),'Müşteriler'!$C:$C,0)),'Cihazlar'!A70&amp;'Cihazlar'!B70)))</f>
        <v/>
      </c>
      <c r="B70" t="str">
        <f>IF('Cihazlar'!C70="","",IF(J70="",'Cihazlar'!C70,INDEX('Ürünler'!$B:$B,J70)))</f>
        <v/>
      </c>
      <c r="C70" t="str">
        <f>IF('Cihazlar'!D70="","",'Cihazlar'!D70)</f>
        <v/>
      </c>
      <c r="D70" s="16" t="str">
        <f>I70</f>
        <v/>
      </c>
      <c r="E70" t="str">
        <f>IF(L70&gt;0,L70&amp;" gün",IF(K70&gt;0,K70&amp;" ay",""))</f>
        <v/>
      </c>
      <c r="F70" s="16" t="str">
        <f>IF(OR('Cihazlar'!C70="",I70=""),"",IF(L70&gt;0,I70+L70,IF(K70&gt;0,EDATE(I70,K70),"")))</f>
        <v/>
      </c>
      <c r="G70" s="17" t="str">
        <f>IF(F70="","",F70-TODAY())</f>
        <v/>
      </c>
      <c r="H70" t="str">
        <f>IF(G70="","",IF(G70&lt;0,"Gecikmiş",IF(G70&lt;=30,"30 gün içinde","Planlı")))</f>
        <v/>
      </c>
      <c r="I70" s="16" t="str">
        <f>IF('Cihazlar'!F70&lt;&gt;"",IF('Cihazlar'!F70="","",IF(ISNUMBER('Cihazlar'!F70),'Cihazlar'!F70,IFERROR(DATE(VALUE(RIGHT('Cihazlar'!F70,4)),VALUE(MID('Cihazlar'!F70,4,2)),VALUE(LEFT('Cihazlar'!F70,2))),""))),IF('Cihazlar'!E70="","",IF(ISNUMBER('Cihazlar'!E70),'Cihazlar'!E70,IFERROR(DATE(VALUE(RIGHT('Cihazlar'!E70,4)),VALUE(MID('Cihazlar'!E70,4,2)),VALUE(LEFT('Cihazlar'!E70,2))),""))))</f>
        <v/>
      </c>
      <c r="J70" t="str">
        <f>IF('Cihazlar'!C70="","",IFERROR(MATCH('Cihazlar'!C70,'Ürünler'!$A:$A,0),IFERROR(MATCH('Cihazlar'!C70,'Ürünler'!$B:$B,0),"")))</f>
        <v/>
      </c>
      <c r="K70">
        <f>IF(L70&gt;0,0,IF('Cihazlar'!J70&lt;&gt;"",N(VALUE('Cihazlar'!J70)),IF(J70="",0,N(INDEX('Ürünler'!$C:$C,J70)))))</f>
        <v>0</v>
      </c>
      <c r="L70">
        <f>IF('Cihazlar'!K70&lt;&gt;"",N(VALUE('Cihazlar'!K70)),IF('Cihazlar'!J70&lt;&gt;"",0,IF(J70="",0,N(INDEX('Ürünler'!$D:$D,J70)))))</f>
        <v>0</v>
      </c>
    </row>
    <row r="71" spans="1:12">
      <c r="A71" t="str">
        <f>IF(AND('Cihazlar'!A71="",'Cihazlar'!B71=""),"",IFERROR(INDEX('Müşteriler'!$A:$A,MATCH(IF('Cihazlar'!A71="","§",'Cihazlar'!A71),'Müşteriler'!$K:$K,0)),IFERROR(INDEX('Müşteriler'!$A:$A,MATCH(IF('Cihazlar'!B71="","§",'Cihazlar'!B71),'Müşteriler'!$C:$C,0)),'Cihazlar'!A71&amp;'Cihazlar'!B71)))</f>
        <v/>
      </c>
      <c r="B71" t="str">
        <f>IF('Cihazlar'!C71="","",IF(J71="",'Cihazlar'!C71,INDEX('Ürünler'!$B:$B,J71)))</f>
        <v/>
      </c>
      <c r="C71" t="str">
        <f>IF('Cihazlar'!D71="","",'Cihazlar'!D71)</f>
        <v/>
      </c>
      <c r="D71" s="16" t="str">
        <f>I71</f>
        <v/>
      </c>
      <c r="E71" t="str">
        <f>IF(L71&gt;0,L71&amp;" gün",IF(K71&gt;0,K71&amp;" ay",""))</f>
        <v/>
      </c>
      <c r="F71" s="16" t="str">
        <f>IF(OR('Cihazlar'!C71="",I71=""),"",IF(L71&gt;0,I71+L71,IF(K71&gt;0,EDATE(I71,K71),"")))</f>
        <v/>
      </c>
      <c r="G71" s="17" t="str">
        <f>IF(F71="","",F71-TODAY())</f>
        <v/>
      </c>
      <c r="H71" t="str">
        <f>IF(G71="","",IF(G71&lt;0,"Gecikmiş",IF(G71&lt;=30,"30 gün içinde","Planlı")))</f>
        <v/>
      </c>
      <c r="I71" s="16" t="str">
        <f>IF('Cihazlar'!F71&lt;&gt;"",IF('Cihazlar'!F71="","",IF(ISNUMBER('Cihazlar'!F71),'Cihazlar'!F71,IFERROR(DATE(VALUE(RIGHT('Cihazlar'!F71,4)),VALUE(MID('Cihazlar'!F71,4,2)),VALUE(LEFT('Cihazlar'!F71,2))),""))),IF('Cihazlar'!E71="","",IF(ISNUMBER('Cihazlar'!E71),'Cihazlar'!E71,IFERROR(DATE(VALUE(RIGHT('Cihazlar'!E71,4)),VALUE(MID('Cihazlar'!E71,4,2)),VALUE(LEFT('Cihazlar'!E71,2))),""))))</f>
        <v/>
      </c>
      <c r="J71" t="str">
        <f>IF('Cihazlar'!C71="","",IFERROR(MATCH('Cihazlar'!C71,'Ürünler'!$A:$A,0),IFERROR(MATCH('Cihazlar'!C71,'Ürünler'!$B:$B,0),"")))</f>
        <v/>
      </c>
      <c r="K71">
        <f>IF(L71&gt;0,0,IF('Cihazlar'!J71&lt;&gt;"",N(VALUE('Cihazlar'!J71)),IF(J71="",0,N(INDEX('Ürünler'!$C:$C,J71)))))</f>
        <v>0</v>
      </c>
      <c r="L71">
        <f>IF('Cihazlar'!K71&lt;&gt;"",N(VALUE('Cihazlar'!K71)),IF('Cihazlar'!J71&lt;&gt;"",0,IF(J71="",0,N(INDEX('Ürünler'!$D:$D,J71)))))</f>
        <v>0</v>
      </c>
    </row>
    <row r="72" spans="1:12">
      <c r="A72" t="str">
        <f>IF(AND('Cihazlar'!A72="",'Cihazlar'!B72=""),"",IFERROR(INDEX('Müşteriler'!$A:$A,MATCH(IF('Cihazlar'!A72="","§",'Cihazlar'!A72),'Müşteriler'!$K:$K,0)),IFERROR(INDEX('Müşteriler'!$A:$A,MATCH(IF('Cihazlar'!B72="","§",'Cihazlar'!B72),'Müşteriler'!$C:$C,0)),'Cihazlar'!A72&amp;'Cihazlar'!B72)))</f>
        <v/>
      </c>
      <c r="B72" t="str">
        <f>IF('Cihazlar'!C72="","",IF(J72="",'Cihazlar'!C72,INDEX('Ürünler'!$B:$B,J72)))</f>
        <v/>
      </c>
      <c r="C72" t="str">
        <f>IF('Cihazlar'!D72="","",'Cihazlar'!D72)</f>
        <v/>
      </c>
      <c r="D72" s="16" t="str">
        <f>I72</f>
        <v/>
      </c>
      <c r="E72" t="str">
        <f>IF(L72&gt;0,L72&amp;" gün",IF(K72&gt;0,K72&amp;" ay",""))</f>
        <v/>
      </c>
      <c r="F72" s="16" t="str">
        <f>IF(OR('Cihazlar'!C72="",I72=""),"",IF(L72&gt;0,I72+L72,IF(K72&gt;0,EDATE(I72,K72),"")))</f>
        <v/>
      </c>
      <c r="G72" s="17" t="str">
        <f>IF(F72="","",F72-TODAY())</f>
        <v/>
      </c>
      <c r="H72" t="str">
        <f>IF(G72="","",IF(G72&lt;0,"Gecikmiş",IF(G72&lt;=30,"30 gün içinde","Planlı")))</f>
        <v/>
      </c>
      <c r="I72" s="16" t="str">
        <f>IF('Cihazlar'!F72&lt;&gt;"",IF('Cihazlar'!F72="","",IF(ISNUMBER('Cihazlar'!F72),'Cihazlar'!F72,IFERROR(DATE(VALUE(RIGHT('Cihazlar'!F72,4)),VALUE(MID('Cihazlar'!F72,4,2)),VALUE(LEFT('Cihazlar'!F72,2))),""))),IF('Cihazlar'!E72="","",IF(ISNUMBER('Cihazlar'!E72),'Cihazlar'!E72,IFERROR(DATE(VALUE(RIGHT('Cihazlar'!E72,4)),VALUE(MID('Cihazlar'!E72,4,2)),VALUE(LEFT('Cihazlar'!E72,2))),""))))</f>
        <v/>
      </c>
      <c r="J72" t="str">
        <f>IF('Cihazlar'!C72="","",IFERROR(MATCH('Cihazlar'!C72,'Ürünler'!$A:$A,0),IFERROR(MATCH('Cihazlar'!C72,'Ürünler'!$B:$B,0),"")))</f>
        <v/>
      </c>
      <c r="K72">
        <f>IF(L72&gt;0,0,IF('Cihazlar'!J72&lt;&gt;"",N(VALUE('Cihazlar'!J72)),IF(J72="",0,N(INDEX('Ürünler'!$C:$C,J72)))))</f>
        <v>0</v>
      </c>
      <c r="L72">
        <f>IF('Cihazlar'!K72&lt;&gt;"",N(VALUE('Cihazlar'!K72)),IF('Cihazlar'!J72&lt;&gt;"",0,IF(J72="",0,N(INDEX('Ürünler'!$D:$D,J72)))))</f>
        <v>0</v>
      </c>
    </row>
    <row r="73" spans="1:12">
      <c r="A73" t="str">
        <f>IF(AND('Cihazlar'!A73="",'Cihazlar'!B73=""),"",IFERROR(INDEX('Müşteriler'!$A:$A,MATCH(IF('Cihazlar'!A73="","§",'Cihazlar'!A73),'Müşteriler'!$K:$K,0)),IFERROR(INDEX('Müşteriler'!$A:$A,MATCH(IF('Cihazlar'!B73="","§",'Cihazlar'!B73),'Müşteriler'!$C:$C,0)),'Cihazlar'!A73&amp;'Cihazlar'!B73)))</f>
        <v/>
      </c>
      <c r="B73" t="str">
        <f>IF('Cihazlar'!C73="","",IF(J73="",'Cihazlar'!C73,INDEX('Ürünler'!$B:$B,J73)))</f>
        <v/>
      </c>
      <c r="C73" t="str">
        <f>IF('Cihazlar'!D73="","",'Cihazlar'!D73)</f>
        <v/>
      </c>
      <c r="D73" s="16" t="str">
        <f>I73</f>
        <v/>
      </c>
      <c r="E73" t="str">
        <f>IF(L73&gt;0,L73&amp;" gün",IF(K73&gt;0,K73&amp;" ay",""))</f>
        <v/>
      </c>
      <c r="F73" s="16" t="str">
        <f>IF(OR('Cihazlar'!C73="",I73=""),"",IF(L73&gt;0,I73+L73,IF(K73&gt;0,EDATE(I73,K73),"")))</f>
        <v/>
      </c>
      <c r="G73" s="17" t="str">
        <f>IF(F73="","",F73-TODAY())</f>
        <v/>
      </c>
      <c r="H73" t="str">
        <f>IF(G73="","",IF(G73&lt;0,"Gecikmiş",IF(G73&lt;=30,"30 gün içinde","Planlı")))</f>
        <v/>
      </c>
      <c r="I73" s="16" t="str">
        <f>IF('Cihazlar'!F73&lt;&gt;"",IF('Cihazlar'!F73="","",IF(ISNUMBER('Cihazlar'!F73),'Cihazlar'!F73,IFERROR(DATE(VALUE(RIGHT('Cihazlar'!F73,4)),VALUE(MID('Cihazlar'!F73,4,2)),VALUE(LEFT('Cihazlar'!F73,2))),""))),IF('Cihazlar'!E73="","",IF(ISNUMBER('Cihazlar'!E73),'Cihazlar'!E73,IFERROR(DATE(VALUE(RIGHT('Cihazlar'!E73,4)),VALUE(MID('Cihazlar'!E73,4,2)),VALUE(LEFT('Cihazlar'!E73,2))),""))))</f>
        <v/>
      </c>
      <c r="J73" t="str">
        <f>IF('Cihazlar'!C73="","",IFERROR(MATCH('Cihazlar'!C73,'Ürünler'!$A:$A,0),IFERROR(MATCH('Cihazlar'!C73,'Ürünler'!$B:$B,0),"")))</f>
        <v/>
      </c>
      <c r="K73">
        <f>IF(L73&gt;0,0,IF('Cihazlar'!J73&lt;&gt;"",N(VALUE('Cihazlar'!J73)),IF(J73="",0,N(INDEX('Ürünler'!$C:$C,J73)))))</f>
        <v>0</v>
      </c>
      <c r="L73">
        <f>IF('Cihazlar'!K73&lt;&gt;"",N(VALUE('Cihazlar'!K73)),IF('Cihazlar'!J73&lt;&gt;"",0,IF(J73="",0,N(INDEX('Ürünler'!$D:$D,J73)))))</f>
        <v>0</v>
      </c>
    </row>
    <row r="74" spans="1:12">
      <c r="A74" t="str">
        <f>IF(AND('Cihazlar'!A74="",'Cihazlar'!B74=""),"",IFERROR(INDEX('Müşteriler'!$A:$A,MATCH(IF('Cihazlar'!A74="","§",'Cihazlar'!A74),'Müşteriler'!$K:$K,0)),IFERROR(INDEX('Müşteriler'!$A:$A,MATCH(IF('Cihazlar'!B74="","§",'Cihazlar'!B74),'Müşteriler'!$C:$C,0)),'Cihazlar'!A74&amp;'Cihazlar'!B74)))</f>
        <v/>
      </c>
      <c r="B74" t="str">
        <f>IF('Cihazlar'!C74="","",IF(J74="",'Cihazlar'!C74,INDEX('Ürünler'!$B:$B,J74)))</f>
        <v/>
      </c>
      <c r="C74" t="str">
        <f>IF('Cihazlar'!D74="","",'Cihazlar'!D74)</f>
        <v/>
      </c>
      <c r="D74" s="16" t="str">
        <f>I74</f>
        <v/>
      </c>
      <c r="E74" t="str">
        <f>IF(L74&gt;0,L74&amp;" gün",IF(K74&gt;0,K74&amp;" ay",""))</f>
        <v/>
      </c>
      <c r="F74" s="16" t="str">
        <f>IF(OR('Cihazlar'!C74="",I74=""),"",IF(L74&gt;0,I74+L74,IF(K74&gt;0,EDATE(I74,K74),"")))</f>
        <v/>
      </c>
      <c r="G74" s="17" t="str">
        <f>IF(F74="","",F74-TODAY())</f>
        <v/>
      </c>
      <c r="H74" t="str">
        <f>IF(G74="","",IF(G74&lt;0,"Gecikmiş",IF(G74&lt;=30,"30 gün içinde","Planlı")))</f>
        <v/>
      </c>
      <c r="I74" s="16" t="str">
        <f>IF('Cihazlar'!F74&lt;&gt;"",IF('Cihazlar'!F74="","",IF(ISNUMBER('Cihazlar'!F74),'Cihazlar'!F74,IFERROR(DATE(VALUE(RIGHT('Cihazlar'!F74,4)),VALUE(MID('Cihazlar'!F74,4,2)),VALUE(LEFT('Cihazlar'!F74,2))),""))),IF('Cihazlar'!E74="","",IF(ISNUMBER('Cihazlar'!E74),'Cihazlar'!E74,IFERROR(DATE(VALUE(RIGHT('Cihazlar'!E74,4)),VALUE(MID('Cihazlar'!E74,4,2)),VALUE(LEFT('Cihazlar'!E74,2))),""))))</f>
        <v/>
      </c>
      <c r="J74" t="str">
        <f>IF('Cihazlar'!C74="","",IFERROR(MATCH('Cihazlar'!C74,'Ürünler'!$A:$A,0),IFERROR(MATCH('Cihazlar'!C74,'Ürünler'!$B:$B,0),"")))</f>
        <v/>
      </c>
      <c r="K74">
        <f>IF(L74&gt;0,0,IF('Cihazlar'!J74&lt;&gt;"",N(VALUE('Cihazlar'!J74)),IF(J74="",0,N(INDEX('Ürünler'!$C:$C,J74)))))</f>
        <v>0</v>
      </c>
      <c r="L74">
        <f>IF('Cihazlar'!K74&lt;&gt;"",N(VALUE('Cihazlar'!K74)),IF('Cihazlar'!J74&lt;&gt;"",0,IF(J74="",0,N(INDEX('Ürünler'!$D:$D,J74)))))</f>
        <v>0</v>
      </c>
    </row>
    <row r="75" spans="1:12">
      <c r="A75" t="str">
        <f>IF(AND('Cihazlar'!A75="",'Cihazlar'!B75=""),"",IFERROR(INDEX('Müşteriler'!$A:$A,MATCH(IF('Cihazlar'!A75="","§",'Cihazlar'!A75),'Müşteriler'!$K:$K,0)),IFERROR(INDEX('Müşteriler'!$A:$A,MATCH(IF('Cihazlar'!B75="","§",'Cihazlar'!B75),'Müşteriler'!$C:$C,0)),'Cihazlar'!A75&amp;'Cihazlar'!B75)))</f>
        <v/>
      </c>
      <c r="B75" t="str">
        <f>IF('Cihazlar'!C75="","",IF(J75="",'Cihazlar'!C75,INDEX('Ürünler'!$B:$B,J75)))</f>
        <v/>
      </c>
      <c r="C75" t="str">
        <f>IF('Cihazlar'!D75="","",'Cihazlar'!D75)</f>
        <v/>
      </c>
      <c r="D75" s="16" t="str">
        <f>I75</f>
        <v/>
      </c>
      <c r="E75" t="str">
        <f>IF(L75&gt;0,L75&amp;" gün",IF(K75&gt;0,K75&amp;" ay",""))</f>
        <v/>
      </c>
      <c r="F75" s="16" t="str">
        <f>IF(OR('Cihazlar'!C75="",I75=""),"",IF(L75&gt;0,I75+L75,IF(K75&gt;0,EDATE(I75,K75),"")))</f>
        <v/>
      </c>
      <c r="G75" s="17" t="str">
        <f>IF(F75="","",F75-TODAY())</f>
        <v/>
      </c>
      <c r="H75" t="str">
        <f>IF(G75="","",IF(G75&lt;0,"Gecikmiş",IF(G75&lt;=30,"30 gün içinde","Planlı")))</f>
        <v/>
      </c>
      <c r="I75" s="16" t="str">
        <f>IF('Cihazlar'!F75&lt;&gt;"",IF('Cihazlar'!F75="","",IF(ISNUMBER('Cihazlar'!F75),'Cihazlar'!F75,IFERROR(DATE(VALUE(RIGHT('Cihazlar'!F75,4)),VALUE(MID('Cihazlar'!F75,4,2)),VALUE(LEFT('Cihazlar'!F75,2))),""))),IF('Cihazlar'!E75="","",IF(ISNUMBER('Cihazlar'!E75),'Cihazlar'!E75,IFERROR(DATE(VALUE(RIGHT('Cihazlar'!E75,4)),VALUE(MID('Cihazlar'!E75,4,2)),VALUE(LEFT('Cihazlar'!E75,2))),""))))</f>
        <v/>
      </c>
      <c r="J75" t="str">
        <f>IF('Cihazlar'!C75="","",IFERROR(MATCH('Cihazlar'!C75,'Ürünler'!$A:$A,0),IFERROR(MATCH('Cihazlar'!C75,'Ürünler'!$B:$B,0),"")))</f>
        <v/>
      </c>
      <c r="K75">
        <f>IF(L75&gt;0,0,IF('Cihazlar'!J75&lt;&gt;"",N(VALUE('Cihazlar'!J75)),IF(J75="",0,N(INDEX('Ürünler'!$C:$C,J75)))))</f>
        <v>0</v>
      </c>
      <c r="L75">
        <f>IF('Cihazlar'!K75&lt;&gt;"",N(VALUE('Cihazlar'!K75)),IF('Cihazlar'!J75&lt;&gt;"",0,IF(J75="",0,N(INDEX('Ürünler'!$D:$D,J75)))))</f>
        <v>0</v>
      </c>
    </row>
    <row r="76" spans="1:12">
      <c r="A76" t="str">
        <f>IF(AND('Cihazlar'!A76="",'Cihazlar'!B76=""),"",IFERROR(INDEX('Müşteriler'!$A:$A,MATCH(IF('Cihazlar'!A76="","§",'Cihazlar'!A76),'Müşteriler'!$K:$K,0)),IFERROR(INDEX('Müşteriler'!$A:$A,MATCH(IF('Cihazlar'!B76="","§",'Cihazlar'!B76),'Müşteriler'!$C:$C,0)),'Cihazlar'!A76&amp;'Cihazlar'!B76)))</f>
        <v/>
      </c>
      <c r="B76" t="str">
        <f>IF('Cihazlar'!C76="","",IF(J76="",'Cihazlar'!C76,INDEX('Ürünler'!$B:$B,J76)))</f>
        <v/>
      </c>
      <c r="C76" t="str">
        <f>IF('Cihazlar'!D76="","",'Cihazlar'!D76)</f>
        <v/>
      </c>
      <c r="D76" s="16" t="str">
        <f>I76</f>
        <v/>
      </c>
      <c r="E76" t="str">
        <f>IF(L76&gt;0,L76&amp;" gün",IF(K76&gt;0,K76&amp;" ay",""))</f>
        <v/>
      </c>
      <c r="F76" s="16" t="str">
        <f>IF(OR('Cihazlar'!C76="",I76=""),"",IF(L76&gt;0,I76+L76,IF(K76&gt;0,EDATE(I76,K76),"")))</f>
        <v/>
      </c>
      <c r="G76" s="17" t="str">
        <f>IF(F76="","",F76-TODAY())</f>
        <v/>
      </c>
      <c r="H76" t="str">
        <f>IF(G76="","",IF(G76&lt;0,"Gecikmiş",IF(G76&lt;=30,"30 gün içinde","Planlı")))</f>
        <v/>
      </c>
      <c r="I76" s="16" t="str">
        <f>IF('Cihazlar'!F76&lt;&gt;"",IF('Cihazlar'!F76="","",IF(ISNUMBER('Cihazlar'!F76),'Cihazlar'!F76,IFERROR(DATE(VALUE(RIGHT('Cihazlar'!F76,4)),VALUE(MID('Cihazlar'!F76,4,2)),VALUE(LEFT('Cihazlar'!F76,2))),""))),IF('Cihazlar'!E76="","",IF(ISNUMBER('Cihazlar'!E76),'Cihazlar'!E76,IFERROR(DATE(VALUE(RIGHT('Cihazlar'!E76,4)),VALUE(MID('Cihazlar'!E76,4,2)),VALUE(LEFT('Cihazlar'!E76,2))),""))))</f>
        <v/>
      </c>
      <c r="J76" t="str">
        <f>IF('Cihazlar'!C76="","",IFERROR(MATCH('Cihazlar'!C76,'Ürünler'!$A:$A,0),IFERROR(MATCH('Cihazlar'!C76,'Ürünler'!$B:$B,0),"")))</f>
        <v/>
      </c>
      <c r="K76">
        <f>IF(L76&gt;0,0,IF('Cihazlar'!J76&lt;&gt;"",N(VALUE('Cihazlar'!J76)),IF(J76="",0,N(INDEX('Ürünler'!$C:$C,J76)))))</f>
        <v>0</v>
      </c>
      <c r="L76">
        <f>IF('Cihazlar'!K76&lt;&gt;"",N(VALUE('Cihazlar'!K76)),IF('Cihazlar'!J76&lt;&gt;"",0,IF(J76="",0,N(INDEX('Ürünler'!$D:$D,J76)))))</f>
        <v>0</v>
      </c>
    </row>
    <row r="77" spans="1:12">
      <c r="A77" t="str">
        <f>IF(AND('Cihazlar'!A77="",'Cihazlar'!B77=""),"",IFERROR(INDEX('Müşteriler'!$A:$A,MATCH(IF('Cihazlar'!A77="","§",'Cihazlar'!A77),'Müşteriler'!$K:$K,0)),IFERROR(INDEX('Müşteriler'!$A:$A,MATCH(IF('Cihazlar'!B77="","§",'Cihazlar'!B77),'Müşteriler'!$C:$C,0)),'Cihazlar'!A77&amp;'Cihazlar'!B77)))</f>
        <v/>
      </c>
      <c r="B77" t="str">
        <f>IF('Cihazlar'!C77="","",IF(J77="",'Cihazlar'!C77,INDEX('Ürünler'!$B:$B,J77)))</f>
        <v/>
      </c>
      <c r="C77" t="str">
        <f>IF('Cihazlar'!D77="","",'Cihazlar'!D77)</f>
        <v/>
      </c>
      <c r="D77" s="16" t="str">
        <f>I77</f>
        <v/>
      </c>
      <c r="E77" t="str">
        <f>IF(L77&gt;0,L77&amp;" gün",IF(K77&gt;0,K77&amp;" ay",""))</f>
        <v/>
      </c>
      <c r="F77" s="16" t="str">
        <f>IF(OR('Cihazlar'!C77="",I77=""),"",IF(L77&gt;0,I77+L77,IF(K77&gt;0,EDATE(I77,K77),"")))</f>
        <v/>
      </c>
      <c r="G77" s="17" t="str">
        <f>IF(F77="","",F77-TODAY())</f>
        <v/>
      </c>
      <c r="H77" t="str">
        <f>IF(G77="","",IF(G77&lt;0,"Gecikmiş",IF(G77&lt;=30,"30 gün içinde","Planlı")))</f>
        <v/>
      </c>
      <c r="I77" s="16" t="str">
        <f>IF('Cihazlar'!F77&lt;&gt;"",IF('Cihazlar'!F77="","",IF(ISNUMBER('Cihazlar'!F77),'Cihazlar'!F77,IFERROR(DATE(VALUE(RIGHT('Cihazlar'!F77,4)),VALUE(MID('Cihazlar'!F77,4,2)),VALUE(LEFT('Cihazlar'!F77,2))),""))),IF('Cihazlar'!E77="","",IF(ISNUMBER('Cihazlar'!E77),'Cihazlar'!E77,IFERROR(DATE(VALUE(RIGHT('Cihazlar'!E77,4)),VALUE(MID('Cihazlar'!E77,4,2)),VALUE(LEFT('Cihazlar'!E77,2))),""))))</f>
        <v/>
      </c>
      <c r="J77" t="str">
        <f>IF('Cihazlar'!C77="","",IFERROR(MATCH('Cihazlar'!C77,'Ürünler'!$A:$A,0),IFERROR(MATCH('Cihazlar'!C77,'Ürünler'!$B:$B,0),"")))</f>
        <v/>
      </c>
      <c r="K77">
        <f>IF(L77&gt;0,0,IF('Cihazlar'!J77&lt;&gt;"",N(VALUE('Cihazlar'!J77)),IF(J77="",0,N(INDEX('Ürünler'!$C:$C,J77)))))</f>
        <v>0</v>
      </c>
      <c r="L77">
        <f>IF('Cihazlar'!K77&lt;&gt;"",N(VALUE('Cihazlar'!K77)),IF('Cihazlar'!J77&lt;&gt;"",0,IF(J77="",0,N(INDEX('Ürünler'!$D:$D,J77)))))</f>
        <v>0</v>
      </c>
    </row>
    <row r="78" spans="1:12">
      <c r="A78" t="str">
        <f>IF(AND('Cihazlar'!A78="",'Cihazlar'!B78=""),"",IFERROR(INDEX('Müşteriler'!$A:$A,MATCH(IF('Cihazlar'!A78="","§",'Cihazlar'!A78),'Müşteriler'!$K:$K,0)),IFERROR(INDEX('Müşteriler'!$A:$A,MATCH(IF('Cihazlar'!B78="","§",'Cihazlar'!B78),'Müşteriler'!$C:$C,0)),'Cihazlar'!A78&amp;'Cihazlar'!B78)))</f>
        <v/>
      </c>
      <c r="B78" t="str">
        <f>IF('Cihazlar'!C78="","",IF(J78="",'Cihazlar'!C78,INDEX('Ürünler'!$B:$B,J78)))</f>
        <v/>
      </c>
      <c r="C78" t="str">
        <f>IF('Cihazlar'!D78="","",'Cihazlar'!D78)</f>
        <v/>
      </c>
      <c r="D78" s="16" t="str">
        <f>I78</f>
        <v/>
      </c>
      <c r="E78" t="str">
        <f>IF(L78&gt;0,L78&amp;" gün",IF(K78&gt;0,K78&amp;" ay",""))</f>
        <v/>
      </c>
      <c r="F78" s="16" t="str">
        <f>IF(OR('Cihazlar'!C78="",I78=""),"",IF(L78&gt;0,I78+L78,IF(K78&gt;0,EDATE(I78,K78),"")))</f>
        <v/>
      </c>
      <c r="G78" s="17" t="str">
        <f>IF(F78="","",F78-TODAY())</f>
        <v/>
      </c>
      <c r="H78" t="str">
        <f>IF(G78="","",IF(G78&lt;0,"Gecikmiş",IF(G78&lt;=30,"30 gün içinde","Planlı")))</f>
        <v/>
      </c>
      <c r="I78" s="16" t="str">
        <f>IF('Cihazlar'!F78&lt;&gt;"",IF('Cihazlar'!F78="","",IF(ISNUMBER('Cihazlar'!F78),'Cihazlar'!F78,IFERROR(DATE(VALUE(RIGHT('Cihazlar'!F78,4)),VALUE(MID('Cihazlar'!F78,4,2)),VALUE(LEFT('Cihazlar'!F78,2))),""))),IF('Cihazlar'!E78="","",IF(ISNUMBER('Cihazlar'!E78),'Cihazlar'!E78,IFERROR(DATE(VALUE(RIGHT('Cihazlar'!E78,4)),VALUE(MID('Cihazlar'!E78,4,2)),VALUE(LEFT('Cihazlar'!E78,2))),""))))</f>
        <v/>
      </c>
      <c r="J78" t="str">
        <f>IF('Cihazlar'!C78="","",IFERROR(MATCH('Cihazlar'!C78,'Ürünler'!$A:$A,0),IFERROR(MATCH('Cihazlar'!C78,'Ürünler'!$B:$B,0),"")))</f>
        <v/>
      </c>
      <c r="K78">
        <f>IF(L78&gt;0,0,IF('Cihazlar'!J78&lt;&gt;"",N(VALUE('Cihazlar'!J78)),IF(J78="",0,N(INDEX('Ürünler'!$C:$C,J78)))))</f>
        <v>0</v>
      </c>
      <c r="L78">
        <f>IF('Cihazlar'!K78&lt;&gt;"",N(VALUE('Cihazlar'!K78)),IF('Cihazlar'!J78&lt;&gt;"",0,IF(J78="",0,N(INDEX('Ürünler'!$D:$D,J78)))))</f>
        <v>0</v>
      </c>
    </row>
    <row r="79" spans="1:12">
      <c r="A79" t="str">
        <f>IF(AND('Cihazlar'!A79="",'Cihazlar'!B79=""),"",IFERROR(INDEX('Müşteriler'!$A:$A,MATCH(IF('Cihazlar'!A79="","§",'Cihazlar'!A79),'Müşteriler'!$K:$K,0)),IFERROR(INDEX('Müşteriler'!$A:$A,MATCH(IF('Cihazlar'!B79="","§",'Cihazlar'!B79),'Müşteriler'!$C:$C,0)),'Cihazlar'!A79&amp;'Cihazlar'!B79)))</f>
        <v/>
      </c>
      <c r="B79" t="str">
        <f>IF('Cihazlar'!C79="","",IF(J79="",'Cihazlar'!C79,INDEX('Ürünler'!$B:$B,J79)))</f>
        <v/>
      </c>
      <c r="C79" t="str">
        <f>IF('Cihazlar'!D79="","",'Cihazlar'!D79)</f>
        <v/>
      </c>
      <c r="D79" s="16" t="str">
        <f>I79</f>
        <v/>
      </c>
      <c r="E79" t="str">
        <f>IF(L79&gt;0,L79&amp;" gün",IF(K79&gt;0,K79&amp;" ay",""))</f>
        <v/>
      </c>
      <c r="F79" s="16" t="str">
        <f>IF(OR('Cihazlar'!C79="",I79=""),"",IF(L79&gt;0,I79+L79,IF(K79&gt;0,EDATE(I79,K79),"")))</f>
        <v/>
      </c>
      <c r="G79" s="17" t="str">
        <f>IF(F79="","",F79-TODAY())</f>
        <v/>
      </c>
      <c r="H79" t="str">
        <f>IF(G79="","",IF(G79&lt;0,"Gecikmiş",IF(G79&lt;=30,"30 gün içinde","Planlı")))</f>
        <v/>
      </c>
      <c r="I79" s="16" t="str">
        <f>IF('Cihazlar'!F79&lt;&gt;"",IF('Cihazlar'!F79="","",IF(ISNUMBER('Cihazlar'!F79),'Cihazlar'!F79,IFERROR(DATE(VALUE(RIGHT('Cihazlar'!F79,4)),VALUE(MID('Cihazlar'!F79,4,2)),VALUE(LEFT('Cihazlar'!F79,2))),""))),IF('Cihazlar'!E79="","",IF(ISNUMBER('Cihazlar'!E79),'Cihazlar'!E79,IFERROR(DATE(VALUE(RIGHT('Cihazlar'!E79,4)),VALUE(MID('Cihazlar'!E79,4,2)),VALUE(LEFT('Cihazlar'!E79,2))),""))))</f>
        <v/>
      </c>
      <c r="J79" t="str">
        <f>IF('Cihazlar'!C79="","",IFERROR(MATCH('Cihazlar'!C79,'Ürünler'!$A:$A,0),IFERROR(MATCH('Cihazlar'!C79,'Ürünler'!$B:$B,0),"")))</f>
        <v/>
      </c>
      <c r="K79">
        <f>IF(L79&gt;0,0,IF('Cihazlar'!J79&lt;&gt;"",N(VALUE('Cihazlar'!J79)),IF(J79="",0,N(INDEX('Ürünler'!$C:$C,J79)))))</f>
        <v>0</v>
      </c>
      <c r="L79">
        <f>IF('Cihazlar'!K79&lt;&gt;"",N(VALUE('Cihazlar'!K79)),IF('Cihazlar'!J79&lt;&gt;"",0,IF(J79="",0,N(INDEX('Ürünler'!$D:$D,J79)))))</f>
        <v>0</v>
      </c>
    </row>
    <row r="80" spans="1:12">
      <c r="A80" t="str">
        <f>IF(AND('Cihazlar'!A80="",'Cihazlar'!B80=""),"",IFERROR(INDEX('Müşteriler'!$A:$A,MATCH(IF('Cihazlar'!A80="","§",'Cihazlar'!A80),'Müşteriler'!$K:$K,0)),IFERROR(INDEX('Müşteriler'!$A:$A,MATCH(IF('Cihazlar'!B80="","§",'Cihazlar'!B80),'Müşteriler'!$C:$C,0)),'Cihazlar'!A80&amp;'Cihazlar'!B80)))</f>
        <v/>
      </c>
      <c r="B80" t="str">
        <f>IF('Cihazlar'!C80="","",IF(J80="",'Cihazlar'!C80,INDEX('Ürünler'!$B:$B,J80)))</f>
        <v/>
      </c>
      <c r="C80" t="str">
        <f>IF('Cihazlar'!D80="","",'Cihazlar'!D80)</f>
        <v/>
      </c>
      <c r="D80" s="16" t="str">
        <f>I80</f>
        <v/>
      </c>
      <c r="E80" t="str">
        <f>IF(L80&gt;0,L80&amp;" gün",IF(K80&gt;0,K80&amp;" ay",""))</f>
        <v/>
      </c>
      <c r="F80" s="16" t="str">
        <f>IF(OR('Cihazlar'!C80="",I80=""),"",IF(L80&gt;0,I80+L80,IF(K80&gt;0,EDATE(I80,K80),"")))</f>
        <v/>
      </c>
      <c r="G80" s="17" t="str">
        <f>IF(F80="","",F80-TODAY())</f>
        <v/>
      </c>
      <c r="H80" t="str">
        <f>IF(G80="","",IF(G80&lt;0,"Gecikmiş",IF(G80&lt;=30,"30 gün içinde","Planlı")))</f>
        <v/>
      </c>
      <c r="I80" s="16" t="str">
        <f>IF('Cihazlar'!F80&lt;&gt;"",IF('Cihazlar'!F80="","",IF(ISNUMBER('Cihazlar'!F80),'Cihazlar'!F80,IFERROR(DATE(VALUE(RIGHT('Cihazlar'!F80,4)),VALUE(MID('Cihazlar'!F80,4,2)),VALUE(LEFT('Cihazlar'!F80,2))),""))),IF('Cihazlar'!E80="","",IF(ISNUMBER('Cihazlar'!E80),'Cihazlar'!E80,IFERROR(DATE(VALUE(RIGHT('Cihazlar'!E80,4)),VALUE(MID('Cihazlar'!E80,4,2)),VALUE(LEFT('Cihazlar'!E80,2))),""))))</f>
        <v/>
      </c>
      <c r="J80" t="str">
        <f>IF('Cihazlar'!C80="","",IFERROR(MATCH('Cihazlar'!C80,'Ürünler'!$A:$A,0),IFERROR(MATCH('Cihazlar'!C80,'Ürünler'!$B:$B,0),"")))</f>
        <v/>
      </c>
      <c r="K80">
        <f>IF(L80&gt;0,0,IF('Cihazlar'!J80&lt;&gt;"",N(VALUE('Cihazlar'!J80)),IF(J80="",0,N(INDEX('Ürünler'!$C:$C,J80)))))</f>
        <v>0</v>
      </c>
      <c r="L80">
        <f>IF('Cihazlar'!K80&lt;&gt;"",N(VALUE('Cihazlar'!K80)),IF('Cihazlar'!J80&lt;&gt;"",0,IF(J80="",0,N(INDEX('Ürünler'!$D:$D,J80)))))</f>
        <v>0</v>
      </c>
    </row>
    <row r="81" spans="1:12">
      <c r="A81" t="str">
        <f>IF(AND('Cihazlar'!A81="",'Cihazlar'!B81=""),"",IFERROR(INDEX('Müşteriler'!$A:$A,MATCH(IF('Cihazlar'!A81="","§",'Cihazlar'!A81),'Müşteriler'!$K:$K,0)),IFERROR(INDEX('Müşteriler'!$A:$A,MATCH(IF('Cihazlar'!B81="","§",'Cihazlar'!B81),'Müşteriler'!$C:$C,0)),'Cihazlar'!A81&amp;'Cihazlar'!B81)))</f>
        <v/>
      </c>
      <c r="B81" t="str">
        <f>IF('Cihazlar'!C81="","",IF(J81="",'Cihazlar'!C81,INDEX('Ürünler'!$B:$B,J81)))</f>
        <v/>
      </c>
      <c r="C81" t="str">
        <f>IF('Cihazlar'!D81="","",'Cihazlar'!D81)</f>
        <v/>
      </c>
      <c r="D81" s="16" t="str">
        <f>I81</f>
        <v/>
      </c>
      <c r="E81" t="str">
        <f>IF(L81&gt;0,L81&amp;" gün",IF(K81&gt;0,K81&amp;" ay",""))</f>
        <v/>
      </c>
      <c r="F81" s="16" t="str">
        <f>IF(OR('Cihazlar'!C81="",I81=""),"",IF(L81&gt;0,I81+L81,IF(K81&gt;0,EDATE(I81,K81),"")))</f>
        <v/>
      </c>
      <c r="G81" s="17" t="str">
        <f>IF(F81="","",F81-TODAY())</f>
        <v/>
      </c>
      <c r="H81" t="str">
        <f>IF(G81="","",IF(G81&lt;0,"Gecikmiş",IF(G81&lt;=30,"30 gün içinde","Planlı")))</f>
        <v/>
      </c>
      <c r="I81" s="16" t="str">
        <f>IF('Cihazlar'!F81&lt;&gt;"",IF('Cihazlar'!F81="","",IF(ISNUMBER('Cihazlar'!F81),'Cihazlar'!F81,IFERROR(DATE(VALUE(RIGHT('Cihazlar'!F81,4)),VALUE(MID('Cihazlar'!F81,4,2)),VALUE(LEFT('Cihazlar'!F81,2))),""))),IF('Cihazlar'!E81="","",IF(ISNUMBER('Cihazlar'!E81),'Cihazlar'!E81,IFERROR(DATE(VALUE(RIGHT('Cihazlar'!E81,4)),VALUE(MID('Cihazlar'!E81,4,2)),VALUE(LEFT('Cihazlar'!E81,2))),""))))</f>
        <v/>
      </c>
      <c r="J81" t="str">
        <f>IF('Cihazlar'!C81="","",IFERROR(MATCH('Cihazlar'!C81,'Ürünler'!$A:$A,0),IFERROR(MATCH('Cihazlar'!C81,'Ürünler'!$B:$B,0),"")))</f>
        <v/>
      </c>
      <c r="K81">
        <f>IF(L81&gt;0,0,IF('Cihazlar'!J81&lt;&gt;"",N(VALUE('Cihazlar'!J81)),IF(J81="",0,N(INDEX('Ürünler'!$C:$C,J81)))))</f>
        <v>0</v>
      </c>
      <c r="L81">
        <f>IF('Cihazlar'!K81&lt;&gt;"",N(VALUE('Cihazlar'!K81)),IF('Cihazlar'!J81&lt;&gt;"",0,IF(J81="",0,N(INDEX('Ürünler'!$D:$D,J81)))))</f>
        <v>0</v>
      </c>
    </row>
    <row r="82" spans="1:12">
      <c r="A82" t="str">
        <f>IF(AND('Cihazlar'!A82="",'Cihazlar'!B82=""),"",IFERROR(INDEX('Müşteriler'!$A:$A,MATCH(IF('Cihazlar'!A82="","§",'Cihazlar'!A82),'Müşteriler'!$K:$K,0)),IFERROR(INDEX('Müşteriler'!$A:$A,MATCH(IF('Cihazlar'!B82="","§",'Cihazlar'!B82),'Müşteriler'!$C:$C,0)),'Cihazlar'!A82&amp;'Cihazlar'!B82)))</f>
        <v/>
      </c>
      <c r="B82" t="str">
        <f>IF('Cihazlar'!C82="","",IF(J82="",'Cihazlar'!C82,INDEX('Ürünler'!$B:$B,J82)))</f>
        <v/>
      </c>
      <c r="C82" t="str">
        <f>IF('Cihazlar'!D82="","",'Cihazlar'!D82)</f>
        <v/>
      </c>
      <c r="D82" s="16" t="str">
        <f>I82</f>
        <v/>
      </c>
      <c r="E82" t="str">
        <f>IF(L82&gt;0,L82&amp;" gün",IF(K82&gt;0,K82&amp;" ay",""))</f>
        <v/>
      </c>
      <c r="F82" s="16" t="str">
        <f>IF(OR('Cihazlar'!C82="",I82=""),"",IF(L82&gt;0,I82+L82,IF(K82&gt;0,EDATE(I82,K82),"")))</f>
        <v/>
      </c>
      <c r="G82" s="17" t="str">
        <f>IF(F82="","",F82-TODAY())</f>
        <v/>
      </c>
      <c r="H82" t="str">
        <f>IF(G82="","",IF(G82&lt;0,"Gecikmiş",IF(G82&lt;=30,"30 gün içinde","Planlı")))</f>
        <v/>
      </c>
      <c r="I82" s="16" t="str">
        <f>IF('Cihazlar'!F82&lt;&gt;"",IF('Cihazlar'!F82="","",IF(ISNUMBER('Cihazlar'!F82),'Cihazlar'!F82,IFERROR(DATE(VALUE(RIGHT('Cihazlar'!F82,4)),VALUE(MID('Cihazlar'!F82,4,2)),VALUE(LEFT('Cihazlar'!F82,2))),""))),IF('Cihazlar'!E82="","",IF(ISNUMBER('Cihazlar'!E82),'Cihazlar'!E82,IFERROR(DATE(VALUE(RIGHT('Cihazlar'!E82,4)),VALUE(MID('Cihazlar'!E82,4,2)),VALUE(LEFT('Cihazlar'!E82,2))),""))))</f>
        <v/>
      </c>
      <c r="J82" t="str">
        <f>IF('Cihazlar'!C82="","",IFERROR(MATCH('Cihazlar'!C82,'Ürünler'!$A:$A,0),IFERROR(MATCH('Cihazlar'!C82,'Ürünler'!$B:$B,0),"")))</f>
        <v/>
      </c>
      <c r="K82">
        <f>IF(L82&gt;0,0,IF('Cihazlar'!J82&lt;&gt;"",N(VALUE('Cihazlar'!J82)),IF(J82="",0,N(INDEX('Ürünler'!$C:$C,J82)))))</f>
        <v>0</v>
      </c>
      <c r="L82">
        <f>IF('Cihazlar'!K82&lt;&gt;"",N(VALUE('Cihazlar'!K82)),IF('Cihazlar'!J82&lt;&gt;"",0,IF(J82="",0,N(INDEX('Ürünler'!$D:$D,J82)))))</f>
        <v>0</v>
      </c>
    </row>
    <row r="83" spans="1:12">
      <c r="A83" t="str">
        <f>IF(AND('Cihazlar'!A83="",'Cihazlar'!B83=""),"",IFERROR(INDEX('Müşteriler'!$A:$A,MATCH(IF('Cihazlar'!A83="","§",'Cihazlar'!A83),'Müşteriler'!$K:$K,0)),IFERROR(INDEX('Müşteriler'!$A:$A,MATCH(IF('Cihazlar'!B83="","§",'Cihazlar'!B83),'Müşteriler'!$C:$C,0)),'Cihazlar'!A83&amp;'Cihazlar'!B83)))</f>
        <v/>
      </c>
      <c r="B83" t="str">
        <f>IF('Cihazlar'!C83="","",IF(J83="",'Cihazlar'!C83,INDEX('Ürünler'!$B:$B,J83)))</f>
        <v/>
      </c>
      <c r="C83" t="str">
        <f>IF('Cihazlar'!D83="","",'Cihazlar'!D83)</f>
        <v/>
      </c>
      <c r="D83" s="16" t="str">
        <f>I83</f>
        <v/>
      </c>
      <c r="E83" t="str">
        <f>IF(L83&gt;0,L83&amp;" gün",IF(K83&gt;0,K83&amp;" ay",""))</f>
        <v/>
      </c>
      <c r="F83" s="16" t="str">
        <f>IF(OR('Cihazlar'!C83="",I83=""),"",IF(L83&gt;0,I83+L83,IF(K83&gt;0,EDATE(I83,K83),"")))</f>
        <v/>
      </c>
      <c r="G83" s="17" t="str">
        <f>IF(F83="","",F83-TODAY())</f>
        <v/>
      </c>
      <c r="H83" t="str">
        <f>IF(G83="","",IF(G83&lt;0,"Gecikmiş",IF(G83&lt;=30,"30 gün içinde","Planlı")))</f>
        <v/>
      </c>
      <c r="I83" s="16" t="str">
        <f>IF('Cihazlar'!F83&lt;&gt;"",IF('Cihazlar'!F83="","",IF(ISNUMBER('Cihazlar'!F83),'Cihazlar'!F83,IFERROR(DATE(VALUE(RIGHT('Cihazlar'!F83,4)),VALUE(MID('Cihazlar'!F83,4,2)),VALUE(LEFT('Cihazlar'!F83,2))),""))),IF('Cihazlar'!E83="","",IF(ISNUMBER('Cihazlar'!E83),'Cihazlar'!E83,IFERROR(DATE(VALUE(RIGHT('Cihazlar'!E83,4)),VALUE(MID('Cihazlar'!E83,4,2)),VALUE(LEFT('Cihazlar'!E83,2))),""))))</f>
        <v/>
      </c>
      <c r="J83" t="str">
        <f>IF('Cihazlar'!C83="","",IFERROR(MATCH('Cihazlar'!C83,'Ürünler'!$A:$A,0),IFERROR(MATCH('Cihazlar'!C83,'Ürünler'!$B:$B,0),"")))</f>
        <v/>
      </c>
      <c r="K83">
        <f>IF(L83&gt;0,0,IF('Cihazlar'!J83&lt;&gt;"",N(VALUE('Cihazlar'!J83)),IF(J83="",0,N(INDEX('Ürünler'!$C:$C,J83)))))</f>
        <v>0</v>
      </c>
      <c r="L83">
        <f>IF('Cihazlar'!K83&lt;&gt;"",N(VALUE('Cihazlar'!K83)),IF('Cihazlar'!J83&lt;&gt;"",0,IF(J83="",0,N(INDEX('Ürünler'!$D:$D,J83)))))</f>
        <v>0</v>
      </c>
    </row>
    <row r="84" spans="1:12">
      <c r="A84" t="str">
        <f>IF(AND('Cihazlar'!A84="",'Cihazlar'!B84=""),"",IFERROR(INDEX('Müşteriler'!$A:$A,MATCH(IF('Cihazlar'!A84="","§",'Cihazlar'!A84),'Müşteriler'!$K:$K,0)),IFERROR(INDEX('Müşteriler'!$A:$A,MATCH(IF('Cihazlar'!B84="","§",'Cihazlar'!B84),'Müşteriler'!$C:$C,0)),'Cihazlar'!A84&amp;'Cihazlar'!B84)))</f>
        <v/>
      </c>
      <c r="B84" t="str">
        <f>IF('Cihazlar'!C84="","",IF(J84="",'Cihazlar'!C84,INDEX('Ürünler'!$B:$B,J84)))</f>
        <v/>
      </c>
      <c r="C84" t="str">
        <f>IF('Cihazlar'!D84="","",'Cihazlar'!D84)</f>
        <v/>
      </c>
      <c r="D84" s="16" t="str">
        <f>I84</f>
        <v/>
      </c>
      <c r="E84" t="str">
        <f>IF(L84&gt;0,L84&amp;" gün",IF(K84&gt;0,K84&amp;" ay",""))</f>
        <v/>
      </c>
      <c r="F84" s="16" t="str">
        <f>IF(OR('Cihazlar'!C84="",I84=""),"",IF(L84&gt;0,I84+L84,IF(K84&gt;0,EDATE(I84,K84),"")))</f>
        <v/>
      </c>
      <c r="G84" s="17" t="str">
        <f>IF(F84="","",F84-TODAY())</f>
        <v/>
      </c>
      <c r="H84" t="str">
        <f>IF(G84="","",IF(G84&lt;0,"Gecikmiş",IF(G84&lt;=30,"30 gün içinde","Planlı")))</f>
        <v/>
      </c>
      <c r="I84" s="16" t="str">
        <f>IF('Cihazlar'!F84&lt;&gt;"",IF('Cihazlar'!F84="","",IF(ISNUMBER('Cihazlar'!F84),'Cihazlar'!F84,IFERROR(DATE(VALUE(RIGHT('Cihazlar'!F84,4)),VALUE(MID('Cihazlar'!F84,4,2)),VALUE(LEFT('Cihazlar'!F84,2))),""))),IF('Cihazlar'!E84="","",IF(ISNUMBER('Cihazlar'!E84),'Cihazlar'!E84,IFERROR(DATE(VALUE(RIGHT('Cihazlar'!E84,4)),VALUE(MID('Cihazlar'!E84,4,2)),VALUE(LEFT('Cihazlar'!E84,2))),""))))</f>
        <v/>
      </c>
      <c r="J84" t="str">
        <f>IF('Cihazlar'!C84="","",IFERROR(MATCH('Cihazlar'!C84,'Ürünler'!$A:$A,0),IFERROR(MATCH('Cihazlar'!C84,'Ürünler'!$B:$B,0),"")))</f>
        <v/>
      </c>
      <c r="K84">
        <f>IF(L84&gt;0,0,IF('Cihazlar'!J84&lt;&gt;"",N(VALUE('Cihazlar'!J84)),IF(J84="",0,N(INDEX('Ürünler'!$C:$C,J84)))))</f>
        <v>0</v>
      </c>
      <c r="L84">
        <f>IF('Cihazlar'!K84&lt;&gt;"",N(VALUE('Cihazlar'!K84)),IF('Cihazlar'!J84&lt;&gt;"",0,IF(J84="",0,N(INDEX('Ürünler'!$D:$D,J84)))))</f>
        <v>0</v>
      </c>
    </row>
    <row r="85" spans="1:12">
      <c r="A85" t="str">
        <f>IF(AND('Cihazlar'!A85="",'Cihazlar'!B85=""),"",IFERROR(INDEX('Müşteriler'!$A:$A,MATCH(IF('Cihazlar'!A85="","§",'Cihazlar'!A85),'Müşteriler'!$K:$K,0)),IFERROR(INDEX('Müşteriler'!$A:$A,MATCH(IF('Cihazlar'!B85="","§",'Cihazlar'!B85),'Müşteriler'!$C:$C,0)),'Cihazlar'!A85&amp;'Cihazlar'!B85)))</f>
        <v/>
      </c>
      <c r="B85" t="str">
        <f>IF('Cihazlar'!C85="","",IF(J85="",'Cihazlar'!C85,INDEX('Ürünler'!$B:$B,J85)))</f>
        <v/>
      </c>
      <c r="C85" t="str">
        <f>IF('Cihazlar'!D85="","",'Cihazlar'!D85)</f>
        <v/>
      </c>
      <c r="D85" s="16" t="str">
        <f>I85</f>
        <v/>
      </c>
      <c r="E85" t="str">
        <f>IF(L85&gt;0,L85&amp;" gün",IF(K85&gt;0,K85&amp;" ay",""))</f>
        <v/>
      </c>
      <c r="F85" s="16" t="str">
        <f>IF(OR('Cihazlar'!C85="",I85=""),"",IF(L85&gt;0,I85+L85,IF(K85&gt;0,EDATE(I85,K85),"")))</f>
        <v/>
      </c>
      <c r="G85" s="17" t="str">
        <f>IF(F85="","",F85-TODAY())</f>
        <v/>
      </c>
      <c r="H85" t="str">
        <f>IF(G85="","",IF(G85&lt;0,"Gecikmiş",IF(G85&lt;=30,"30 gün içinde","Planlı")))</f>
        <v/>
      </c>
      <c r="I85" s="16" t="str">
        <f>IF('Cihazlar'!F85&lt;&gt;"",IF('Cihazlar'!F85="","",IF(ISNUMBER('Cihazlar'!F85),'Cihazlar'!F85,IFERROR(DATE(VALUE(RIGHT('Cihazlar'!F85,4)),VALUE(MID('Cihazlar'!F85,4,2)),VALUE(LEFT('Cihazlar'!F85,2))),""))),IF('Cihazlar'!E85="","",IF(ISNUMBER('Cihazlar'!E85),'Cihazlar'!E85,IFERROR(DATE(VALUE(RIGHT('Cihazlar'!E85,4)),VALUE(MID('Cihazlar'!E85,4,2)),VALUE(LEFT('Cihazlar'!E85,2))),""))))</f>
        <v/>
      </c>
      <c r="J85" t="str">
        <f>IF('Cihazlar'!C85="","",IFERROR(MATCH('Cihazlar'!C85,'Ürünler'!$A:$A,0),IFERROR(MATCH('Cihazlar'!C85,'Ürünler'!$B:$B,0),"")))</f>
        <v/>
      </c>
      <c r="K85">
        <f>IF(L85&gt;0,0,IF('Cihazlar'!J85&lt;&gt;"",N(VALUE('Cihazlar'!J85)),IF(J85="",0,N(INDEX('Ürünler'!$C:$C,J85)))))</f>
        <v>0</v>
      </c>
      <c r="L85">
        <f>IF('Cihazlar'!K85&lt;&gt;"",N(VALUE('Cihazlar'!K85)),IF('Cihazlar'!J85&lt;&gt;"",0,IF(J85="",0,N(INDEX('Ürünler'!$D:$D,J85)))))</f>
        <v>0</v>
      </c>
    </row>
    <row r="86" spans="1:12">
      <c r="A86" t="str">
        <f>IF(AND('Cihazlar'!A86="",'Cihazlar'!B86=""),"",IFERROR(INDEX('Müşteriler'!$A:$A,MATCH(IF('Cihazlar'!A86="","§",'Cihazlar'!A86),'Müşteriler'!$K:$K,0)),IFERROR(INDEX('Müşteriler'!$A:$A,MATCH(IF('Cihazlar'!B86="","§",'Cihazlar'!B86),'Müşteriler'!$C:$C,0)),'Cihazlar'!A86&amp;'Cihazlar'!B86)))</f>
        <v/>
      </c>
      <c r="B86" t="str">
        <f>IF('Cihazlar'!C86="","",IF(J86="",'Cihazlar'!C86,INDEX('Ürünler'!$B:$B,J86)))</f>
        <v/>
      </c>
      <c r="C86" t="str">
        <f>IF('Cihazlar'!D86="","",'Cihazlar'!D86)</f>
        <v/>
      </c>
      <c r="D86" s="16" t="str">
        <f>I86</f>
        <v/>
      </c>
      <c r="E86" t="str">
        <f>IF(L86&gt;0,L86&amp;" gün",IF(K86&gt;0,K86&amp;" ay",""))</f>
        <v/>
      </c>
      <c r="F86" s="16" t="str">
        <f>IF(OR('Cihazlar'!C86="",I86=""),"",IF(L86&gt;0,I86+L86,IF(K86&gt;0,EDATE(I86,K86),"")))</f>
        <v/>
      </c>
      <c r="G86" s="17" t="str">
        <f>IF(F86="","",F86-TODAY())</f>
        <v/>
      </c>
      <c r="H86" t="str">
        <f>IF(G86="","",IF(G86&lt;0,"Gecikmiş",IF(G86&lt;=30,"30 gün içinde","Planlı")))</f>
        <v/>
      </c>
      <c r="I86" s="16" t="str">
        <f>IF('Cihazlar'!F86&lt;&gt;"",IF('Cihazlar'!F86="","",IF(ISNUMBER('Cihazlar'!F86),'Cihazlar'!F86,IFERROR(DATE(VALUE(RIGHT('Cihazlar'!F86,4)),VALUE(MID('Cihazlar'!F86,4,2)),VALUE(LEFT('Cihazlar'!F86,2))),""))),IF('Cihazlar'!E86="","",IF(ISNUMBER('Cihazlar'!E86),'Cihazlar'!E86,IFERROR(DATE(VALUE(RIGHT('Cihazlar'!E86,4)),VALUE(MID('Cihazlar'!E86,4,2)),VALUE(LEFT('Cihazlar'!E86,2))),""))))</f>
        <v/>
      </c>
      <c r="J86" t="str">
        <f>IF('Cihazlar'!C86="","",IFERROR(MATCH('Cihazlar'!C86,'Ürünler'!$A:$A,0),IFERROR(MATCH('Cihazlar'!C86,'Ürünler'!$B:$B,0),"")))</f>
        <v/>
      </c>
      <c r="K86">
        <f>IF(L86&gt;0,0,IF('Cihazlar'!J86&lt;&gt;"",N(VALUE('Cihazlar'!J86)),IF(J86="",0,N(INDEX('Ürünler'!$C:$C,J86)))))</f>
        <v>0</v>
      </c>
      <c r="L86">
        <f>IF('Cihazlar'!K86&lt;&gt;"",N(VALUE('Cihazlar'!K86)),IF('Cihazlar'!J86&lt;&gt;"",0,IF(J86="",0,N(INDEX('Ürünler'!$D:$D,J86)))))</f>
        <v>0</v>
      </c>
    </row>
    <row r="87" spans="1:12">
      <c r="A87" t="str">
        <f>IF(AND('Cihazlar'!A87="",'Cihazlar'!B87=""),"",IFERROR(INDEX('Müşteriler'!$A:$A,MATCH(IF('Cihazlar'!A87="","§",'Cihazlar'!A87),'Müşteriler'!$K:$K,0)),IFERROR(INDEX('Müşteriler'!$A:$A,MATCH(IF('Cihazlar'!B87="","§",'Cihazlar'!B87),'Müşteriler'!$C:$C,0)),'Cihazlar'!A87&amp;'Cihazlar'!B87)))</f>
        <v/>
      </c>
      <c r="B87" t="str">
        <f>IF('Cihazlar'!C87="","",IF(J87="",'Cihazlar'!C87,INDEX('Ürünler'!$B:$B,J87)))</f>
        <v/>
      </c>
      <c r="C87" t="str">
        <f>IF('Cihazlar'!D87="","",'Cihazlar'!D87)</f>
        <v/>
      </c>
      <c r="D87" s="16" t="str">
        <f>I87</f>
        <v/>
      </c>
      <c r="E87" t="str">
        <f>IF(L87&gt;0,L87&amp;" gün",IF(K87&gt;0,K87&amp;" ay",""))</f>
        <v/>
      </c>
      <c r="F87" s="16" t="str">
        <f>IF(OR('Cihazlar'!C87="",I87=""),"",IF(L87&gt;0,I87+L87,IF(K87&gt;0,EDATE(I87,K87),"")))</f>
        <v/>
      </c>
      <c r="G87" s="17" t="str">
        <f>IF(F87="","",F87-TODAY())</f>
        <v/>
      </c>
      <c r="H87" t="str">
        <f>IF(G87="","",IF(G87&lt;0,"Gecikmiş",IF(G87&lt;=30,"30 gün içinde","Planlı")))</f>
        <v/>
      </c>
      <c r="I87" s="16" t="str">
        <f>IF('Cihazlar'!F87&lt;&gt;"",IF('Cihazlar'!F87="","",IF(ISNUMBER('Cihazlar'!F87),'Cihazlar'!F87,IFERROR(DATE(VALUE(RIGHT('Cihazlar'!F87,4)),VALUE(MID('Cihazlar'!F87,4,2)),VALUE(LEFT('Cihazlar'!F87,2))),""))),IF('Cihazlar'!E87="","",IF(ISNUMBER('Cihazlar'!E87),'Cihazlar'!E87,IFERROR(DATE(VALUE(RIGHT('Cihazlar'!E87,4)),VALUE(MID('Cihazlar'!E87,4,2)),VALUE(LEFT('Cihazlar'!E87,2))),""))))</f>
        <v/>
      </c>
      <c r="J87" t="str">
        <f>IF('Cihazlar'!C87="","",IFERROR(MATCH('Cihazlar'!C87,'Ürünler'!$A:$A,0),IFERROR(MATCH('Cihazlar'!C87,'Ürünler'!$B:$B,0),"")))</f>
        <v/>
      </c>
      <c r="K87">
        <f>IF(L87&gt;0,0,IF('Cihazlar'!J87&lt;&gt;"",N(VALUE('Cihazlar'!J87)),IF(J87="",0,N(INDEX('Ürünler'!$C:$C,J87)))))</f>
        <v>0</v>
      </c>
      <c r="L87">
        <f>IF('Cihazlar'!K87&lt;&gt;"",N(VALUE('Cihazlar'!K87)),IF('Cihazlar'!J87&lt;&gt;"",0,IF(J87="",0,N(INDEX('Ürünler'!$D:$D,J87)))))</f>
        <v>0</v>
      </c>
    </row>
    <row r="88" spans="1:12">
      <c r="A88" t="str">
        <f>IF(AND('Cihazlar'!A88="",'Cihazlar'!B88=""),"",IFERROR(INDEX('Müşteriler'!$A:$A,MATCH(IF('Cihazlar'!A88="","§",'Cihazlar'!A88),'Müşteriler'!$K:$K,0)),IFERROR(INDEX('Müşteriler'!$A:$A,MATCH(IF('Cihazlar'!B88="","§",'Cihazlar'!B88),'Müşteriler'!$C:$C,0)),'Cihazlar'!A88&amp;'Cihazlar'!B88)))</f>
        <v/>
      </c>
      <c r="B88" t="str">
        <f>IF('Cihazlar'!C88="","",IF(J88="",'Cihazlar'!C88,INDEX('Ürünler'!$B:$B,J88)))</f>
        <v/>
      </c>
      <c r="C88" t="str">
        <f>IF('Cihazlar'!D88="","",'Cihazlar'!D88)</f>
        <v/>
      </c>
      <c r="D88" s="16" t="str">
        <f>I88</f>
        <v/>
      </c>
      <c r="E88" t="str">
        <f>IF(L88&gt;0,L88&amp;" gün",IF(K88&gt;0,K88&amp;" ay",""))</f>
        <v/>
      </c>
      <c r="F88" s="16" t="str">
        <f>IF(OR('Cihazlar'!C88="",I88=""),"",IF(L88&gt;0,I88+L88,IF(K88&gt;0,EDATE(I88,K88),"")))</f>
        <v/>
      </c>
      <c r="G88" s="17" t="str">
        <f>IF(F88="","",F88-TODAY())</f>
        <v/>
      </c>
      <c r="H88" t="str">
        <f>IF(G88="","",IF(G88&lt;0,"Gecikmiş",IF(G88&lt;=30,"30 gün içinde","Planlı")))</f>
        <v/>
      </c>
      <c r="I88" s="16" t="str">
        <f>IF('Cihazlar'!F88&lt;&gt;"",IF('Cihazlar'!F88="","",IF(ISNUMBER('Cihazlar'!F88),'Cihazlar'!F88,IFERROR(DATE(VALUE(RIGHT('Cihazlar'!F88,4)),VALUE(MID('Cihazlar'!F88,4,2)),VALUE(LEFT('Cihazlar'!F88,2))),""))),IF('Cihazlar'!E88="","",IF(ISNUMBER('Cihazlar'!E88),'Cihazlar'!E88,IFERROR(DATE(VALUE(RIGHT('Cihazlar'!E88,4)),VALUE(MID('Cihazlar'!E88,4,2)),VALUE(LEFT('Cihazlar'!E88,2))),""))))</f>
        <v/>
      </c>
      <c r="J88" t="str">
        <f>IF('Cihazlar'!C88="","",IFERROR(MATCH('Cihazlar'!C88,'Ürünler'!$A:$A,0),IFERROR(MATCH('Cihazlar'!C88,'Ürünler'!$B:$B,0),"")))</f>
        <v/>
      </c>
      <c r="K88">
        <f>IF(L88&gt;0,0,IF('Cihazlar'!J88&lt;&gt;"",N(VALUE('Cihazlar'!J88)),IF(J88="",0,N(INDEX('Ürünler'!$C:$C,J88)))))</f>
        <v>0</v>
      </c>
      <c r="L88">
        <f>IF('Cihazlar'!K88&lt;&gt;"",N(VALUE('Cihazlar'!K88)),IF('Cihazlar'!J88&lt;&gt;"",0,IF(J88="",0,N(INDEX('Ürünler'!$D:$D,J88)))))</f>
        <v>0</v>
      </c>
    </row>
    <row r="89" spans="1:12">
      <c r="A89" t="str">
        <f>IF(AND('Cihazlar'!A89="",'Cihazlar'!B89=""),"",IFERROR(INDEX('Müşteriler'!$A:$A,MATCH(IF('Cihazlar'!A89="","§",'Cihazlar'!A89),'Müşteriler'!$K:$K,0)),IFERROR(INDEX('Müşteriler'!$A:$A,MATCH(IF('Cihazlar'!B89="","§",'Cihazlar'!B89),'Müşteriler'!$C:$C,0)),'Cihazlar'!A89&amp;'Cihazlar'!B89)))</f>
        <v/>
      </c>
      <c r="B89" t="str">
        <f>IF('Cihazlar'!C89="","",IF(J89="",'Cihazlar'!C89,INDEX('Ürünler'!$B:$B,J89)))</f>
        <v/>
      </c>
      <c r="C89" t="str">
        <f>IF('Cihazlar'!D89="","",'Cihazlar'!D89)</f>
        <v/>
      </c>
      <c r="D89" s="16" t="str">
        <f>I89</f>
        <v/>
      </c>
      <c r="E89" t="str">
        <f>IF(L89&gt;0,L89&amp;" gün",IF(K89&gt;0,K89&amp;" ay",""))</f>
        <v/>
      </c>
      <c r="F89" s="16" t="str">
        <f>IF(OR('Cihazlar'!C89="",I89=""),"",IF(L89&gt;0,I89+L89,IF(K89&gt;0,EDATE(I89,K89),"")))</f>
        <v/>
      </c>
      <c r="G89" s="17" t="str">
        <f>IF(F89="","",F89-TODAY())</f>
        <v/>
      </c>
      <c r="H89" t="str">
        <f>IF(G89="","",IF(G89&lt;0,"Gecikmiş",IF(G89&lt;=30,"30 gün içinde","Planlı")))</f>
        <v/>
      </c>
      <c r="I89" s="16" t="str">
        <f>IF('Cihazlar'!F89&lt;&gt;"",IF('Cihazlar'!F89="","",IF(ISNUMBER('Cihazlar'!F89),'Cihazlar'!F89,IFERROR(DATE(VALUE(RIGHT('Cihazlar'!F89,4)),VALUE(MID('Cihazlar'!F89,4,2)),VALUE(LEFT('Cihazlar'!F89,2))),""))),IF('Cihazlar'!E89="","",IF(ISNUMBER('Cihazlar'!E89),'Cihazlar'!E89,IFERROR(DATE(VALUE(RIGHT('Cihazlar'!E89,4)),VALUE(MID('Cihazlar'!E89,4,2)),VALUE(LEFT('Cihazlar'!E89,2))),""))))</f>
        <v/>
      </c>
      <c r="J89" t="str">
        <f>IF('Cihazlar'!C89="","",IFERROR(MATCH('Cihazlar'!C89,'Ürünler'!$A:$A,0),IFERROR(MATCH('Cihazlar'!C89,'Ürünler'!$B:$B,0),"")))</f>
        <v/>
      </c>
      <c r="K89">
        <f>IF(L89&gt;0,0,IF('Cihazlar'!J89&lt;&gt;"",N(VALUE('Cihazlar'!J89)),IF(J89="",0,N(INDEX('Ürünler'!$C:$C,J89)))))</f>
        <v>0</v>
      </c>
      <c r="L89">
        <f>IF('Cihazlar'!K89&lt;&gt;"",N(VALUE('Cihazlar'!K89)),IF('Cihazlar'!J89&lt;&gt;"",0,IF(J89="",0,N(INDEX('Ürünler'!$D:$D,J89)))))</f>
        <v>0</v>
      </c>
    </row>
    <row r="90" spans="1:12">
      <c r="A90" t="str">
        <f>IF(AND('Cihazlar'!A90="",'Cihazlar'!B90=""),"",IFERROR(INDEX('Müşteriler'!$A:$A,MATCH(IF('Cihazlar'!A90="","§",'Cihazlar'!A90),'Müşteriler'!$K:$K,0)),IFERROR(INDEX('Müşteriler'!$A:$A,MATCH(IF('Cihazlar'!B90="","§",'Cihazlar'!B90),'Müşteriler'!$C:$C,0)),'Cihazlar'!A90&amp;'Cihazlar'!B90)))</f>
        <v/>
      </c>
      <c r="B90" t="str">
        <f>IF('Cihazlar'!C90="","",IF(J90="",'Cihazlar'!C90,INDEX('Ürünler'!$B:$B,J90)))</f>
        <v/>
      </c>
      <c r="C90" t="str">
        <f>IF('Cihazlar'!D90="","",'Cihazlar'!D90)</f>
        <v/>
      </c>
      <c r="D90" s="16" t="str">
        <f>I90</f>
        <v/>
      </c>
      <c r="E90" t="str">
        <f>IF(L90&gt;0,L90&amp;" gün",IF(K90&gt;0,K90&amp;" ay",""))</f>
        <v/>
      </c>
      <c r="F90" s="16" t="str">
        <f>IF(OR('Cihazlar'!C90="",I90=""),"",IF(L90&gt;0,I90+L90,IF(K90&gt;0,EDATE(I90,K90),"")))</f>
        <v/>
      </c>
      <c r="G90" s="17" t="str">
        <f>IF(F90="","",F90-TODAY())</f>
        <v/>
      </c>
      <c r="H90" t="str">
        <f>IF(G90="","",IF(G90&lt;0,"Gecikmiş",IF(G90&lt;=30,"30 gün içinde","Planlı")))</f>
        <v/>
      </c>
      <c r="I90" s="16" t="str">
        <f>IF('Cihazlar'!F90&lt;&gt;"",IF('Cihazlar'!F90="","",IF(ISNUMBER('Cihazlar'!F90),'Cihazlar'!F90,IFERROR(DATE(VALUE(RIGHT('Cihazlar'!F90,4)),VALUE(MID('Cihazlar'!F90,4,2)),VALUE(LEFT('Cihazlar'!F90,2))),""))),IF('Cihazlar'!E90="","",IF(ISNUMBER('Cihazlar'!E90),'Cihazlar'!E90,IFERROR(DATE(VALUE(RIGHT('Cihazlar'!E90,4)),VALUE(MID('Cihazlar'!E90,4,2)),VALUE(LEFT('Cihazlar'!E90,2))),""))))</f>
        <v/>
      </c>
      <c r="J90" t="str">
        <f>IF('Cihazlar'!C90="","",IFERROR(MATCH('Cihazlar'!C90,'Ürünler'!$A:$A,0),IFERROR(MATCH('Cihazlar'!C90,'Ürünler'!$B:$B,0),"")))</f>
        <v/>
      </c>
      <c r="K90">
        <f>IF(L90&gt;0,0,IF('Cihazlar'!J90&lt;&gt;"",N(VALUE('Cihazlar'!J90)),IF(J90="",0,N(INDEX('Ürünler'!$C:$C,J90)))))</f>
        <v>0</v>
      </c>
      <c r="L90">
        <f>IF('Cihazlar'!K90&lt;&gt;"",N(VALUE('Cihazlar'!K90)),IF('Cihazlar'!J90&lt;&gt;"",0,IF(J90="",0,N(INDEX('Ürünler'!$D:$D,J90)))))</f>
        <v>0</v>
      </c>
    </row>
    <row r="91" spans="1:12">
      <c r="A91" t="str">
        <f>IF(AND('Cihazlar'!A91="",'Cihazlar'!B91=""),"",IFERROR(INDEX('Müşteriler'!$A:$A,MATCH(IF('Cihazlar'!A91="","§",'Cihazlar'!A91),'Müşteriler'!$K:$K,0)),IFERROR(INDEX('Müşteriler'!$A:$A,MATCH(IF('Cihazlar'!B91="","§",'Cihazlar'!B91),'Müşteriler'!$C:$C,0)),'Cihazlar'!A91&amp;'Cihazlar'!B91)))</f>
        <v/>
      </c>
      <c r="B91" t="str">
        <f>IF('Cihazlar'!C91="","",IF(J91="",'Cihazlar'!C91,INDEX('Ürünler'!$B:$B,J91)))</f>
        <v/>
      </c>
      <c r="C91" t="str">
        <f>IF('Cihazlar'!D91="","",'Cihazlar'!D91)</f>
        <v/>
      </c>
      <c r="D91" s="16" t="str">
        <f>I91</f>
        <v/>
      </c>
      <c r="E91" t="str">
        <f>IF(L91&gt;0,L91&amp;" gün",IF(K91&gt;0,K91&amp;" ay",""))</f>
        <v/>
      </c>
      <c r="F91" s="16" t="str">
        <f>IF(OR('Cihazlar'!C91="",I91=""),"",IF(L91&gt;0,I91+L91,IF(K91&gt;0,EDATE(I91,K91),"")))</f>
        <v/>
      </c>
      <c r="G91" s="17" t="str">
        <f>IF(F91="","",F91-TODAY())</f>
        <v/>
      </c>
      <c r="H91" t="str">
        <f>IF(G91="","",IF(G91&lt;0,"Gecikmiş",IF(G91&lt;=30,"30 gün içinde","Planlı")))</f>
        <v/>
      </c>
      <c r="I91" s="16" t="str">
        <f>IF('Cihazlar'!F91&lt;&gt;"",IF('Cihazlar'!F91="","",IF(ISNUMBER('Cihazlar'!F91),'Cihazlar'!F91,IFERROR(DATE(VALUE(RIGHT('Cihazlar'!F91,4)),VALUE(MID('Cihazlar'!F91,4,2)),VALUE(LEFT('Cihazlar'!F91,2))),""))),IF('Cihazlar'!E91="","",IF(ISNUMBER('Cihazlar'!E91),'Cihazlar'!E91,IFERROR(DATE(VALUE(RIGHT('Cihazlar'!E91,4)),VALUE(MID('Cihazlar'!E91,4,2)),VALUE(LEFT('Cihazlar'!E91,2))),""))))</f>
        <v/>
      </c>
      <c r="J91" t="str">
        <f>IF('Cihazlar'!C91="","",IFERROR(MATCH('Cihazlar'!C91,'Ürünler'!$A:$A,0),IFERROR(MATCH('Cihazlar'!C91,'Ürünler'!$B:$B,0),"")))</f>
        <v/>
      </c>
      <c r="K91">
        <f>IF(L91&gt;0,0,IF('Cihazlar'!J91&lt;&gt;"",N(VALUE('Cihazlar'!J91)),IF(J91="",0,N(INDEX('Ürünler'!$C:$C,J91)))))</f>
        <v>0</v>
      </c>
      <c r="L91">
        <f>IF('Cihazlar'!K91&lt;&gt;"",N(VALUE('Cihazlar'!K91)),IF('Cihazlar'!J91&lt;&gt;"",0,IF(J91="",0,N(INDEX('Ürünler'!$D:$D,J91)))))</f>
        <v>0</v>
      </c>
    </row>
    <row r="92" spans="1:12">
      <c r="A92" t="str">
        <f>IF(AND('Cihazlar'!A92="",'Cihazlar'!B92=""),"",IFERROR(INDEX('Müşteriler'!$A:$A,MATCH(IF('Cihazlar'!A92="","§",'Cihazlar'!A92),'Müşteriler'!$K:$K,0)),IFERROR(INDEX('Müşteriler'!$A:$A,MATCH(IF('Cihazlar'!B92="","§",'Cihazlar'!B92),'Müşteriler'!$C:$C,0)),'Cihazlar'!A92&amp;'Cihazlar'!B92)))</f>
        <v/>
      </c>
      <c r="B92" t="str">
        <f>IF('Cihazlar'!C92="","",IF(J92="",'Cihazlar'!C92,INDEX('Ürünler'!$B:$B,J92)))</f>
        <v/>
      </c>
      <c r="C92" t="str">
        <f>IF('Cihazlar'!D92="","",'Cihazlar'!D92)</f>
        <v/>
      </c>
      <c r="D92" s="16" t="str">
        <f>I92</f>
        <v/>
      </c>
      <c r="E92" t="str">
        <f>IF(L92&gt;0,L92&amp;" gün",IF(K92&gt;0,K92&amp;" ay",""))</f>
        <v/>
      </c>
      <c r="F92" s="16" t="str">
        <f>IF(OR('Cihazlar'!C92="",I92=""),"",IF(L92&gt;0,I92+L92,IF(K92&gt;0,EDATE(I92,K92),"")))</f>
        <v/>
      </c>
      <c r="G92" s="17" t="str">
        <f>IF(F92="","",F92-TODAY())</f>
        <v/>
      </c>
      <c r="H92" t="str">
        <f>IF(G92="","",IF(G92&lt;0,"Gecikmiş",IF(G92&lt;=30,"30 gün içinde","Planlı")))</f>
        <v/>
      </c>
      <c r="I92" s="16" t="str">
        <f>IF('Cihazlar'!F92&lt;&gt;"",IF('Cihazlar'!F92="","",IF(ISNUMBER('Cihazlar'!F92),'Cihazlar'!F92,IFERROR(DATE(VALUE(RIGHT('Cihazlar'!F92,4)),VALUE(MID('Cihazlar'!F92,4,2)),VALUE(LEFT('Cihazlar'!F92,2))),""))),IF('Cihazlar'!E92="","",IF(ISNUMBER('Cihazlar'!E92),'Cihazlar'!E92,IFERROR(DATE(VALUE(RIGHT('Cihazlar'!E92,4)),VALUE(MID('Cihazlar'!E92,4,2)),VALUE(LEFT('Cihazlar'!E92,2))),""))))</f>
        <v/>
      </c>
      <c r="J92" t="str">
        <f>IF('Cihazlar'!C92="","",IFERROR(MATCH('Cihazlar'!C92,'Ürünler'!$A:$A,0),IFERROR(MATCH('Cihazlar'!C92,'Ürünler'!$B:$B,0),"")))</f>
        <v/>
      </c>
      <c r="K92">
        <f>IF(L92&gt;0,0,IF('Cihazlar'!J92&lt;&gt;"",N(VALUE('Cihazlar'!J92)),IF(J92="",0,N(INDEX('Ürünler'!$C:$C,J92)))))</f>
        <v>0</v>
      </c>
      <c r="L92">
        <f>IF('Cihazlar'!K92&lt;&gt;"",N(VALUE('Cihazlar'!K92)),IF('Cihazlar'!J92&lt;&gt;"",0,IF(J92="",0,N(INDEX('Ürünler'!$D:$D,J92)))))</f>
        <v>0</v>
      </c>
    </row>
    <row r="93" spans="1:12">
      <c r="A93" t="str">
        <f>IF(AND('Cihazlar'!A93="",'Cihazlar'!B93=""),"",IFERROR(INDEX('Müşteriler'!$A:$A,MATCH(IF('Cihazlar'!A93="","§",'Cihazlar'!A93),'Müşteriler'!$K:$K,0)),IFERROR(INDEX('Müşteriler'!$A:$A,MATCH(IF('Cihazlar'!B93="","§",'Cihazlar'!B93),'Müşteriler'!$C:$C,0)),'Cihazlar'!A93&amp;'Cihazlar'!B93)))</f>
        <v/>
      </c>
      <c r="B93" t="str">
        <f>IF('Cihazlar'!C93="","",IF(J93="",'Cihazlar'!C93,INDEX('Ürünler'!$B:$B,J93)))</f>
        <v/>
      </c>
      <c r="C93" t="str">
        <f>IF('Cihazlar'!D93="","",'Cihazlar'!D93)</f>
        <v/>
      </c>
      <c r="D93" s="16" t="str">
        <f>I93</f>
        <v/>
      </c>
      <c r="E93" t="str">
        <f>IF(L93&gt;0,L93&amp;" gün",IF(K93&gt;0,K93&amp;" ay",""))</f>
        <v/>
      </c>
      <c r="F93" s="16" t="str">
        <f>IF(OR('Cihazlar'!C93="",I93=""),"",IF(L93&gt;0,I93+L93,IF(K93&gt;0,EDATE(I93,K93),"")))</f>
        <v/>
      </c>
      <c r="G93" s="17" t="str">
        <f>IF(F93="","",F93-TODAY())</f>
        <v/>
      </c>
      <c r="H93" t="str">
        <f>IF(G93="","",IF(G93&lt;0,"Gecikmiş",IF(G93&lt;=30,"30 gün içinde","Planlı")))</f>
        <v/>
      </c>
      <c r="I93" s="16" t="str">
        <f>IF('Cihazlar'!F93&lt;&gt;"",IF('Cihazlar'!F93="","",IF(ISNUMBER('Cihazlar'!F93),'Cihazlar'!F93,IFERROR(DATE(VALUE(RIGHT('Cihazlar'!F93,4)),VALUE(MID('Cihazlar'!F93,4,2)),VALUE(LEFT('Cihazlar'!F93,2))),""))),IF('Cihazlar'!E93="","",IF(ISNUMBER('Cihazlar'!E93),'Cihazlar'!E93,IFERROR(DATE(VALUE(RIGHT('Cihazlar'!E93,4)),VALUE(MID('Cihazlar'!E93,4,2)),VALUE(LEFT('Cihazlar'!E93,2))),""))))</f>
        <v/>
      </c>
      <c r="J93" t="str">
        <f>IF('Cihazlar'!C93="","",IFERROR(MATCH('Cihazlar'!C93,'Ürünler'!$A:$A,0),IFERROR(MATCH('Cihazlar'!C93,'Ürünler'!$B:$B,0),"")))</f>
        <v/>
      </c>
      <c r="K93">
        <f>IF(L93&gt;0,0,IF('Cihazlar'!J93&lt;&gt;"",N(VALUE('Cihazlar'!J93)),IF(J93="",0,N(INDEX('Ürünler'!$C:$C,J93)))))</f>
        <v>0</v>
      </c>
      <c r="L93">
        <f>IF('Cihazlar'!K93&lt;&gt;"",N(VALUE('Cihazlar'!K93)),IF('Cihazlar'!J93&lt;&gt;"",0,IF(J93="",0,N(INDEX('Ürünler'!$D:$D,J93)))))</f>
        <v>0</v>
      </c>
    </row>
    <row r="94" spans="1:12">
      <c r="A94" t="str">
        <f>IF(AND('Cihazlar'!A94="",'Cihazlar'!B94=""),"",IFERROR(INDEX('Müşteriler'!$A:$A,MATCH(IF('Cihazlar'!A94="","§",'Cihazlar'!A94),'Müşteriler'!$K:$K,0)),IFERROR(INDEX('Müşteriler'!$A:$A,MATCH(IF('Cihazlar'!B94="","§",'Cihazlar'!B94),'Müşteriler'!$C:$C,0)),'Cihazlar'!A94&amp;'Cihazlar'!B94)))</f>
        <v/>
      </c>
      <c r="B94" t="str">
        <f>IF('Cihazlar'!C94="","",IF(J94="",'Cihazlar'!C94,INDEX('Ürünler'!$B:$B,J94)))</f>
        <v/>
      </c>
      <c r="C94" t="str">
        <f>IF('Cihazlar'!D94="","",'Cihazlar'!D94)</f>
        <v/>
      </c>
      <c r="D94" s="16" t="str">
        <f>I94</f>
        <v/>
      </c>
      <c r="E94" t="str">
        <f>IF(L94&gt;0,L94&amp;" gün",IF(K94&gt;0,K94&amp;" ay",""))</f>
        <v/>
      </c>
      <c r="F94" s="16" t="str">
        <f>IF(OR('Cihazlar'!C94="",I94=""),"",IF(L94&gt;0,I94+L94,IF(K94&gt;0,EDATE(I94,K94),"")))</f>
        <v/>
      </c>
      <c r="G94" s="17" t="str">
        <f>IF(F94="","",F94-TODAY())</f>
        <v/>
      </c>
      <c r="H94" t="str">
        <f>IF(G94="","",IF(G94&lt;0,"Gecikmiş",IF(G94&lt;=30,"30 gün içinde","Planlı")))</f>
        <v/>
      </c>
      <c r="I94" s="16" t="str">
        <f>IF('Cihazlar'!F94&lt;&gt;"",IF('Cihazlar'!F94="","",IF(ISNUMBER('Cihazlar'!F94),'Cihazlar'!F94,IFERROR(DATE(VALUE(RIGHT('Cihazlar'!F94,4)),VALUE(MID('Cihazlar'!F94,4,2)),VALUE(LEFT('Cihazlar'!F94,2))),""))),IF('Cihazlar'!E94="","",IF(ISNUMBER('Cihazlar'!E94),'Cihazlar'!E94,IFERROR(DATE(VALUE(RIGHT('Cihazlar'!E94,4)),VALUE(MID('Cihazlar'!E94,4,2)),VALUE(LEFT('Cihazlar'!E94,2))),""))))</f>
        <v/>
      </c>
      <c r="J94" t="str">
        <f>IF('Cihazlar'!C94="","",IFERROR(MATCH('Cihazlar'!C94,'Ürünler'!$A:$A,0),IFERROR(MATCH('Cihazlar'!C94,'Ürünler'!$B:$B,0),"")))</f>
        <v/>
      </c>
      <c r="K94">
        <f>IF(L94&gt;0,0,IF('Cihazlar'!J94&lt;&gt;"",N(VALUE('Cihazlar'!J94)),IF(J94="",0,N(INDEX('Ürünler'!$C:$C,J94)))))</f>
        <v>0</v>
      </c>
      <c r="L94">
        <f>IF('Cihazlar'!K94&lt;&gt;"",N(VALUE('Cihazlar'!K94)),IF('Cihazlar'!J94&lt;&gt;"",0,IF(J94="",0,N(INDEX('Ürünler'!$D:$D,J94)))))</f>
        <v>0</v>
      </c>
    </row>
    <row r="95" spans="1:12">
      <c r="A95" t="str">
        <f>IF(AND('Cihazlar'!A95="",'Cihazlar'!B95=""),"",IFERROR(INDEX('Müşteriler'!$A:$A,MATCH(IF('Cihazlar'!A95="","§",'Cihazlar'!A95),'Müşteriler'!$K:$K,0)),IFERROR(INDEX('Müşteriler'!$A:$A,MATCH(IF('Cihazlar'!B95="","§",'Cihazlar'!B95),'Müşteriler'!$C:$C,0)),'Cihazlar'!A95&amp;'Cihazlar'!B95)))</f>
        <v/>
      </c>
      <c r="B95" t="str">
        <f>IF('Cihazlar'!C95="","",IF(J95="",'Cihazlar'!C95,INDEX('Ürünler'!$B:$B,J95)))</f>
        <v/>
      </c>
      <c r="C95" t="str">
        <f>IF('Cihazlar'!D95="","",'Cihazlar'!D95)</f>
        <v/>
      </c>
      <c r="D95" s="16" t="str">
        <f>I95</f>
        <v/>
      </c>
      <c r="E95" t="str">
        <f>IF(L95&gt;0,L95&amp;" gün",IF(K95&gt;0,K95&amp;" ay",""))</f>
        <v/>
      </c>
      <c r="F95" s="16" t="str">
        <f>IF(OR('Cihazlar'!C95="",I95=""),"",IF(L95&gt;0,I95+L95,IF(K95&gt;0,EDATE(I95,K95),"")))</f>
        <v/>
      </c>
      <c r="G95" s="17" t="str">
        <f>IF(F95="","",F95-TODAY())</f>
        <v/>
      </c>
      <c r="H95" t="str">
        <f>IF(G95="","",IF(G95&lt;0,"Gecikmiş",IF(G95&lt;=30,"30 gün içinde","Planlı")))</f>
        <v/>
      </c>
      <c r="I95" s="16" t="str">
        <f>IF('Cihazlar'!F95&lt;&gt;"",IF('Cihazlar'!F95="","",IF(ISNUMBER('Cihazlar'!F95),'Cihazlar'!F95,IFERROR(DATE(VALUE(RIGHT('Cihazlar'!F95,4)),VALUE(MID('Cihazlar'!F95,4,2)),VALUE(LEFT('Cihazlar'!F95,2))),""))),IF('Cihazlar'!E95="","",IF(ISNUMBER('Cihazlar'!E95),'Cihazlar'!E95,IFERROR(DATE(VALUE(RIGHT('Cihazlar'!E95,4)),VALUE(MID('Cihazlar'!E95,4,2)),VALUE(LEFT('Cihazlar'!E95,2))),""))))</f>
        <v/>
      </c>
      <c r="J95" t="str">
        <f>IF('Cihazlar'!C95="","",IFERROR(MATCH('Cihazlar'!C95,'Ürünler'!$A:$A,0),IFERROR(MATCH('Cihazlar'!C95,'Ürünler'!$B:$B,0),"")))</f>
        <v/>
      </c>
      <c r="K95">
        <f>IF(L95&gt;0,0,IF('Cihazlar'!J95&lt;&gt;"",N(VALUE('Cihazlar'!J95)),IF(J95="",0,N(INDEX('Ürünler'!$C:$C,J95)))))</f>
        <v>0</v>
      </c>
      <c r="L95">
        <f>IF('Cihazlar'!K95&lt;&gt;"",N(VALUE('Cihazlar'!K95)),IF('Cihazlar'!J95&lt;&gt;"",0,IF(J95="",0,N(INDEX('Ürünler'!$D:$D,J95)))))</f>
        <v>0</v>
      </c>
    </row>
    <row r="96" spans="1:12">
      <c r="A96" t="str">
        <f>IF(AND('Cihazlar'!A96="",'Cihazlar'!B96=""),"",IFERROR(INDEX('Müşteriler'!$A:$A,MATCH(IF('Cihazlar'!A96="","§",'Cihazlar'!A96),'Müşteriler'!$K:$K,0)),IFERROR(INDEX('Müşteriler'!$A:$A,MATCH(IF('Cihazlar'!B96="","§",'Cihazlar'!B96),'Müşteriler'!$C:$C,0)),'Cihazlar'!A96&amp;'Cihazlar'!B96)))</f>
        <v/>
      </c>
      <c r="B96" t="str">
        <f>IF('Cihazlar'!C96="","",IF(J96="",'Cihazlar'!C96,INDEX('Ürünler'!$B:$B,J96)))</f>
        <v/>
      </c>
      <c r="C96" t="str">
        <f>IF('Cihazlar'!D96="","",'Cihazlar'!D96)</f>
        <v/>
      </c>
      <c r="D96" s="16" t="str">
        <f>I96</f>
        <v/>
      </c>
      <c r="E96" t="str">
        <f>IF(L96&gt;0,L96&amp;" gün",IF(K96&gt;0,K96&amp;" ay",""))</f>
        <v/>
      </c>
      <c r="F96" s="16" t="str">
        <f>IF(OR('Cihazlar'!C96="",I96=""),"",IF(L96&gt;0,I96+L96,IF(K96&gt;0,EDATE(I96,K96),"")))</f>
        <v/>
      </c>
      <c r="G96" s="17" t="str">
        <f>IF(F96="","",F96-TODAY())</f>
        <v/>
      </c>
      <c r="H96" t="str">
        <f>IF(G96="","",IF(G96&lt;0,"Gecikmiş",IF(G96&lt;=30,"30 gün içinde","Planlı")))</f>
        <v/>
      </c>
      <c r="I96" s="16" t="str">
        <f>IF('Cihazlar'!F96&lt;&gt;"",IF('Cihazlar'!F96="","",IF(ISNUMBER('Cihazlar'!F96),'Cihazlar'!F96,IFERROR(DATE(VALUE(RIGHT('Cihazlar'!F96,4)),VALUE(MID('Cihazlar'!F96,4,2)),VALUE(LEFT('Cihazlar'!F96,2))),""))),IF('Cihazlar'!E96="","",IF(ISNUMBER('Cihazlar'!E96),'Cihazlar'!E96,IFERROR(DATE(VALUE(RIGHT('Cihazlar'!E96,4)),VALUE(MID('Cihazlar'!E96,4,2)),VALUE(LEFT('Cihazlar'!E96,2))),""))))</f>
        <v/>
      </c>
      <c r="J96" t="str">
        <f>IF('Cihazlar'!C96="","",IFERROR(MATCH('Cihazlar'!C96,'Ürünler'!$A:$A,0),IFERROR(MATCH('Cihazlar'!C96,'Ürünler'!$B:$B,0),"")))</f>
        <v/>
      </c>
      <c r="K96">
        <f>IF(L96&gt;0,0,IF('Cihazlar'!J96&lt;&gt;"",N(VALUE('Cihazlar'!J96)),IF(J96="",0,N(INDEX('Ürünler'!$C:$C,J96)))))</f>
        <v>0</v>
      </c>
      <c r="L96">
        <f>IF('Cihazlar'!K96&lt;&gt;"",N(VALUE('Cihazlar'!K96)),IF('Cihazlar'!J96&lt;&gt;"",0,IF(J96="",0,N(INDEX('Ürünler'!$D:$D,J96)))))</f>
        <v>0</v>
      </c>
    </row>
    <row r="97" spans="1:12">
      <c r="A97" t="str">
        <f>IF(AND('Cihazlar'!A97="",'Cihazlar'!B97=""),"",IFERROR(INDEX('Müşteriler'!$A:$A,MATCH(IF('Cihazlar'!A97="","§",'Cihazlar'!A97),'Müşteriler'!$K:$K,0)),IFERROR(INDEX('Müşteriler'!$A:$A,MATCH(IF('Cihazlar'!B97="","§",'Cihazlar'!B97),'Müşteriler'!$C:$C,0)),'Cihazlar'!A97&amp;'Cihazlar'!B97)))</f>
        <v/>
      </c>
      <c r="B97" t="str">
        <f>IF('Cihazlar'!C97="","",IF(J97="",'Cihazlar'!C97,INDEX('Ürünler'!$B:$B,J97)))</f>
        <v/>
      </c>
      <c r="C97" t="str">
        <f>IF('Cihazlar'!D97="","",'Cihazlar'!D97)</f>
        <v/>
      </c>
      <c r="D97" s="16" t="str">
        <f>I97</f>
        <v/>
      </c>
      <c r="E97" t="str">
        <f>IF(L97&gt;0,L97&amp;" gün",IF(K97&gt;0,K97&amp;" ay",""))</f>
        <v/>
      </c>
      <c r="F97" s="16" t="str">
        <f>IF(OR('Cihazlar'!C97="",I97=""),"",IF(L97&gt;0,I97+L97,IF(K97&gt;0,EDATE(I97,K97),"")))</f>
        <v/>
      </c>
      <c r="G97" s="17" t="str">
        <f>IF(F97="","",F97-TODAY())</f>
        <v/>
      </c>
      <c r="H97" t="str">
        <f>IF(G97="","",IF(G97&lt;0,"Gecikmiş",IF(G97&lt;=30,"30 gün içinde","Planlı")))</f>
        <v/>
      </c>
      <c r="I97" s="16" t="str">
        <f>IF('Cihazlar'!F97&lt;&gt;"",IF('Cihazlar'!F97="","",IF(ISNUMBER('Cihazlar'!F97),'Cihazlar'!F97,IFERROR(DATE(VALUE(RIGHT('Cihazlar'!F97,4)),VALUE(MID('Cihazlar'!F97,4,2)),VALUE(LEFT('Cihazlar'!F97,2))),""))),IF('Cihazlar'!E97="","",IF(ISNUMBER('Cihazlar'!E97),'Cihazlar'!E97,IFERROR(DATE(VALUE(RIGHT('Cihazlar'!E97,4)),VALUE(MID('Cihazlar'!E97,4,2)),VALUE(LEFT('Cihazlar'!E97,2))),""))))</f>
        <v/>
      </c>
      <c r="J97" t="str">
        <f>IF('Cihazlar'!C97="","",IFERROR(MATCH('Cihazlar'!C97,'Ürünler'!$A:$A,0),IFERROR(MATCH('Cihazlar'!C97,'Ürünler'!$B:$B,0),"")))</f>
        <v/>
      </c>
      <c r="K97">
        <f>IF(L97&gt;0,0,IF('Cihazlar'!J97&lt;&gt;"",N(VALUE('Cihazlar'!J97)),IF(J97="",0,N(INDEX('Ürünler'!$C:$C,J97)))))</f>
        <v>0</v>
      </c>
      <c r="L97">
        <f>IF('Cihazlar'!K97&lt;&gt;"",N(VALUE('Cihazlar'!K97)),IF('Cihazlar'!J97&lt;&gt;"",0,IF(J97="",0,N(INDEX('Ürünler'!$D:$D,J97)))))</f>
        <v>0</v>
      </c>
    </row>
    <row r="98" spans="1:12">
      <c r="A98" t="str">
        <f>IF(AND('Cihazlar'!A98="",'Cihazlar'!B98=""),"",IFERROR(INDEX('Müşteriler'!$A:$A,MATCH(IF('Cihazlar'!A98="","§",'Cihazlar'!A98),'Müşteriler'!$K:$K,0)),IFERROR(INDEX('Müşteriler'!$A:$A,MATCH(IF('Cihazlar'!B98="","§",'Cihazlar'!B98),'Müşteriler'!$C:$C,0)),'Cihazlar'!A98&amp;'Cihazlar'!B98)))</f>
        <v/>
      </c>
      <c r="B98" t="str">
        <f>IF('Cihazlar'!C98="","",IF(J98="",'Cihazlar'!C98,INDEX('Ürünler'!$B:$B,J98)))</f>
        <v/>
      </c>
      <c r="C98" t="str">
        <f>IF('Cihazlar'!D98="","",'Cihazlar'!D98)</f>
        <v/>
      </c>
      <c r="D98" s="16" t="str">
        <f>I98</f>
        <v/>
      </c>
      <c r="E98" t="str">
        <f>IF(L98&gt;0,L98&amp;" gün",IF(K98&gt;0,K98&amp;" ay",""))</f>
        <v/>
      </c>
      <c r="F98" s="16" t="str">
        <f>IF(OR('Cihazlar'!C98="",I98=""),"",IF(L98&gt;0,I98+L98,IF(K98&gt;0,EDATE(I98,K98),"")))</f>
        <v/>
      </c>
      <c r="G98" s="17" t="str">
        <f>IF(F98="","",F98-TODAY())</f>
        <v/>
      </c>
      <c r="H98" t="str">
        <f>IF(G98="","",IF(G98&lt;0,"Gecikmiş",IF(G98&lt;=30,"30 gün içinde","Planlı")))</f>
        <v/>
      </c>
      <c r="I98" s="16" t="str">
        <f>IF('Cihazlar'!F98&lt;&gt;"",IF('Cihazlar'!F98="","",IF(ISNUMBER('Cihazlar'!F98),'Cihazlar'!F98,IFERROR(DATE(VALUE(RIGHT('Cihazlar'!F98,4)),VALUE(MID('Cihazlar'!F98,4,2)),VALUE(LEFT('Cihazlar'!F98,2))),""))),IF('Cihazlar'!E98="","",IF(ISNUMBER('Cihazlar'!E98),'Cihazlar'!E98,IFERROR(DATE(VALUE(RIGHT('Cihazlar'!E98,4)),VALUE(MID('Cihazlar'!E98,4,2)),VALUE(LEFT('Cihazlar'!E98,2))),""))))</f>
        <v/>
      </c>
      <c r="J98" t="str">
        <f>IF('Cihazlar'!C98="","",IFERROR(MATCH('Cihazlar'!C98,'Ürünler'!$A:$A,0),IFERROR(MATCH('Cihazlar'!C98,'Ürünler'!$B:$B,0),"")))</f>
        <v/>
      </c>
      <c r="K98">
        <f>IF(L98&gt;0,0,IF('Cihazlar'!J98&lt;&gt;"",N(VALUE('Cihazlar'!J98)),IF(J98="",0,N(INDEX('Ürünler'!$C:$C,J98)))))</f>
        <v>0</v>
      </c>
      <c r="L98">
        <f>IF('Cihazlar'!K98&lt;&gt;"",N(VALUE('Cihazlar'!K98)),IF('Cihazlar'!J98&lt;&gt;"",0,IF(J98="",0,N(INDEX('Ürünler'!$D:$D,J98)))))</f>
        <v>0</v>
      </c>
    </row>
    <row r="99" spans="1:12">
      <c r="A99" t="str">
        <f>IF(AND('Cihazlar'!A99="",'Cihazlar'!B99=""),"",IFERROR(INDEX('Müşteriler'!$A:$A,MATCH(IF('Cihazlar'!A99="","§",'Cihazlar'!A99),'Müşteriler'!$K:$K,0)),IFERROR(INDEX('Müşteriler'!$A:$A,MATCH(IF('Cihazlar'!B99="","§",'Cihazlar'!B99),'Müşteriler'!$C:$C,0)),'Cihazlar'!A99&amp;'Cihazlar'!B99)))</f>
        <v/>
      </c>
      <c r="B99" t="str">
        <f>IF('Cihazlar'!C99="","",IF(J99="",'Cihazlar'!C99,INDEX('Ürünler'!$B:$B,J99)))</f>
        <v/>
      </c>
      <c r="C99" t="str">
        <f>IF('Cihazlar'!D99="","",'Cihazlar'!D99)</f>
        <v/>
      </c>
      <c r="D99" s="16" t="str">
        <f>I99</f>
        <v/>
      </c>
      <c r="E99" t="str">
        <f>IF(L99&gt;0,L99&amp;" gün",IF(K99&gt;0,K99&amp;" ay",""))</f>
        <v/>
      </c>
      <c r="F99" s="16" t="str">
        <f>IF(OR('Cihazlar'!C99="",I99=""),"",IF(L99&gt;0,I99+L99,IF(K99&gt;0,EDATE(I99,K99),"")))</f>
        <v/>
      </c>
      <c r="G99" s="17" t="str">
        <f>IF(F99="","",F99-TODAY())</f>
        <v/>
      </c>
      <c r="H99" t="str">
        <f>IF(G99="","",IF(G99&lt;0,"Gecikmiş",IF(G99&lt;=30,"30 gün içinde","Planlı")))</f>
        <v/>
      </c>
      <c r="I99" s="16" t="str">
        <f>IF('Cihazlar'!F99&lt;&gt;"",IF('Cihazlar'!F99="","",IF(ISNUMBER('Cihazlar'!F99),'Cihazlar'!F99,IFERROR(DATE(VALUE(RIGHT('Cihazlar'!F99,4)),VALUE(MID('Cihazlar'!F99,4,2)),VALUE(LEFT('Cihazlar'!F99,2))),""))),IF('Cihazlar'!E99="","",IF(ISNUMBER('Cihazlar'!E99),'Cihazlar'!E99,IFERROR(DATE(VALUE(RIGHT('Cihazlar'!E99,4)),VALUE(MID('Cihazlar'!E99,4,2)),VALUE(LEFT('Cihazlar'!E99,2))),""))))</f>
        <v/>
      </c>
      <c r="J99" t="str">
        <f>IF('Cihazlar'!C99="","",IFERROR(MATCH('Cihazlar'!C99,'Ürünler'!$A:$A,0),IFERROR(MATCH('Cihazlar'!C99,'Ürünler'!$B:$B,0),"")))</f>
        <v/>
      </c>
      <c r="K99">
        <f>IF(L99&gt;0,0,IF('Cihazlar'!J99&lt;&gt;"",N(VALUE('Cihazlar'!J99)),IF(J99="",0,N(INDEX('Ürünler'!$C:$C,J99)))))</f>
        <v>0</v>
      </c>
      <c r="L99">
        <f>IF('Cihazlar'!K99&lt;&gt;"",N(VALUE('Cihazlar'!K99)),IF('Cihazlar'!J99&lt;&gt;"",0,IF(J99="",0,N(INDEX('Ürünler'!$D:$D,J99)))))</f>
        <v>0</v>
      </c>
    </row>
    <row r="100" spans="1:12">
      <c r="A100" t="str">
        <f>IF(AND('Cihazlar'!A100="",'Cihazlar'!B100=""),"",IFERROR(INDEX('Müşteriler'!$A:$A,MATCH(IF('Cihazlar'!A100="","§",'Cihazlar'!A100),'Müşteriler'!$K:$K,0)),IFERROR(INDEX('Müşteriler'!$A:$A,MATCH(IF('Cihazlar'!B100="","§",'Cihazlar'!B100),'Müşteriler'!$C:$C,0)),'Cihazlar'!A100&amp;'Cihazlar'!B100)))</f>
        <v/>
      </c>
      <c r="B100" t="str">
        <f>IF('Cihazlar'!C100="","",IF(J100="",'Cihazlar'!C100,INDEX('Ürünler'!$B:$B,J100)))</f>
        <v/>
      </c>
      <c r="C100" t="str">
        <f>IF('Cihazlar'!D100="","",'Cihazlar'!D100)</f>
        <v/>
      </c>
      <c r="D100" s="16" t="str">
        <f>I100</f>
        <v/>
      </c>
      <c r="E100" t="str">
        <f>IF(L100&gt;0,L100&amp;" gün",IF(K100&gt;0,K100&amp;" ay",""))</f>
        <v/>
      </c>
      <c r="F100" s="16" t="str">
        <f>IF(OR('Cihazlar'!C100="",I100=""),"",IF(L100&gt;0,I100+L100,IF(K100&gt;0,EDATE(I100,K100),"")))</f>
        <v/>
      </c>
      <c r="G100" s="17" t="str">
        <f>IF(F100="","",F100-TODAY())</f>
        <v/>
      </c>
      <c r="H100" t="str">
        <f>IF(G100="","",IF(G100&lt;0,"Gecikmiş",IF(G100&lt;=30,"30 gün içinde","Planlı")))</f>
        <v/>
      </c>
      <c r="I100" s="16" t="str">
        <f>IF('Cihazlar'!F100&lt;&gt;"",IF('Cihazlar'!F100="","",IF(ISNUMBER('Cihazlar'!F100),'Cihazlar'!F100,IFERROR(DATE(VALUE(RIGHT('Cihazlar'!F100,4)),VALUE(MID('Cihazlar'!F100,4,2)),VALUE(LEFT('Cihazlar'!F100,2))),""))),IF('Cihazlar'!E100="","",IF(ISNUMBER('Cihazlar'!E100),'Cihazlar'!E100,IFERROR(DATE(VALUE(RIGHT('Cihazlar'!E100,4)),VALUE(MID('Cihazlar'!E100,4,2)),VALUE(LEFT('Cihazlar'!E100,2))),""))))</f>
        <v/>
      </c>
      <c r="J100" t="str">
        <f>IF('Cihazlar'!C100="","",IFERROR(MATCH('Cihazlar'!C100,'Ürünler'!$A:$A,0),IFERROR(MATCH('Cihazlar'!C100,'Ürünler'!$B:$B,0),"")))</f>
        <v/>
      </c>
      <c r="K100">
        <f>IF(L100&gt;0,0,IF('Cihazlar'!J100&lt;&gt;"",N(VALUE('Cihazlar'!J100)),IF(J100="",0,N(INDEX('Ürünler'!$C:$C,J100)))))</f>
        <v>0</v>
      </c>
      <c r="L100">
        <f>IF('Cihazlar'!K100&lt;&gt;"",N(VALUE('Cihazlar'!K100)),IF('Cihazlar'!J100&lt;&gt;"",0,IF(J100="",0,N(INDEX('Ürünler'!$D:$D,J100)))))</f>
        <v>0</v>
      </c>
    </row>
    <row r="101" spans="1:12">
      <c r="A101" t="str">
        <f>IF(AND('Cihazlar'!A101="",'Cihazlar'!B101=""),"",IFERROR(INDEX('Müşteriler'!$A:$A,MATCH(IF('Cihazlar'!A101="","§",'Cihazlar'!A101),'Müşteriler'!$K:$K,0)),IFERROR(INDEX('Müşteriler'!$A:$A,MATCH(IF('Cihazlar'!B101="","§",'Cihazlar'!B101),'Müşteriler'!$C:$C,0)),'Cihazlar'!A101&amp;'Cihazlar'!B101)))</f>
        <v/>
      </c>
      <c r="B101" t="str">
        <f>IF('Cihazlar'!C101="","",IF(J101="",'Cihazlar'!C101,INDEX('Ürünler'!$B:$B,J101)))</f>
        <v/>
      </c>
      <c r="C101" t="str">
        <f>IF('Cihazlar'!D101="","",'Cihazlar'!D101)</f>
        <v/>
      </c>
      <c r="D101" s="16" t="str">
        <f>I101</f>
        <v/>
      </c>
      <c r="E101" t="str">
        <f>IF(L101&gt;0,L101&amp;" gün",IF(K101&gt;0,K101&amp;" ay",""))</f>
        <v/>
      </c>
      <c r="F101" s="16" t="str">
        <f>IF(OR('Cihazlar'!C101="",I101=""),"",IF(L101&gt;0,I101+L101,IF(K101&gt;0,EDATE(I101,K101),"")))</f>
        <v/>
      </c>
      <c r="G101" s="17" t="str">
        <f>IF(F101="","",F101-TODAY())</f>
        <v/>
      </c>
      <c r="H101" t="str">
        <f>IF(G101="","",IF(G101&lt;0,"Gecikmiş",IF(G101&lt;=30,"30 gün içinde","Planlı")))</f>
        <v/>
      </c>
      <c r="I101" s="16" t="str">
        <f>IF('Cihazlar'!F101&lt;&gt;"",IF('Cihazlar'!F101="","",IF(ISNUMBER('Cihazlar'!F101),'Cihazlar'!F101,IFERROR(DATE(VALUE(RIGHT('Cihazlar'!F101,4)),VALUE(MID('Cihazlar'!F101,4,2)),VALUE(LEFT('Cihazlar'!F101,2))),""))),IF('Cihazlar'!E101="","",IF(ISNUMBER('Cihazlar'!E101),'Cihazlar'!E101,IFERROR(DATE(VALUE(RIGHT('Cihazlar'!E101,4)),VALUE(MID('Cihazlar'!E101,4,2)),VALUE(LEFT('Cihazlar'!E101,2))),""))))</f>
        <v/>
      </c>
      <c r="J101" t="str">
        <f>IF('Cihazlar'!C101="","",IFERROR(MATCH('Cihazlar'!C101,'Ürünler'!$A:$A,0),IFERROR(MATCH('Cihazlar'!C101,'Ürünler'!$B:$B,0),"")))</f>
        <v/>
      </c>
      <c r="K101">
        <f>IF(L101&gt;0,0,IF('Cihazlar'!J101&lt;&gt;"",N(VALUE('Cihazlar'!J101)),IF(J101="",0,N(INDEX('Ürünler'!$C:$C,J101)))))</f>
        <v>0</v>
      </c>
      <c r="L101">
        <f>IF('Cihazlar'!K101&lt;&gt;"",N(VALUE('Cihazlar'!K101)),IF('Cihazlar'!J101&lt;&gt;"",0,IF(J101="",0,N(INDEX('Ürünler'!$D:$D,J101)))))</f>
        <v>0</v>
      </c>
    </row>
    <row r="102" spans="1:12">
      <c r="A102" t="str">
        <f>IF(AND('Cihazlar'!A102="",'Cihazlar'!B102=""),"",IFERROR(INDEX('Müşteriler'!$A:$A,MATCH(IF('Cihazlar'!A102="","§",'Cihazlar'!A102),'Müşteriler'!$K:$K,0)),IFERROR(INDEX('Müşteriler'!$A:$A,MATCH(IF('Cihazlar'!B102="","§",'Cihazlar'!B102),'Müşteriler'!$C:$C,0)),'Cihazlar'!A102&amp;'Cihazlar'!B102)))</f>
        <v/>
      </c>
      <c r="B102" t="str">
        <f>IF('Cihazlar'!C102="","",IF(J102="",'Cihazlar'!C102,INDEX('Ürünler'!$B:$B,J102)))</f>
        <v/>
      </c>
      <c r="C102" t="str">
        <f>IF('Cihazlar'!D102="","",'Cihazlar'!D102)</f>
        <v/>
      </c>
      <c r="D102" s="16" t="str">
        <f>I102</f>
        <v/>
      </c>
      <c r="E102" t="str">
        <f>IF(L102&gt;0,L102&amp;" gün",IF(K102&gt;0,K102&amp;" ay",""))</f>
        <v/>
      </c>
      <c r="F102" s="16" t="str">
        <f>IF(OR('Cihazlar'!C102="",I102=""),"",IF(L102&gt;0,I102+L102,IF(K102&gt;0,EDATE(I102,K102),"")))</f>
        <v/>
      </c>
      <c r="G102" s="17" t="str">
        <f>IF(F102="","",F102-TODAY())</f>
        <v/>
      </c>
      <c r="H102" t="str">
        <f>IF(G102="","",IF(G102&lt;0,"Gecikmiş",IF(G102&lt;=30,"30 gün içinde","Planlı")))</f>
        <v/>
      </c>
      <c r="I102" s="16" t="str">
        <f>IF('Cihazlar'!F102&lt;&gt;"",IF('Cihazlar'!F102="","",IF(ISNUMBER('Cihazlar'!F102),'Cihazlar'!F102,IFERROR(DATE(VALUE(RIGHT('Cihazlar'!F102,4)),VALUE(MID('Cihazlar'!F102,4,2)),VALUE(LEFT('Cihazlar'!F102,2))),""))),IF('Cihazlar'!E102="","",IF(ISNUMBER('Cihazlar'!E102),'Cihazlar'!E102,IFERROR(DATE(VALUE(RIGHT('Cihazlar'!E102,4)),VALUE(MID('Cihazlar'!E102,4,2)),VALUE(LEFT('Cihazlar'!E102,2))),""))))</f>
        <v/>
      </c>
      <c r="J102" t="str">
        <f>IF('Cihazlar'!C102="","",IFERROR(MATCH('Cihazlar'!C102,'Ürünler'!$A:$A,0),IFERROR(MATCH('Cihazlar'!C102,'Ürünler'!$B:$B,0),"")))</f>
        <v/>
      </c>
      <c r="K102">
        <f>IF(L102&gt;0,0,IF('Cihazlar'!J102&lt;&gt;"",N(VALUE('Cihazlar'!J102)),IF(J102="",0,N(INDEX('Ürünler'!$C:$C,J102)))))</f>
        <v>0</v>
      </c>
      <c r="L102">
        <f>IF('Cihazlar'!K102&lt;&gt;"",N(VALUE('Cihazlar'!K102)),IF('Cihazlar'!J102&lt;&gt;"",0,IF(J102="",0,N(INDEX('Ürünler'!$D:$D,J102)))))</f>
        <v>0</v>
      </c>
    </row>
    <row r="103" spans="1:12">
      <c r="A103" t="str">
        <f>IF(AND('Cihazlar'!A103="",'Cihazlar'!B103=""),"",IFERROR(INDEX('Müşteriler'!$A:$A,MATCH(IF('Cihazlar'!A103="","§",'Cihazlar'!A103),'Müşteriler'!$K:$K,0)),IFERROR(INDEX('Müşteriler'!$A:$A,MATCH(IF('Cihazlar'!B103="","§",'Cihazlar'!B103),'Müşteriler'!$C:$C,0)),'Cihazlar'!A103&amp;'Cihazlar'!B103)))</f>
        <v/>
      </c>
      <c r="B103" t="str">
        <f>IF('Cihazlar'!C103="","",IF(J103="",'Cihazlar'!C103,INDEX('Ürünler'!$B:$B,J103)))</f>
        <v/>
      </c>
      <c r="C103" t="str">
        <f>IF('Cihazlar'!D103="","",'Cihazlar'!D103)</f>
        <v/>
      </c>
      <c r="D103" s="16" t="str">
        <f>I103</f>
        <v/>
      </c>
      <c r="E103" t="str">
        <f>IF(L103&gt;0,L103&amp;" gün",IF(K103&gt;0,K103&amp;" ay",""))</f>
        <v/>
      </c>
      <c r="F103" s="16" t="str">
        <f>IF(OR('Cihazlar'!C103="",I103=""),"",IF(L103&gt;0,I103+L103,IF(K103&gt;0,EDATE(I103,K103),"")))</f>
        <v/>
      </c>
      <c r="G103" s="17" t="str">
        <f>IF(F103="","",F103-TODAY())</f>
        <v/>
      </c>
      <c r="H103" t="str">
        <f>IF(G103="","",IF(G103&lt;0,"Gecikmiş",IF(G103&lt;=30,"30 gün içinde","Planlı")))</f>
        <v/>
      </c>
      <c r="I103" s="16" t="str">
        <f>IF('Cihazlar'!F103&lt;&gt;"",IF('Cihazlar'!F103="","",IF(ISNUMBER('Cihazlar'!F103),'Cihazlar'!F103,IFERROR(DATE(VALUE(RIGHT('Cihazlar'!F103,4)),VALUE(MID('Cihazlar'!F103,4,2)),VALUE(LEFT('Cihazlar'!F103,2))),""))),IF('Cihazlar'!E103="","",IF(ISNUMBER('Cihazlar'!E103),'Cihazlar'!E103,IFERROR(DATE(VALUE(RIGHT('Cihazlar'!E103,4)),VALUE(MID('Cihazlar'!E103,4,2)),VALUE(LEFT('Cihazlar'!E103,2))),""))))</f>
        <v/>
      </c>
      <c r="J103" t="str">
        <f>IF('Cihazlar'!C103="","",IFERROR(MATCH('Cihazlar'!C103,'Ürünler'!$A:$A,0),IFERROR(MATCH('Cihazlar'!C103,'Ürünler'!$B:$B,0),"")))</f>
        <v/>
      </c>
      <c r="K103">
        <f>IF(L103&gt;0,0,IF('Cihazlar'!J103&lt;&gt;"",N(VALUE('Cihazlar'!J103)),IF(J103="",0,N(INDEX('Ürünler'!$C:$C,J103)))))</f>
        <v>0</v>
      </c>
      <c r="L103">
        <f>IF('Cihazlar'!K103&lt;&gt;"",N(VALUE('Cihazlar'!K103)),IF('Cihazlar'!J103&lt;&gt;"",0,IF(J103="",0,N(INDEX('Ürünler'!$D:$D,J103)))))</f>
        <v>0</v>
      </c>
    </row>
    <row r="104" spans="1:12">
      <c r="A104" t="str">
        <f>IF(AND('Cihazlar'!A104="",'Cihazlar'!B104=""),"",IFERROR(INDEX('Müşteriler'!$A:$A,MATCH(IF('Cihazlar'!A104="","§",'Cihazlar'!A104),'Müşteriler'!$K:$K,0)),IFERROR(INDEX('Müşteriler'!$A:$A,MATCH(IF('Cihazlar'!B104="","§",'Cihazlar'!B104),'Müşteriler'!$C:$C,0)),'Cihazlar'!A104&amp;'Cihazlar'!B104)))</f>
        <v/>
      </c>
      <c r="B104" t="str">
        <f>IF('Cihazlar'!C104="","",IF(J104="",'Cihazlar'!C104,INDEX('Ürünler'!$B:$B,J104)))</f>
        <v/>
      </c>
      <c r="C104" t="str">
        <f>IF('Cihazlar'!D104="","",'Cihazlar'!D104)</f>
        <v/>
      </c>
      <c r="D104" s="16" t="str">
        <f>I104</f>
        <v/>
      </c>
      <c r="E104" t="str">
        <f>IF(L104&gt;0,L104&amp;" gün",IF(K104&gt;0,K104&amp;" ay",""))</f>
        <v/>
      </c>
      <c r="F104" s="16" t="str">
        <f>IF(OR('Cihazlar'!C104="",I104=""),"",IF(L104&gt;0,I104+L104,IF(K104&gt;0,EDATE(I104,K104),"")))</f>
        <v/>
      </c>
      <c r="G104" s="17" t="str">
        <f>IF(F104="","",F104-TODAY())</f>
        <v/>
      </c>
      <c r="H104" t="str">
        <f>IF(G104="","",IF(G104&lt;0,"Gecikmiş",IF(G104&lt;=30,"30 gün içinde","Planlı")))</f>
        <v/>
      </c>
      <c r="I104" s="16" t="str">
        <f>IF('Cihazlar'!F104&lt;&gt;"",IF('Cihazlar'!F104="","",IF(ISNUMBER('Cihazlar'!F104),'Cihazlar'!F104,IFERROR(DATE(VALUE(RIGHT('Cihazlar'!F104,4)),VALUE(MID('Cihazlar'!F104,4,2)),VALUE(LEFT('Cihazlar'!F104,2))),""))),IF('Cihazlar'!E104="","",IF(ISNUMBER('Cihazlar'!E104),'Cihazlar'!E104,IFERROR(DATE(VALUE(RIGHT('Cihazlar'!E104,4)),VALUE(MID('Cihazlar'!E104,4,2)),VALUE(LEFT('Cihazlar'!E104,2))),""))))</f>
        <v/>
      </c>
      <c r="J104" t="str">
        <f>IF('Cihazlar'!C104="","",IFERROR(MATCH('Cihazlar'!C104,'Ürünler'!$A:$A,0),IFERROR(MATCH('Cihazlar'!C104,'Ürünler'!$B:$B,0),"")))</f>
        <v/>
      </c>
      <c r="K104">
        <f>IF(L104&gt;0,0,IF('Cihazlar'!J104&lt;&gt;"",N(VALUE('Cihazlar'!J104)),IF(J104="",0,N(INDEX('Ürünler'!$C:$C,J104)))))</f>
        <v>0</v>
      </c>
      <c r="L104">
        <f>IF('Cihazlar'!K104&lt;&gt;"",N(VALUE('Cihazlar'!K104)),IF('Cihazlar'!J104&lt;&gt;"",0,IF(J104="",0,N(INDEX('Ürünler'!$D:$D,J104)))))</f>
        <v>0</v>
      </c>
    </row>
    <row r="105" spans="1:12">
      <c r="A105" t="str">
        <f>IF(AND('Cihazlar'!A105="",'Cihazlar'!B105=""),"",IFERROR(INDEX('Müşteriler'!$A:$A,MATCH(IF('Cihazlar'!A105="","§",'Cihazlar'!A105),'Müşteriler'!$K:$K,0)),IFERROR(INDEX('Müşteriler'!$A:$A,MATCH(IF('Cihazlar'!B105="","§",'Cihazlar'!B105),'Müşteriler'!$C:$C,0)),'Cihazlar'!A105&amp;'Cihazlar'!B105)))</f>
        <v/>
      </c>
      <c r="B105" t="str">
        <f>IF('Cihazlar'!C105="","",IF(J105="",'Cihazlar'!C105,INDEX('Ürünler'!$B:$B,J105)))</f>
        <v/>
      </c>
      <c r="C105" t="str">
        <f>IF('Cihazlar'!D105="","",'Cihazlar'!D105)</f>
        <v/>
      </c>
      <c r="D105" s="16" t="str">
        <f>I105</f>
        <v/>
      </c>
      <c r="E105" t="str">
        <f>IF(L105&gt;0,L105&amp;" gün",IF(K105&gt;0,K105&amp;" ay",""))</f>
        <v/>
      </c>
      <c r="F105" s="16" t="str">
        <f>IF(OR('Cihazlar'!C105="",I105=""),"",IF(L105&gt;0,I105+L105,IF(K105&gt;0,EDATE(I105,K105),"")))</f>
        <v/>
      </c>
      <c r="G105" s="17" t="str">
        <f>IF(F105="","",F105-TODAY())</f>
        <v/>
      </c>
      <c r="H105" t="str">
        <f>IF(G105="","",IF(G105&lt;0,"Gecikmiş",IF(G105&lt;=30,"30 gün içinde","Planlı")))</f>
        <v/>
      </c>
      <c r="I105" s="16" t="str">
        <f>IF('Cihazlar'!F105&lt;&gt;"",IF('Cihazlar'!F105="","",IF(ISNUMBER('Cihazlar'!F105),'Cihazlar'!F105,IFERROR(DATE(VALUE(RIGHT('Cihazlar'!F105,4)),VALUE(MID('Cihazlar'!F105,4,2)),VALUE(LEFT('Cihazlar'!F105,2))),""))),IF('Cihazlar'!E105="","",IF(ISNUMBER('Cihazlar'!E105),'Cihazlar'!E105,IFERROR(DATE(VALUE(RIGHT('Cihazlar'!E105,4)),VALUE(MID('Cihazlar'!E105,4,2)),VALUE(LEFT('Cihazlar'!E105,2))),""))))</f>
        <v/>
      </c>
      <c r="J105" t="str">
        <f>IF('Cihazlar'!C105="","",IFERROR(MATCH('Cihazlar'!C105,'Ürünler'!$A:$A,0),IFERROR(MATCH('Cihazlar'!C105,'Ürünler'!$B:$B,0),"")))</f>
        <v/>
      </c>
      <c r="K105">
        <f>IF(L105&gt;0,0,IF('Cihazlar'!J105&lt;&gt;"",N(VALUE('Cihazlar'!J105)),IF(J105="",0,N(INDEX('Ürünler'!$C:$C,J105)))))</f>
        <v>0</v>
      </c>
      <c r="L105">
        <f>IF('Cihazlar'!K105&lt;&gt;"",N(VALUE('Cihazlar'!K105)),IF('Cihazlar'!J105&lt;&gt;"",0,IF(J105="",0,N(INDEX('Ürünler'!$D:$D,J105)))))</f>
        <v>0</v>
      </c>
    </row>
    <row r="106" spans="1:12">
      <c r="A106" t="str">
        <f>IF(AND('Cihazlar'!A106="",'Cihazlar'!B106=""),"",IFERROR(INDEX('Müşteriler'!$A:$A,MATCH(IF('Cihazlar'!A106="","§",'Cihazlar'!A106),'Müşteriler'!$K:$K,0)),IFERROR(INDEX('Müşteriler'!$A:$A,MATCH(IF('Cihazlar'!B106="","§",'Cihazlar'!B106),'Müşteriler'!$C:$C,0)),'Cihazlar'!A106&amp;'Cihazlar'!B106)))</f>
        <v/>
      </c>
      <c r="B106" t="str">
        <f>IF('Cihazlar'!C106="","",IF(J106="",'Cihazlar'!C106,INDEX('Ürünler'!$B:$B,J106)))</f>
        <v/>
      </c>
      <c r="C106" t="str">
        <f>IF('Cihazlar'!D106="","",'Cihazlar'!D106)</f>
        <v/>
      </c>
      <c r="D106" s="16" t="str">
        <f>I106</f>
        <v/>
      </c>
      <c r="E106" t="str">
        <f>IF(L106&gt;0,L106&amp;" gün",IF(K106&gt;0,K106&amp;" ay",""))</f>
        <v/>
      </c>
      <c r="F106" s="16" t="str">
        <f>IF(OR('Cihazlar'!C106="",I106=""),"",IF(L106&gt;0,I106+L106,IF(K106&gt;0,EDATE(I106,K106),"")))</f>
        <v/>
      </c>
      <c r="G106" s="17" t="str">
        <f>IF(F106="","",F106-TODAY())</f>
        <v/>
      </c>
      <c r="H106" t="str">
        <f>IF(G106="","",IF(G106&lt;0,"Gecikmiş",IF(G106&lt;=30,"30 gün içinde","Planlı")))</f>
        <v/>
      </c>
      <c r="I106" s="16" t="str">
        <f>IF('Cihazlar'!F106&lt;&gt;"",IF('Cihazlar'!F106="","",IF(ISNUMBER('Cihazlar'!F106),'Cihazlar'!F106,IFERROR(DATE(VALUE(RIGHT('Cihazlar'!F106,4)),VALUE(MID('Cihazlar'!F106,4,2)),VALUE(LEFT('Cihazlar'!F106,2))),""))),IF('Cihazlar'!E106="","",IF(ISNUMBER('Cihazlar'!E106),'Cihazlar'!E106,IFERROR(DATE(VALUE(RIGHT('Cihazlar'!E106,4)),VALUE(MID('Cihazlar'!E106,4,2)),VALUE(LEFT('Cihazlar'!E106,2))),""))))</f>
        <v/>
      </c>
      <c r="J106" t="str">
        <f>IF('Cihazlar'!C106="","",IFERROR(MATCH('Cihazlar'!C106,'Ürünler'!$A:$A,0),IFERROR(MATCH('Cihazlar'!C106,'Ürünler'!$B:$B,0),"")))</f>
        <v/>
      </c>
      <c r="K106">
        <f>IF(L106&gt;0,0,IF('Cihazlar'!J106&lt;&gt;"",N(VALUE('Cihazlar'!J106)),IF(J106="",0,N(INDEX('Ürünler'!$C:$C,J106)))))</f>
        <v>0</v>
      </c>
      <c r="L106">
        <f>IF('Cihazlar'!K106&lt;&gt;"",N(VALUE('Cihazlar'!K106)),IF('Cihazlar'!J106&lt;&gt;"",0,IF(J106="",0,N(INDEX('Ürünler'!$D:$D,J106)))))</f>
        <v>0</v>
      </c>
    </row>
    <row r="107" spans="1:12">
      <c r="A107" t="str">
        <f>IF(AND('Cihazlar'!A107="",'Cihazlar'!B107=""),"",IFERROR(INDEX('Müşteriler'!$A:$A,MATCH(IF('Cihazlar'!A107="","§",'Cihazlar'!A107),'Müşteriler'!$K:$K,0)),IFERROR(INDEX('Müşteriler'!$A:$A,MATCH(IF('Cihazlar'!B107="","§",'Cihazlar'!B107),'Müşteriler'!$C:$C,0)),'Cihazlar'!A107&amp;'Cihazlar'!B107)))</f>
        <v/>
      </c>
      <c r="B107" t="str">
        <f>IF('Cihazlar'!C107="","",IF(J107="",'Cihazlar'!C107,INDEX('Ürünler'!$B:$B,J107)))</f>
        <v/>
      </c>
      <c r="C107" t="str">
        <f>IF('Cihazlar'!D107="","",'Cihazlar'!D107)</f>
        <v/>
      </c>
      <c r="D107" s="16" t="str">
        <f>I107</f>
        <v/>
      </c>
      <c r="E107" t="str">
        <f>IF(L107&gt;0,L107&amp;" gün",IF(K107&gt;0,K107&amp;" ay",""))</f>
        <v/>
      </c>
      <c r="F107" s="16" t="str">
        <f>IF(OR('Cihazlar'!C107="",I107=""),"",IF(L107&gt;0,I107+L107,IF(K107&gt;0,EDATE(I107,K107),"")))</f>
        <v/>
      </c>
      <c r="G107" s="17" t="str">
        <f>IF(F107="","",F107-TODAY())</f>
        <v/>
      </c>
      <c r="H107" t="str">
        <f>IF(G107="","",IF(G107&lt;0,"Gecikmiş",IF(G107&lt;=30,"30 gün içinde","Planlı")))</f>
        <v/>
      </c>
      <c r="I107" s="16" t="str">
        <f>IF('Cihazlar'!F107&lt;&gt;"",IF('Cihazlar'!F107="","",IF(ISNUMBER('Cihazlar'!F107),'Cihazlar'!F107,IFERROR(DATE(VALUE(RIGHT('Cihazlar'!F107,4)),VALUE(MID('Cihazlar'!F107,4,2)),VALUE(LEFT('Cihazlar'!F107,2))),""))),IF('Cihazlar'!E107="","",IF(ISNUMBER('Cihazlar'!E107),'Cihazlar'!E107,IFERROR(DATE(VALUE(RIGHT('Cihazlar'!E107,4)),VALUE(MID('Cihazlar'!E107,4,2)),VALUE(LEFT('Cihazlar'!E107,2))),""))))</f>
        <v/>
      </c>
      <c r="J107" t="str">
        <f>IF('Cihazlar'!C107="","",IFERROR(MATCH('Cihazlar'!C107,'Ürünler'!$A:$A,0),IFERROR(MATCH('Cihazlar'!C107,'Ürünler'!$B:$B,0),"")))</f>
        <v/>
      </c>
      <c r="K107">
        <f>IF(L107&gt;0,0,IF('Cihazlar'!J107&lt;&gt;"",N(VALUE('Cihazlar'!J107)),IF(J107="",0,N(INDEX('Ürünler'!$C:$C,J107)))))</f>
        <v>0</v>
      </c>
      <c r="L107">
        <f>IF('Cihazlar'!K107&lt;&gt;"",N(VALUE('Cihazlar'!K107)),IF('Cihazlar'!J107&lt;&gt;"",0,IF(J107="",0,N(INDEX('Ürünler'!$D:$D,J107)))))</f>
        <v>0</v>
      </c>
    </row>
    <row r="108" spans="1:12">
      <c r="A108" t="str">
        <f>IF(AND('Cihazlar'!A108="",'Cihazlar'!B108=""),"",IFERROR(INDEX('Müşteriler'!$A:$A,MATCH(IF('Cihazlar'!A108="","§",'Cihazlar'!A108),'Müşteriler'!$K:$K,0)),IFERROR(INDEX('Müşteriler'!$A:$A,MATCH(IF('Cihazlar'!B108="","§",'Cihazlar'!B108),'Müşteriler'!$C:$C,0)),'Cihazlar'!A108&amp;'Cihazlar'!B108)))</f>
        <v/>
      </c>
      <c r="B108" t="str">
        <f>IF('Cihazlar'!C108="","",IF(J108="",'Cihazlar'!C108,INDEX('Ürünler'!$B:$B,J108)))</f>
        <v/>
      </c>
      <c r="C108" t="str">
        <f>IF('Cihazlar'!D108="","",'Cihazlar'!D108)</f>
        <v/>
      </c>
      <c r="D108" s="16" t="str">
        <f>I108</f>
        <v/>
      </c>
      <c r="E108" t="str">
        <f>IF(L108&gt;0,L108&amp;" gün",IF(K108&gt;0,K108&amp;" ay",""))</f>
        <v/>
      </c>
      <c r="F108" s="16" t="str">
        <f>IF(OR('Cihazlar'!C108="",I108=""),"",IF(L108&gt;0,I108+L108,IF(K108&gt;0,EDATE(I108,K108),"")))</f>
        <v/>
      </c>
      <c r="G108" s="17" t="str">
        <f>IF(F108="","",F108-TODAY())</f>
        <v/>
      </c>
      <c r="H108" t="str">
        <f>IF(G108="","",IF(G108&lt;0,"Gecikmiş",IF(G108&lt;=30,"30 gün içinde","Planlı")))</f>
        <v/>
      </c>
      <c r="I108" s="16" t="str">
        <f>IF('Cihazlar'!F108&lt;&gt;"",IF('Cihazlar'!F108="","",IF(ISNUMBER('Cihazlar'!F108),'Cihazlar'!F108,IFERROR(DATE(VALUE(RIGHT('Cihazlar'!F108,4)),VALUE(MID('Cihazlar'!F108,4,2)),VALUE(LEFT('Cihazlar'!F108,2))),""))),IF('Cihazlar'!E108="","",IF(ISNUMBER('Cihazlar'!E108),'Cihazlar'!E108,IFERROR(DATE(VALUE(RIGHT('Cihazlar'!E108,4)),VALUE(MID('Cihazlar'!E108,4,2)),VALUE(LEFT('Cihazlar'!E108,2))),""))))</f>
        <v/>
      </c>
      <c r="J108" t="str">
        <f>IF('Cihazlar'!C108="","",IFERROR(MATCH('Cihazlar'!C108,'Ürünler'!$A:$A,0),IFERROR(MATCH('Cihazlar'!C108,'Ürünler'!$B:$B,0),"")))</f>
        <v/>
      </c>
      <c r="K108">
        <f>IF(L108&gt;0,0,IF('Cihazlar'!J108&lt;&gt;"",N(VALUE('Cihazlar'!J108)),IF(J108="",0,N(INDEX('Ürünler'!$C:$C,J108)))))</f>
        <v>0</v>
      </c>
      <c r="L108">
        <f>IF('Cihazlar'!K108&lt;&gt;"",N(VALUE('Cihazlar'!K108)),IF('Cihazlar'!J108&lt;&gt;"",0,IF(J108="",0,N(INDEX('Ürünler'!$D:$D,J108)))))</f>
        <v>0</v>
      </c>
    </row>
    <row r="109" spans="1:12">
      <c r="A109" t="str">
        <f>IF(AND('Cihazlar'!A109="",'Cihazlar'!B109=""),"",IFERROR(INDEX('Müşteriler'!$A:$A,MATCH(IF('Cihazlar'!A109="","§",'Cihazlar'!A109),'Müşteriler'!$K:$K,0)),IFERROR(INDEX('Müşteriler'!$A:$A,MATCH(IF('Cihazlar'!B109="","§",'Cihazlar'!B109),'Müşteriler'!$C:$C,0)),'Cihazlar'!A109&amp;'Cihazlar'!B109)))</f>
        <v/>
      </c>
      <c r="B109" t="str">
        <f>IF('Cihazlar'!C109="","",IF(J109="",'Cihazlar'!C109,INDEX('Ürünler'!$B:$B,J109)))</f>
        <v/>
      </c>
      <c r="C109" t="str">
        <f>IF('Cihazlar'!D109="","",'Cihazlar'!D109)</f>
        <v/>
      </c>
      <c r="D109" s="16" t="str">
        <f>I109</f>
        <v/>
      </c>
      <c r="E109" t="str">
        <f>IF(L109&gt;0,L109&amp;" gün",IF(K109&gt;0,K109&amp;" ay",""))</f>
        <v/>
      </c>
      <c r="F109" s="16" t="str">
        <f>IF(OR('Cihazlar'!C109="",I109=""),"",IF(L109&gt;0,I109+L109,IF(K109&gt;0,EDATE(I109,K109),"")))</f>
        <v/>
      </c>
      <c r="G109" s="17" t="str">
        <f>IF(F109="","",F109-TODAY())</f>
        <v/>
      </c>
      <c r="H109" t="str">
        <f>IF(G109="","",IF(G109&lt;0,"Gecikmiş",IF(G109&lt;=30,"30 gün içinde","Planlı")))</f>
        <v/>
      </c>
      <c r="I109" s="16" t="str">
        <f>IF('Cihazlar'!F109&lt;&gt;"",IF('Cihazlar'!F109="","",IF(ISNUMBER('Cihazlar'!F109),'Cihazlar'!F109,IFERROR(DATE(VALUE(RIGHT('Cihazlar'!F109,4)),VALUE(MID('Cihazlar'!F109,4,2)),VALUE(LEFT('Cihazlar'!F109,2))),""))),IF('Cihazlar'!E109="","",IF(ISNUMBER('Cihazlar'!E109),'Cihazlar'!E109,IFERROR(DATE(VALUE(RIGHT('Cihazlar'!E109,4)),VALUE(MID('Cihazlar'!E109,4,2)),VALUE(LEFT('Cihazlar'!E109,2))),""))))</f>
        <v/>
      </c>
      <c r="J109" t="str">
        <f>IF('Cihazlar'!C109="","",IFERROR(MATCH('Cihazlar'!C109,'Ürünler'!$A:$A,0),IFERROR(MATCH('Cihazlar'!C109,'Ürünler'!$B:$B,0),"")))</f>
        <v/>
      </c>
      <c r="K109">
        <f>IF(L109&gt;0,0,IF('Cihazlar'!J109&lt;&gt;"",N(VALUE('Cihazlar'!J109)),IF(J109="",0,N(INDEX('Ürünler'!$C:$C,J109)))))</f>
        <v>0</v>
      </c>
      <c r="L109">
        <f>IF('Cihazlar'!K109&lt;&gt;"",N(VALUE('Cihazlar'!K109)),IF('Cihazlar'!J109&lt;&gt;"",0,IF(J109="",0,N(INDEX('Ürünler'!$D:$D,J109)))))</f>
        <v>0</v>
      </c>
    </row>
    <row r="110" spans="1:12">
      <c r="A110" t="str">
        <f>IF(AND('Cihazlar'!A110="",'Cihazlar'!B110=""),"",IFERROR(INDEX('Müşteriler'!$A:$A,MATCH(IF('Cihazlar'!A110="","§",'Cihazlar'!A110),'Müşteriler'!$K:$K,0)),IFERROR(INDEX('Müşteriler'!$A:$A,MATCH(IF('Cihazlar'!B110="","§",'Cihazlar'!B110),'Müşteriler'!$C:$C,0)),'Cihazlar'!A110&amp;'Cihazlar'!B110)))</f>
        <v/>
      </c>
      <c r="B110" t="str">
        <f>IF('Cihazlar'!C110="","",IF(J110="",'Cihazlar'!C110,INDEX('Ürünler'!$B:$B,J110)))</f>
        <v/>
      </c>
      <c r="C110" t="str">
        <f>IF('Cihazlar'!D110="","",'Cihazlar'!D110)</f>
        <v/>
      </c>
      <c r="D110" s="16" t="str">
        <f>I110</f>
        <v/>
      </c>
      <c r="E110" t="str">
        <f>IF(L110&gt;0,L110&amp;" gün",IF(K110&gt;0,K110&amp;" ay",""))</f>
        <v/>
      </c>
      <c r="F110" s="16" t="str">
        <f>IF(OR('Cihazlar'!C110="",I110=""),"",IF(L110&gt;0,I110+L110,IF(K110&gt;0,EDATE(I110,K110),"")))</f>
        <v/>
      </c>
      <c r="G110" s="17" t="str">
        <f>IF(F110="","",F110-TODAY())</f>
        <v/>
      </c>
      <c r="H110" t="str">
        <f>IF(G110="","",IF(G110&lt;0,"Gecikmiş",IF(G110&lt;=30,"30 gün içinde","Planlı")))</f>
        <v/>
      </c>
      <c r="I110" s="16" t="str">
        <f>IF('Cihazlar'!F110&lt;&gt;"",IF('Cihazlar'!F110="","",IF(ISNUMBER('Cihazlar'!F110),'Cihazlar'!F110,IFERROR(DATE(VALUE(RIGHT('Cihazlar'!F110,4)),VALUE(MID('Cihazlar'!F110,4,2)),VALUE(LEFT('Cihazlar'!F110,2))),""))),IF('Cihazlar'!E110="","",IF(ISNUMBER('Cihazlar'!E110),'Cihazlar'!E110,IFERROR(DATE(VALUE(RIGHT('Cihazlar'!E110,4)),VALUE(MID('Cihazlar'!E110,4,2)),VALUE(LEFT('Cihazlar'!E110,2))),""))))</f>
        <v/>
      </c>
      <c r="J110" t="str">
        <f>IF('Cihazlar'!C110="","",IFERROR(MATCH('Cihazlar'!C110,'Ürünler'!$A:$A,0),IFERROR(MATCH('Cihazlar'!C110,'Ürünler'!$B:$B,0),"")))</f>
        <v/>
      </c>
      <c r="K110">
        <f>IF(L110&gt;0,0,IF('Cihazlar'!J110&lt;&gt;"",N(VALUE('Cihazlar'!J110)),IF(J110="",0,N(INDEX('Ürünler'!$C:$C,J110)))))</f>
        <v>0</v>
      </c>
      <c r="L110">
        <f>IF('Cihazlar'!K110&lt;&gt;"",N(VALUE('Cihazlar'!K110)),IF('Cihazlar'!J110&lt;&gt;"",0,IF(J110="",0,N(INDEX('Ürünler'!$D:$D,J110)))))</f>
        <v>0</v>
      </c>
    </row>
    <row r="111" spans="1:12">
      <c r="A111" t="str">
        <f>IF(AND('Cihazlar'!A111="",'Cihazlar'!B111=""),"",IFERROR(INDEX('Müşteriler'!$A:$A,MATCH(IF('Cihazlar'!A111="","§",'Cihazlar'!A111),'Müşteriler'!$K:$K,0)),IFERROR(INDEX('Müşteriler'!$A:$A,MATCH(IF('Cihazlar'!B111="","§",'Cihazlar'!B111),'Müşteriler'!$C:$C,0)),'Cihazlar'!A111&amp;'Cihazlar'!B111)))</f>
        <v/>
      </c>
      <c r="B111" t="str">
        <f>IF('Cihazlar'!C111="","",IF(J111="",'Cihazlar'!C111,INDEX('Ürünler'!$B:$B,J111)))</f>
        <v/>
      </c>
      <c r="C111" t="str">
        <f>IF('Cihazlar'!D111="","",'Cihazlar'!D111)</f>
        <v/>
      </c>
      <c r="D111" s="16" t="str">
        <f>I111</f>
        <v/>
      </c>
      <c r="E111" t="str">
        <f>IF(L111&gt;0,L111&amp;" gün",IF(K111&gt;0,K111&amp;" ay",""))</f>
        <v/>
      </c>
      <c r="F111" s="16" t="str">
        <f>IF(OR('Cihazlar'!C111="",I111=""),"",IF(L111&gt;0,I111+L111,IF(K111&gt;0,EDATE(I111,K111),"")))</f>
        <v/>
      </c>
      <c r="G111" s="17" t="str">
        <f>IF(F111="","",F111-TODAY())</f>
        <v/>
      </c>
      <c r="H111" t="str">
        <f>IF(G111="","",IF(G111&lt;0,"Gecikmiş",IF(G111&lt;=30,"30 gün içinde","Planlı")))</f>
        <v/>
      </c>
      <c r="I111" s="16" t="str">
        <f>IF('Cihazlar'!F111&lt;&gt;"",IF('Cihazlar'!F111="","",IF(ISNUMBER('Cihazlar'!F111),'Cihazlar'!F111,IFERROR(DATE(VALUE(RIGHT('Cihazlar'!F111,4)),VALUE(MID('Cihazlar'!F111,4,2)),VALUE(LEFT('Cihazlar'!F111,2))),""))),IF('Cihazlar'!E111="","",IF(ISNUMBER('Cihazlar'!E111),'Cihazlar'!E111,IFERROR(DATE(VALUE(RIGHT('Cihazlar'!E111,4)),VALUE(MID('Cihazlar'!E111,4,2)),VALUE(LEFT('Cihazlar'!E111,2))),""))))</f>
        <v/>
      </c>
      <c r="J111" t="str">
        <f>IF('Cihazlar'!C111="","",IFERROR(MATCH('Cihazlar'!C111,'Ürünler'!$A:$A,0),IFERROR(MATCH('Cihazlar'!C111,'Ürünler'!$B:$B,0),"")))</f>
        <v/>
      </c>
      <c r="K111">
        <f>IF(L111&gt;0,0,IF('Cihazlar'!J111&lt;&gt;"",N(VALUE('Cihazlar'!J111)),IF(J111="",0,N(INDEX('Ürünler'!$C:$C,J111)))))</f>
        <v>0</v>
      </c>
      <c r="L111">
        <f>IF('Cihazlar'!K111&lt;&gt;"",N(VALUE('Cihazlar'!K111)),IF('Cihazlar'!J111&lt;&gt;"",0,IF(J111="",0,N(INDEX('Ürünler'!$D:$D,J111)))))</f>
        <v>0</v>
      </c>
    </row>
    <row r="112" spans="1:12">
      <c r="A112" t="str">
        <f>IF(AND('Cihazlar'!A112="",'Cihazlar'!B112=""),"",IFERROR(INDEX('Müşteriler'!$A:$A,MATCH(IF('Cihazlar'!A112="","§",'Cihazlar'!A112),'Müşteriler'!$K:$K,0)),IFERROR(INDEX('Müşteriler'!$A:$A,MATCH(IF('Cihazlar'!B112="","§",'Cihazlar'!B112),'Müşteriler'!$C:$C,0)),'Cihazlar'!A112&amp;'Cihazlar'!B112)))</f>
        <v/>
      </c>
      <c r="B112" t="str">
        <f>IF('Cihazlar'!C112="","",IF(J112="",'Cihazlar'!C112,INDEX('Ürünler'!$B:$B,J112)))</f>
        <v/>
      </c>
      <c r="C112" t="str">
        <f>IF('Cihazlar'!D112="","",'Cihazlar'!D112)</f>
        <v/>
      </c>
      <c r="D112" s="16" t="str">
        <f>I112</f>
        <v/>
      </c>
      <c r="E112" t="str">
        <f>IF(L112&gt;0,L112&amp;" gün",IF(K112&gt;0,K112&amp;" ay",""))</f>
        <v/>
      </c>
      <c r="F112" s="16" t="str">
        <f>IF(OR('Cihazlar'!C112="",I112=""),"",IF(L112&gt;0,I112+L112,IF(K112&gt;0,EDATE(I112,K112),"")))</f>
        <v/>
      </c>
      <c r="G112" s="17" t="str">
        <f>IF(F112="","",F112-TODAY())</f>
        <v/>
      </c>
      <c r="H112" t="str">
        <f>IF(G112="","",IF(G112&lt;0,"Gecikmiş",IF(G112&lt;=30,"30 gün içinde","Planlı")))</f>
        <v/>
      </c>
      <c r="I112" s="16" t="str">
        <f>IF('Cihazlar'!F112&lt;&gt;"",IF('Cihazlar'!F112="","",IF(ISNUMBER('Cihazlar'!F112),'Cihazlar'!F112,IFERROR(DATE(VALUE(RIGHT('Cihazlar'!F112,4)),VALUE(MID('Cihazlar'!F112,4,2)),VALUE(LEFT('Cihazlar'!F112,2))),""))),IF('Cihazlar'!E112="","",IF(ISNUMBER('Cihazlar'!E112),'Cihazlar'!E112,IFERROR(DATE(VALUE(RIGHT('Cihazlar'!E112,4)),VALUE(MID('Cihazlar'!E112,4,2)),VALUE(LEFT('Cihazlar'!E112,2))),""))))</f>
        <v/>
      </c>
      <c r="J112" t="str">
        <f>IF('Cihazlar'!C112="","",IFERROR(MATCH('Cihazlar'!C112,'Ürünler'!$A:$A,0),IFERROR(MATCH('Cihazlar'!C112,'Ürünler'!$B:$B,0),"")))</f>
        <v/>
      </c>
      <c r="K112">
        <f>IF(L112&gt;0,0,IF('Cihazlar'!J112&lt;&gt;"",N(VALUE('Cihazlar'!J112)),IF(J112="",0,N(INDEX('Ürünler'!$C:$C,J112)))))</f>
        <v>0</v>
      </c>
      <c r="L112">
        <f>IF('Cihazlar'!K112&lt;&gt;"",N(VALUE('Cihazlar'!K112)),IF('Cihazlar'!J112&lt;&gt;"",0,IF(J112="",0,N(INDEX('Ürünler'!$D:$D,J112)))))</f>
        <v>0</v>
      </c>
    </row>
    <row r="113" spans="1:12">
      <c r="A113" t="str">
        <f>IF(AND('Cihazlar'!A113="",'Cihazlar'!B113=""),"",IFERROR(INDEX('Müşteriler'!$A:$A,MATCH(IF('Cihazlar'!A113="","§",'Cihazlar'!A113),'Müşteriler'!$K:$K,0)),IFERROR(INDEX('Müşteriler'!$A:$A,MATCH(IF('Cihazlar'!B113="","§",'Cihazlar'!B113),'Müşteriler'!$C:$C,0)),'Cihazlar'!A113&amp;'Cihazlar'!B113)))</f>
        <v/>
      </c>
      <c r="B113" t="str">
        <f>IF('Cihazlar'!C113="","",IF(J113="",'Cihazlar'!C113,INDEX('Ürünler'!$B:$B,J113)))</f>
        <v/>
      </c>
      <c r="C113" t="str">
        <f>IF('Cihazlar'!D113="","",'Cihazlar'!D113)</f>
        <v/>
      </c>
      <c r="D113" s="16" t="str">
        <f>I113</f>
        <v/>
      </c>
      <c r="E113" t="str">
        <f>IF(L113&gt;0,L113&amp;" gün",IF(K113&gt;0,K113&amp;" ay",""))</f>
        <v/>
      </c>
      <c r="F113" s="16" t="str">
        <f>IF(OR('Cihazlar'!C113="",I113=""),"",IF(L113&gt;0,I113+L113,IF(K113&gt;0,EDATE(I113,K113),"")))</f>
        <v/>
      </c>
      <c r="G113" s="17" t="str">
        <f>IF(F113="","",F113-TODAY())</f>
        <v/>
      </c>
      <c r="H113" t="str">
        <f>IF(G113="","",IF(G113&lt;0,"Gecikmiş",IF(G113&lt;=30,"30 gün içinde","Planlı")))</f>
        <v/>
      </c>
      <c r="I113" s="16" t="str">
        <f>IF('Cihazlar'!F113&lt;&gt;"",IF('Cihazlar'!F113="","",IF(ISNUMBER('Cihazlar'!F113),'Cihazlar'!F113,IFERROR(DATE(VALUE(RIGHT('Cihazlar'!F113,4)),VALUE(MID('Cihazlar'!F113,4,2)),VALUE(LEFT('Cihazlar'!F113,2))),""))),IF('Cihazlar'!E113="","",IF(ISNUMBER('Cihazlar'!E113),'Cihazlar'!E113,IFERROR(DATE(VALUE(RIGHT('Cihazlar'!E113,4)),VALUE(MID('Cihazlar'!E113,4,2)),VALUE(LEFT('Cihazlar'!E113,2))),""))))</f>
        <v/>
      </c>
      <c r="J113" t="str">
        <f>IF('Cihazlar'!C113="","",IFERROR(MATCH('Cihazlar'!C113,'Ürünler'!$A:$A,0),IFERROR(MATCH('Cihazlar'!C113,'Ürünler'!$B:$B,0),"")))</f>
        <v/>
      </c>
      <c r="K113">
        <f>IF(L113&gt;0,0,IF('Cihazlar'!J113&lt;&gt;"",N(VALUE('Cihazlar'!J113)),IF(J113="",0,N(INDEX('Ürünler'!$C:$C,J113)))))</f>
        <v>0</v>
      </c>
      <c r="L113">
        <f>IF('Cihazlar'!K113&lt;&gt;"",N(VALUE('Cihazlar'!K113)),IF('Cihazlar'!J113&lt;&gt;"",0,IF(J113="",0,N(INDEX('Ürünler'!$D:$D,J113)))))</f>
        <v>0</v>
      </c>
    </row>
    <row r="114" spans="1:12">
      <c r="A114" t="str">
        <f>IF(AND('Cihazlar'!A114="",'Cihazlar'!B114=""),"",IFERROR(INDEX('Müşteriler'!$A:$A,MATCH(IF('Cihazlar'!A114="","§",'Cihazlar'!A114),'Müşteriler'!$K:$K,0)),IFERROR(INDEX('Müşteriler'!$A:$A,MATCH(IF('Cihazlar'!B114="","§",'Cihazlar'!B114),'Müşteriler'!$C:$C,0)),'Cihazlar'!A114&amp;'Cihazlar'!B114)))</f>
        <v/>
      </c>
      <c r="B114" t="str">
        <f>IF('Cihazlar'!C114="","",IF(J114="",'Cihazlar'!C114,INDEX('Ürünler'!$B:$B,J114)))</f>
        <v/>
      </c>
      <c r="C114" t="str">
        <f>IF('Cihazlar'!D114="","",'Cihazlar'!D114)</f>
        <v/>
      </c>
      <c r="D114" s="16" t="str">
        <f>I114</f>
        <v/>
      </c>
      <c r="E114" t="str">
        <f>IF(L114&gt;0,L114&amp;" gün",IF(K114&gt;0,K114&amp;" ay",""))</f>
        <v/>
      </c>
      <c r="F114" s="16" t="str">
        <f>IF(OR('Cihazlar'!C114="",I114=""),"",IF(L114&gt;0,I114+L114,IF(K114&gt;0,EDATE(I114,K114),"")))</f>
        <v/>
      </c>
      <c r="G114" s="17" t="str">
        <f>IF(F114="","",F114-TODAY())</f>
        <v/>
      </c>
      <c r="H114" t="str">
        <f>IF(G114="","",IF(G114&lt;0,"Gecikmiş",IF(G114&lt;=30,"30 gün içinde","Planlı")))</f>
        <v/>
      </c>
      <c r="I114" s="16" t="str">
        <f>IF('Cihazlar'!F114&lt;&gt;"",IF('Cihazlar'!F114="","",IF(ISNUMBER('Cihazlar'!F114),'Cihazlar'!F114,IFERROR(DATE(VALUE(RIGHT('Cihazlar'!F114,4)),VALUE(MID('Cihazlar'!F114,4,2)),VALUE(LEFT('Cihazlar'!F114,2))),""))),IF('Cihazlar'!E114="","",IF(ISNUMBER('Cihazlar'!E114),'Cihazlar'!E114,IFERROR(DATE(VALUE(RIGHT('Cihazlar'!E114,4)),VALUE(MID('Cihazlar'!E114,4,2)),VALUE(LEFT('Cihazlar'!E114,2))),""))))</f>
        <v/>
      </c>
      <c r="J114" t="str">
        <f>IF('Cihazlar'!C114="","",IFERROR(MATCH('Cihazlar'!C114,'Ürünler'!$A:$A,0),IFERROR(MATCH('Cihazlar'!C114,'Ürünler'!$B:$B,0),"")))</f>
        <v/>
      </c>
      <c r="K114">
        <f>IF(L114&gt;0,0,IF('Cihazlar'!J114&lt;&gt;"",N(VALUE('Cihazlar'!J114)),IF(J114="",0,N(INDEX('Ürünler'!$C:$C,J114)))))</f>
        <v>0</v>
      </c>
      <c r="L114">
        <f>IF('Cihazlar'!K114&lt;&gt;"",N(VALUE('Cihazlar'!K114)),IF('Cihazlar'!J114&lt;&gt;"",0,IF(J114="",0,N(INDEX('Ürünler'!$D:$D,J114)))))</f>
        <v>0</v>
      </c>
    </row>
    <row r="115" spans="1:12">
      <c r="A115" t="str">
        <f>IF(AND('Cihazlar'!A115="",'Cihazlar'!B115=""),"",IFERROR(INDEX('Müşteriler'!$A:$A,MATCH(IF('Cihazlar'!A115="","§",'Cihazlar'!A115),'Müşteriler'!$K:$K,0)),IFERROR(INDEX('Müşteriler'!$A:$A,MATCH(IF('Cihazlar'!B115="","§",'Cihazlar'!B115),'Müşteriler'!$C:$C,0)),'Cihazlar'!A115&amp;'Cihazlar'!B115)))</f>
        <v/>
      </c>
      <c r="B115" t="str">
        <f>IF('Cihazlar'!C115="","",IF(J115="",'Cihazlar'!C115,INDEX('Ürünler'!$B:$B,J115)))</f>
        <v/>
      </c>
      <c r="C115" t="str">
        <f>IF('Cihazlar'!D115="","",'Cihazlar'!D115)</f>
        <v/>
      </c>
      <c r="D115" s="16" t="str">
        <f>I115</f>
        <v/>
      </c>
      <c r="E115" t="str">
        <f>IF(L115&gt;0,L115&amp;" gün",IF(K115&gt;0,K115&amp;" ay",""))</f>
        <v/>
      </c>
      <c r="F115" s="16" t="str">
        <f>IF(OR('Cihazlar'!C115="",I115=""),"",IF(L115&gt;0,I115+L115,IF(K115&gt;0,EDATE(I115,K115),"")))</f>
        <v/>
      </c>
      <c r="G115" s="17" t="str">
        <f>IF(F115="","",F115-TODAY())</f>
        <v/>
      </c>
      <c r="H115" t="str">
        <f>IF(G115="","",IF(G115&lt;0,"Gecikmiş",IF(G115&lt;=30,"30 gün içinde","Planlı")))</f>
        <v/>
      </c>
      <c r="I115" s="16" t="str">
        <f>IF('Cihazlar'!F115&lt;&gt;"",IF('Cihazlar'!F115="","",IF(ISNUMBER('Cihazlar'!F115),'Cihazlar'!F115,IFERROR(DATE(VALUE(RIGHT('Cihazlar'!F115,4)),VALUE(MID('Cihazlar'!F115,4,2)),VALUE(LEFT('Cihazlar'!F115,2))),""))),IF('Cihazlar'!E115="","",IF(ISNUMBER('Cihazlar'!E115),'Cihazlar'!E115,IFERROR(DATE(VALUE(RIGHT('Cihazlar'!E115,4)),VALUE(MID('Cihazlar'!E115,4,2)),VALUE(LEFT('Cihazlar'!E115,2))),""))))</f>
        <v/>
      </c>
      <c r="J115" t="str">
        <f>IF('Cihazlar'!C115="","",IFERROR(MATCH('Cihazlar'!C115,'Ürünler'!$A:$A,0),IFERROR(MATCH('Cihazlar'!C115,'Ürünler'!$B:$B,0),"")))</f>
        <v/>
      </c>
      <c r="K115">
        <f>IF(L115&gt;0,0,IF('Cihazlar'!J115&lt;&gt;"",N(VALUE('Cihazlar'!J115)),IF(J115="",0,N(INDEX('Ürünler'!$C:$C,J115)))))</f>
        <v>0</v>
      </c>
      <c r="L115">
        <f>IF('Cihazlar'!K115&lt;&gt;"",N(VALUE('Cihazlar'!K115)),IF('Cihazlar'!J115&lt;&gt;"",0,IF(J115="",0,N(INDEX('Ürünler'!$D:$D,J115)))))</f>
        <v>0</v>
      </c>
    </row>
    <row r="116" spans="1:12">
      <c r="A116" t="str">
        <f>IF(AND('Cihazlar'!A116="",'Cihazlar'!B116=""),"",IFERROR(INDEX('Müşteriler'!$A:$A,MATCH(IF('Cihazlar'!A116="","§",'Cihazlar'!A116),'Müşteriler'!$K:$K,0)),IFERROR(INDEX('Müşteriler'!$A:$A,MATCH(IF('Cihazlar'!B116="","§",'Cihazlar'!B116),'Müşteriler'!$C:$C,0)),'Cihazlar'!A116&amp;'Cihazlar'!B116)))</f>
        <v/>
      </c>
      <c r="B116" t="str">
        <f>IF('Cihazlar'!C116="","",IF(J116="",'Cihazlar'!C116,INDEX('Ürünler'!$B:$B,J116)))</f>
        <v/>
      </c>
      <c r="C116" t="str">
        <f>IF('Cihazlar'!D116="","",'Cihazlar'!D116)</f>
        <v/>
      </c>
      <c r="D116" s="16" t="str">
        <f>I116</f>
        <v/>
      </c>
      <c r="E116" t="str">
        <f>IF(L116&gt;0,L116&amp;" gün",IF(K116&gt;0,K116&amp;" ay",""))</f>
        <v/>
      </c>
      <c r="F116" s="16" t="str">
        <f>IF(OR('Cihazlar'!C116="",I116=""),"",IF(L116&gt;0,I116+L116,IF(K116&gt;0,EDATE(I116,K116),"")))</f>
        <v/>
      </c>
      <c r="G116" s="17" t="str">
        <f>IF(F116="","",F116-TODAY())</f>
        <v/>
      </c>
      <c r="H116" t="str">
        <f>IF(G116="","",IF(G116&lt;0,"Gecikmiş",IF(G116&lt;=30,"30 gün içinde","Planlı")))</f>
        <v/>
      </c>
      <c r="I116" s="16" t="str">
        <f>IF('Cihazlar'!F116&lt;&gt;"",IF('Cihazlar'!F116="","",IF(ISNUMBER('Cihazlar'!F116),'Cihazlar'!F116,IFERROR(DATE(VALUE(RIGHT('Cihazlar'!F116,4)),VALUE(MID('Cihazlar'!F116,4,2)),VALUE(LEFT('Cihazlar'!F116,2))),""))),IF('Cihazlar'!E116="","",IF(ISNUMBER('Cihazlar'!E116),'Cihazlar'!E116,IFERROR(DATE(VALUE(RIGHT('Cihazlar'!E116,4)),VALUE(MID('Cihazlar'!E116,4,2)),VALUE(LEFT('Cihazlar'!E116,2))),""))))</f>
        <v/>
      </c>
      <c r="J116" t="str">
        <f>IF('Cihazlar'!C116="","",IFERROR(MATCH('Cihazlar'!C116,'Ürünler'!$A:$A,0),IFERROR(MATCH('Cihazlar'!C116,'Ürünler'!$B:$B,0),"")))</f>
        <v/>
      </c>
      <c r="K116">
        <f>IF(L116&gt;0,0,IF('Cihazlar'!J116&lt;&gt;"",N(VALUE('Cihazlar'!J116)),IF(J116="",0,N(INDEX('Ürünler'!$C:$C,J116)))))</f>
        <v>0</v>
      </c>
      <c r="L116">
        <f>IF('Cihazlar'!K116&lt;&gt;"",N(VALUE('Cihazlar'!K116)),IF('Cihazlar'!J116&lt;&gt;"",0,IF(J116="",0,N(INDEX('Ürünler'!$D:$D,J116)))))</f>
        <v>0</v>
      </c>
    </row>
    <row r="117" spans="1:12">
      <c r="A117" t="str">
        <f>IF(AND('Cihazlar'!A117="",'Cihazlar'!B117=""),"",IFERROR(INDEX('Müşteriler'!$A:$A,MATCH(IF('Cihazlar'!A117="","§",'Cihazlar'!A117),'Müşteriler'!$K:$K,0)),IFERROR(INDEX('Müşteriler'!$A:$A,MATCH(IF('Cihazlar'!B117="","§",'Cihazlar'!B117),'Müşteriler'!$C:$C,0)),'Cihazlar'!A117&amp;'Cihazlar'!B117)))</f>
        <v/>
      </c>
      <c r="B117" t="str">
        <f>IF('Cihazlar'!C117="","",IF(J117="",'Cihazlar'!C117,INDEX('Ürünler'!$B:$B,J117)))</f>
        <v/>
      </c>
      <c r="C117" t="str">
        <f>IF('Cihazlar'!D117="","",'Cihazlar'!D117)</f>
        <v/>
      </c>
      <c r="D117" s="16" t="str">
        <f>I117</f>
        <v/>
      </c>
      <c r="E117" t="str">
        <f>IF(L117&gt;0,L117&amp;" gün",IF(K117&gt;0,K117&amp;" ay",""))</f>
        <v/>
      </c>
      <c r="F117" s="16" t="str">
        <f>IF(OR('Cihazlar'!C117="",I117=""),"",IF(L117&gt;0,I117+L117,IF(K117&gt;0,EDATE(I117,K117),"")))</f>
        <v/>
      </c>
      <c r="G117" s="17" t="str">
        <f>IF(F117="","",F117-TODAY())</f>
        <v/>
      </c>
      <c r="H117" t="str">
        <f>IF(G117="","",IF(G117&lt;0,"Gecikmiş",IF(G117&lt;=30,"30 gün içinde","Planlı")))</f>
        <v/>
      </c>
      <c r="I117" s="16" t="str">
        <f>IF('Cihazlar'!F117&lt;&gt;"",IF('Cihazlar'!F117="","",IF(ISNUMBER('Cihazlar'!F117),'Cihazlar'!F117,IFERROR(DATE(VALUE(RIGHT('Cihazlar'!F117,4)),VALUE(MID('Cihazlar'!F117,4,2)),VALUE(LEFT('Cihazlar'!F117,2))),""))),IF('Cihazlar'!E117="","",IF(ISNUMBER('Cihazlar'!E117),'Cihazlar'!E117,IFERROR(DATE(VALUE(RIGHT('Cihazlar'!E117,4)),VALUE(MID('Cihazlar'!E117,4,2)),VALUE(LEFT('Cihazlar'!E117,2))),""))))</f>
        <v/>
      </c>
      <c r="J117" t="str">
        <f>IF('Cihazlar'!C117="","",IFERROR(MATCH('Cihazlar'!C117,'Ürünler'!$A:$A,0),IFERROR(MATCH('Cihazlar'!C117,'Ürünler'!$B:$B,0),"")))</f>
        <v/>
      </c>
      <c r="K117">
        <f>IF(L117&gt;0,0,IF('Cihazlar'!J117&lt;&gt;"",N(VALUE('Cihazlar'!J117)),IF(J117="",0,N(INDEX('Ürünler'!$C:$C,J117)))))</f>
        <v>0</v>
      </c>
      <c r="L117">
        <f>IF('Cihazlar'!K117&lt;&gt;"",N(VALUE('Cihazlar'!K117)),IF('Cihazlar'!J117&lt;&gt;"",0,IF(J117="",0,N(INDEX('Ürünler'!$D:$D,J117)))))</f>
        <v>0</v>
      </c>
    </row>
    <row r="118" spans="1:12">
      <c r="A118" t="str">
        <f>IF(AND('Cihazlar'!A118="",'Cihazlar'!B118=""),"",IFERROR(INDEX('Müşteriler'!$A:$A,MATCH(IF('Cihazlar'!A118="","§",'Cihazlar'!A118),'Müşteriler'!$K:$K,0)),IFERROR(INDEX('Müşteriler'!$A:$A,MATCH(IF('Cihazlar'!B118="","§",'Cihazlar'!B118),'Müşteriler'!$C:$C,0)),'Cihazlar'!A118&amp;'Cihazlar'!B118)))</f>
        <v/>
      </c>
      <c r="B118" t="str">
        <f>IF('Cihazlar'!C118="","",IF(J118="",'Cihazlar'!C118,INDEX('Ürünler'!$B:$B,J118)))</f>
        <v/>
      </c>
      <c r="C118" t="str">
        <f>IF('Cihazlar'!D118="","",'Cihazlar'!D118)</f>
        <v/>
      </c>
      <c r="D118" s="16" t="str">
        <f>I118</f>
        <v/>
      </c>
      <c r="E118" t="str">
        <f>IF(L118&gt;0,L118&amp;" gün",IF(K118&gt;0,K118&amp;" ay",""))</f>
        <v/>
      </c>
      <c r="F118" s="16" t="str">
        <f>IF(OR('Cihazlar'!C118="",I118=""),"",IF(L118&gt;0,I118+L118,IF(K118&gt;0,EDATE(I118,K118),"")))</f>
        <v/>
      </c>
      <c r="G118" s="17" t="str">
        <f>IF(F118="","",F118-TODAY())</f>
        <v/>
      </c>
      <c r="H118" t="str">
        <f>IF(G118="","",IF(G118&lt;0,"Gecikmiş",IF(G118&lt;=30,"30 gün içinde","Planlı")))</f>
        <v/>
      </c>
      <c r="I118" s="16" t="str">
        <f>IF('Cihazlar'!F118&lt;&gt;"",IF('Cihazlar'!F118="","",IF(ISNUMBER('Cihazlar'!F118),'Cihazlar'!F118,IFERROR(DATE(VALUE(RIGHT('Cihazlar'!F118,4)),VALUE(MID('Cihazlar'!F118,4,2)),VALUE(LEFT('Cihazlar'!F118,2))),""))),IF('Cihazlar'!E118="","",IF(ISNUMBER('Cihazlar'!E118),'Cihazlar'!E118,IFERROR(DATE(VALUE(RIGHT('Cihazlar'!E118,4)),VALUE(MID('Cihazlar'!E118,4,2)),VALUE(LEFT('Cihazlar'!E118,2))),""))))</f>
        <v/>
      </c>
      <c r="J118" t="str">
        <f>IF('Cihazlar'!C118="","",IFERROR(MATCH('Cihazlar'!C118,'Ürünler'!$A:$A,0),IFERROR(MATCH('Cihazlar'!C118,'Ürünler'!$B:$B,0),"")))</f>
        <v/>
      </c>
      <c r="K118">
        <f>IF(L118&gt;0,0,IF('Cihazlar'!J118&lt;&gt;"",N(VALUE('Cihazlar'!J118)),IF(J118="",0,N(INDEX('Ürünler'!$C:$C,J118)))))</f>
        <v>0</v>
      </c>
      <c r="L118">
        <f>IF('Cihazlar'!K118&lt;&gt;"",N(VALUE('Cihazlar'!K118)),IF('Cihazlar'!J118&lt;&gt;"",0,IF(J118="",0,N(INDEX('Ürünler'!$D:$D,J118)))))</f>
        <v>0</v>
      </c>
    </row>
    <row r="119" spans="1:12">
      <c r="A119" t="str">
        <f>IF(AND('Cihazlar'!A119="",'Cihazlar'!B119=""),"",IFERROR(INDEX('Müşteriler'!$A:$A,MATCH(IF('Cihazlar'!A119="","§",'Cihazlar'!A119),'Müşteriler'!$K:$K,0)),IFERROR(INDEX('Müşteriler'!$A:$A,MATCH(IF('Cihazlar'!B119="","§",'Cihazlar'!B119),'Müşteriler'!$C:$C,0)),'Cihazlar'!A119&amp;'Cihazlar'!B119)))</f>
        <v/>
      </c>
      <c r="B119" t="str">
        <f>IF('Cihazlar'!C119="","",IF(J119="",'Cihazlar'!C119,INDEX('Ürünler'!$B:$B,J119)))</f>
        <v/>
      </c>
      <c r="C119" t="str">
        <f>IF('Cihazlar'!D119="","",'Cihazlar'!D119)</f>
        <v/>
      </c>
      <c r="D119" s="16" t="str">
        <f>I119</f>
        <v/>
      </c>
      <c r="E119" t="str">
        <f>IF(L119&gt;0,L119&amp;" gün",IF(K119&gt;0,K119&amp;" ay",""))</f>
        <v/>
      </c>
      <c r="F119" s="16" t="str">
        <f>IF(OR('Cihazlar'!C119="",I119=""),"",IF(L119&gt;0,I119+L119,IF(K119&gt;0,EDATE(I119,K119),"")))</f>
        <v/>
      </c>
      <c r="G119" s="17" t="str">
        <f>IF(F119="","",F119-TODAY())</f>
        <v/>
      </c>
      <c r="H119" t="str">
        <f>IF(G119="","",IF(G119&lt;0,"Gecikmiş",IF(G119&lt;=30,"30 gün içinde","Planlı")))</f>
        <v/>
      </c>
      <c r="I119" s="16" t="str">
        <f>IF('Cihazlar'!F119&lt;&gt;"",IF('Cihazlar'!F119="","",IF(ISNUMBER('Cihazlar'!F119),'Cihazlar'!F119,IFERROR(DATE(VALUE(RIGHT('Cihazlar'!F119,4)),VALUE(MID('Cihazlar'!F119,4,2)),VALUE(LEFT('Cihazlar'!F119,2))),""))),IF('Cihazlar'!E119="","",IF(ISNUMBER('Cihazlar'!E119),'Cihazlar'!E119,IFERROR(DATE(VALUE(RIGHT('Cihazlar'!E119,4)),VALUE(MID('Cihazlar'!E119,4,2)),VALUE(LEFT('Cihazlar'!E119,2))),""))))</f>
        <v/>
      </c>
      <c r="J119" t="str">
        <f>IF('Cihazlar'!C119="","",IFERROR(MATCH('Cihazlar'!C119,'Ürünler'!$A:$A,0),IFERROR(MATCH('Cihazlar'!C119,'Ürünler'!$B:$B,0),"")))</f>
        <v/>
      </c>
      <c r="K119">
        <f>IF(L119&gt;0,0,IF('Cihazlar'!J119&lt;&gt;"",N(VALUE('Cihazlar'!J119)),IF(J119="",0,N(INDEX('Ürünler'!$C:$C,J119)))))</f>
        <v>0</v>
      </c>
      <c r="L119">
        <f>IF('Cihazlar'!K119&lt;&gt;"",N(VALUE('Cihazlar'!K119)),IF('Cihazlar'!J119&lt;&gt;"",0,IF(J119="",0,N(INDEX('Ürünler'!$D:$D,J119)))))</f>
        <v>0</v>
      </c>
    </row>
    <row r="120" spans="1:12">
      <c r="A120" t="str">
        <f>IF(AND('Cihazlar'!A120="",'Cihazlar'!B120=""),"",IFERROR(INDEX('Müşteriler'!$A:$A,MATCH(IF('Cihazlar'!A120="","§",'Cihazlar'!A120),'Müşteriler'!$K:$K,0)),IFERROR(INDEX('Müşteriler'!$A:$A,MATCH(IF('Cihazlar'!B120="","§",'Cihazlar'!B120),'Müşteriler'!$C:$C,0)),'Cihazlar'!A120&amp;'Cihazlar'!B120)))</f>
        <v/>
      </c>
      <c r="B120" t="str">
        <f>IF('Cihazlar'!C120="","",IF(J120="",'Cihazlar'!C120,INDEX('Ürünler'!$B:$B,J120)))</f>
        <v/>
      </c>
      <c r="C120" t="str">
        <f>IF('Cihazlar'!D120="","",'Cihazlar'!D120)</f>
        <v/>
      </c>
      <c r="D120" s="16" t="str">
        <f>I120</f>
        <v/>
      </c>
      <c r="E120" t="str">
        <f>IF(L120&gt;0,L120&amp;" gün",IF(K120&gt;0,K120&amp;" ay",""))</f>
        <v/>
      </c>
      <c r="F120" s="16" t="str">
        <f>IF(OR('Cihazlar'!C120="",I120=""),"",IF(L120&gt;0,I120+L120,IF(K120&gt;0,EDATE(I120,K120),"")))</f>
        <v/>
      </c>
      <c r="G120" s="17" t="str">
        <f>IF(F120="","",F120-TODAY())</f>
        <v/>
      </c>
      <c r="H120" t="str">
        <f>IF(G120="","",IF(G120&lt;0,"Gecikmiş",IF(G120&lt;=30,"30 gün içinde","Planlı")))</f>
        <v/>
      </c>
      <c r="I120" s="16" t="str">
        <f>IF('Cihazlar'!F120&lt;&gt;"",IF('Cihazlar'!F120="","",IF(ISNUMBER('Cihazlar'!F120),'Cihazlar'!F120,IFERROR(DATE(VALUE(RIGHT('Cihazlar'!F120,4)),VALUE(MID('Cihazlar'!F120,4,2)),VALUE(LEFT('Cihazlar'!F120,2))),""))),IF('Cihazlar'!E120="","",IF(ISNUMBER('Cihazlar'!E120),'Cihazlar'!E120,IFERROR(DATE(VALUE(RIGHT('Cihazlar'!E120,4)),VALUE(MID('Cihazlar'!E120,4,2)),VALUE(LEFT('Cihazlar'!E120,2))),""))))</f>
        <v/>
      </c>
      <c r="J120" t="str">
        <f>IF('Cihazlar'!C120="","",IFERROR(MATCH('Cihazlar'!C120,'Ürünler'!$A:$A,0),IFERROR(MATCH('Cihazlar'!C120,'Ürünler'!$B:$B,0),"")))</f>
        <v/>
      </c>
      <c r="K120">
        <f>IF(L120&gt;0,0,IF('Cihazlar'!J120&lt;&gt;"",N(VALUE('Cihazlar'!J120)),IF(J120="",0,N(INDEX('Ürünler'!$C:$C,J120)))))</f>
        <v>0</v>
      </c>
      <c r="L120">
        <f>IF('Cihazlar'!K120&lt;&gt;"",N(VALUE('Cihazlar'!K120)),IF('Cihazlar'!J120&lt;&gt;"",0,IF(J120="",0,N(INDEX('Ürünler'!$D:$D,J120)))))</f>
        <v>0</v>
      </c>
    </row>
    <row r="121" spans="1:12">
      <c r="A121" t="str">
        <f>IF(AND('Cihazlar'!A121="",'Cihazlar'!B121=""),"",IFERROR(INDEX('Müşteriler'!$A:$A,MATCH(IF('Cihazlar'!A121="","§",'Cihazlar'!A121),'Müşteriler'!$K:$K,0)),IFERROR(INDEX('Müşteriler'!$A:$A,MATCH(IF('Cihazlar'!B121="","§",'Cihazlar'!B121),'Müşteriler'!$C:$C,0)),'Cihazlar'!A121&amp;'Cihazlar'!B121)))</f>
        <v/>
      </c>
      <c r="B121" t="str">
        <f>IF('Cihazlar'!C121="","",IF(J121="",'Cihazlar'!C121,INDEX('Ürünler'!$B:$B,J121)))</f>
        <v/>
      </c>
      <c r="C121" t="str">
        <f>IF('Cihazlar'!D121="","",'Cihazlar'!D121)</f>
        <v/>
      </c>
      <c r="D121" s="16" t="str">
        <f>I121</f>
        <v/>
      </c>
      <c r="E121" t="str">
        <f>IF(L121&gt;0,L121&amp;" gün",IF(K121&gt;0,K121&amp;" ay",""))</f>
        <v/>
      </c>
      <c r="F121" s="16" t="str">
        <f>IF(OR('Cihazlar'!C121="",I121=""),"",IF(L121&gt;0,I121+L121,IF(K121&gt;0,EDATE(I121,K121),"")))</f>
        <v/>
      </c>
      <c r="G121" s="17" t="str">
        <f>IF(F121="","",F121-TODAY())</f>
        <v/>
      </c>
      <c r="H121" t="str">
        <f>IF(G121="","",IF(G121&lt;0,"Gecikmiş",IF(G121&lt;=30,"30 gün içinde","Planlı")))</f>
        <v/>
      </c>
      <c r="I121" s="16" t="str">
        <f>IF('Cihazlar'!F121&lt;&gt;"",IF('Cihazlar'!F121="","",IF(ISNUMBER('Cihazlar'!F121),'Cihazlar'!F121,IFERROR(DATE(VALUE(RIGHT('Cihazlar'!F121,4)),VALUE(MID('Cihazlar'!F121,4,2)),VALUE(LEFT('Cihazlar'!F121,2))),""))),IF('Cihazlar'!E121="","",IF(ISNUMBER('Cihazlar'!E121),'Cihazlar'!E121,IFERROR(DATE(VALUE(RIGHT('Cihazlar'!E121,4)),VALUE(MID('Cihazlar'!E121,4,2)),VALUE(LEFT('Cihazlar'!E121,2))),""))))</f>
        <v/>
      </c>
      <c r="J121" t="str">
        <f>IF('Cihazlar'!C121="","",IFERROR(MATCH('Cihazlar'!C121,'Ürünler'!$A:$A,0),IFERROR(MATCH('Cihazlar'!C121,'Ürünler'!$B:$B,0),"")))</f>
        <v/>
      </c>
      <c r="K121">
        <f>IF(L121&gt;0,0,IF('Cihazlar'!J121&lt;&gt;"",N(VALUE('Cihazlar'!J121)),IF(J121="",0,N(INDEX('Ürünler'!$C:$C,J121)))))</f>
        <v>0</v>
      </c>
      <c r="L121">
        <f>IF('Cihazlar'!K121&lt;&gt;"",N(VALUE('Cihazlar'!K121)),IF('Cihazlar'!J121&lt;&gt;"",0,IF(J121="",0,N(INDEX('Ürünler'!$D:$D,J121)))))</f>
        <v>0</v>
      </c>
    </row>
    <row r="122" spans="1:12">
      <c r="A122" t="str">
        <f>IF(AND('Cihazlar'!A122="",'Cihazlar'!B122=""),"",IFERROR(INDEX('Müşteriler'!$A:$A,MATCH(IF('Cihazlar'!A122="","§",'Cihazlar'!A122),'Müşteriler'!$K:$K,0)),IFERROR(INDEX('Müşteriler'!$A:$A,MATCH(IF('Cihazlar'!B122="","§",'Cihazlar'!B122),'Müşteriler'!$C:$C,0)),'Cihazlar'!A122&amp;'Cihazlar'!B122)))</f>
        <v/>
      </c>
      <c r="B122" t="str">
        <f>IF('Cihazlar'!C122="","",IF(J122="",'Cihazlar'!C122,INDEX('Ürünler'!$B:$B,J122)))</f>
        <v/>
      </c>
      <c r="C122" t="str">
        <f>IF('Cihazlar'!D122="","",'Cihazlar'!D122)</f>
        <v/>
      </c>
      <c r="D122" s="16" t="str">
        <f>I122</f>
        <v/>
      </c>
      <c r="E122" t="str">
        <f>IF(L122&gt;0,L122&amp;" gün",IF(K122&gt;0,K122&amp;" ay",""))</f>
        <v/>
      </c>
      <c r="F122" s="16" t="str">
        <f>IF(OR('Cihazlar'!C122="",I122=""),"",IF(L122&gt;0,I122+L122,IF(K122&gt;0,EDATE(I122,K122),"")))</f>
        <v/>
      </c>
      <c r="G122" s="17" t="str">
        <f>IF(F122="","",F122-TODAY())</f>
        <v/>
      </c>
      <c r="H122" t="str">
        <f>IF(G122="","",IF(G122&lt;0,"Gecikmiş",IF(G122&lt;=30,"30 gün içinde","Planlı")))</f>
        <v/>
      </c>
      <c r="I122" s="16" t="str">
        <f>IF('Cihazlar'!F122&lt;&gt;"",IF('Cihazlar'!F122="","",IF(ISNUMBER('Cihazlar'!F122),'Cihazlar'!F122,IFERROR(DATE(VALUE(RIGHT('Cihazlar'!F122,4)),VALUE(MID('Cihazlar'!F122,4,2)),VALUE(LEFT('Cihazlar'!F122,2))),""))),IF('Cihazlar'!E122="","",IF(ISNUMBER('Cihazlar'!E122),'Cihazlar'!E122,IFERROR(DATE(VALUE(RIGHT('Cihazlar'!E122,4)),VALUE(MID('Cihazlar'!E122,4,2)),VALUE(LEFT('Cihazlar'!E122,2))),""))))</f>
        <v/>
      </c>
      <c r="J122" t="str">
        <f>IF('Cihazlar'!C122="","",IFERROR(MATCH('Cihazlar'!C122,'Ürünler'!$A:$A,0),IFERROR(MATCH('Cihazlar'!C122,'Ürünler'!$B:$B,0),"")))</f>
        <v/>
      </c>
      <c r="K122">
        <f>IF(L122&gt;0,0,IF('Cihazlar'!J122&lt;&gt;"",N(VALUE('Cihazlar'!J122)),IF(J122="",0,N(INDEX('Ürünler'!$C:$C,J122)))))</f>
        <v>0</v>
      </c>
      <c r="L122">
        <f>IF('Cihazlar'!K122&lt;&gt;"",N(VALUE('Cihazlar'!K122)),IF('Cihazlar'!J122&lt;&gt;"",0,IF(J122="",0,N(INDEX('Ürünler'!$D:$D,J122)))))</f>
        <v>0</v>
      </c>
    </row>
    <row r="123" spans="1:12">
      <c r="A123" t="str">
        <f>IF(AND('Cihazlar'!A123="",'Cihazlar'!B123=""),"",IFERROR(INDEX('Müşteriler'!$A:$A,MATCH(IF('Cihazlar'!A123="","§",'Cihazlar'!A123),'Müşteriler'!$K:$K,0)),IFERROR(INDEX('Müşteriler'!$A:$A,MATCH(IF('Cihazlar'!B123="","§",'Cihazlar'!B123),'Müşteriler'!$C:$C,0)),'Cihazlar'!A123&amp;'Cihazlar'!B123)))</f>
        <v/>
      </c>
      <c r="B123" t="str">
        <f>IF('Cihazlar'!C123="","",IF(J123="",'Cihazlar'!C123,INDEX('Ürünler'!$B:$B,J123)))</f>
        <v/>
      </c>
      <c r="C123" t="str">
        <f>IF('Cihazlar'!D123="","",'Cihazlar'!D123)</f>
        <v/>
      </c>
      <c r="D123" s="16" t="str">
        <f>I123</f>
        <v/>
      </c>
      <c r="E123" t="str">
        <f>IF(L123&gt;0,L123&amp;" gün",IF(K123&gt;0,K123&amp;" ay",""))</f>
        <v/>
      </c>
      <c r="F123" s="16" t="str">
        <f>IF(OR('Cihazlar'!C123="",I123=""),"",IF(L123&gt;0,I123+L123,IF(K123&gt;0,EDATE(I123,K123),"")))</f>
        <v/>
      </c>
      <c r="G123" s="17" t="str">
        <f>IF(F123="","",F123-TODAY())</f>
        <v/>
      </c>
      <c r="H123" t="str">
        <f>IF(G123="","",IF(G123&lt;0,"Gecikmiş",IF(G123&lt;=30,"30 gün içinde","Planlı")))</f>
        <v/>
      </c>
      <c r="I123" s="16" t="str">
        <f>IF('Cihazlar'!F123&lt;&gt;"",IF('Cihazlar'!F123="","",IF(ISNUMBER('Cihazlar'!F123),'Cihazlar'!F123,IFERROR(DATE(VALUE(RIGHT('Cihazlar'!F123,4)),VALUE(MID('Cihazlar'!F123,4,2)),VALUE(LEFT('Cihazlar'!F123,2))),""))),IF('Cihazlar'!E123="","",IF(ISNUMBER('Cihazlar'!E123),'Cihazlar'!E123,IFERROR(DATE(VALUE(RIGHT('Cihazlar'!E123,4)),VALUE(MID('Cihazlar'!E123,4,2)),VALUE(LEFT('Cihazlar'!E123,2))),""))))</f>
        <v/>
      </c>
      <c r="J123" t="str">
        <f>IF('Cihazlar'!C123="","",IFERROR(MATCH('Cihazlar'!C123,'Ürünler'!$A:$A,0),IFERROR(MATCH('Cihazlar'!C123,'Ürünler'!$B:$B,0),"")))</f>
        <v/>
      </c>
      <c r="K123">
        <f>IF(L123&gt;0,0,IF('Cihazlar'!J123&lt;&gt;"",N(VALUE('Cihazlar'!J123)),IF(J123="",0,N(INDEX('Ürünler'!$C:$C,J123)))))</f>
        <v>0</v>
      </c>
      <c r="L123">
        <f>IF('Cihazlar'!K123&lt;&gt;"",N(VALUE('Cihazlar'!K123)),IF('Cihazlar'!J123&lt;&gt;"",0,IF(J123="",0,N(INDEX('Ürünler'!$D:$D,J123)))))</f>
        <v>0</v>
      </c>
    </row>
    <row r="124" spans="1:12">
      <c r="A124" t="str">
        <f>IF(AND('Cihazlar'!A124="",'Cihazlar'!B124=""),"",IFERROR(INDEX('Müşteriler'!$A:$A,MATCH(IF('Cihazlar'!A124="","§",'Cihazlar'!A124),'Müşteriler'!$K:$K,0)),IFERROR(INDEX('Müşteriler'!$A:$A,MATCH(IF('Cihazlar'!B124="","§",'Cihazlar'!B124),'Müşteriler'!$C:$C,0)),'Cihazlar'!A124&amp;'Cihazlar'!B124)))</f>
        <v/>
      </c>
      <c r="B124" t="str">
        <f>IF('Cihazlar'!C124="","",IF(J124="",'Cihazlar'!C124,INDEX('Ürünler'!$B:$B,J124)))</f>
        <v/>
      </c>
      <c r="C124" t="str">
        <f>IF('Cihazlar'!D124="","",'Cihazlar'!D124)</f>
        <v/>
      </c>
      <c r="D124" s="16" t="str">
        <f>I124</f>
        <v/>
      </c>
      <c r="E124" t="str">
        <f>IF(L124&gt;0,L124&amp;" gün",IF(K124&gt;0,K124&amp;" ay",""))</f>
        <v/>
      </c>
      <c r="F124" s="16" t="str">
        <f>IF(OR('Cihazlar'!C124="",I124=""),"",IF(L124&gt;0,I124+L124,IF(K124&gt;0,EDATE(I124,K124),"")))</f>
        <v/>
      </c>
      <c r="G124" s="17" t="str">
        <f>IF(F124="","",F124-TODAY())</f>
        <v/>
      </c>
      <c r="H124" t="str">
        <f>IF(G124="","",IF(G124&lt;0,"Gecikmiş",IF(G124&lt;=30,"30 gün içinde","Planlı")))</f>
        <v/>
      </c>
      <c r="I124" s="16" t="str">
        <f>IF('Cihazlar'!F124&lt;&gt;"",IF('Cihazlar'!F124="","",IF(ISNUMBER('Cihazlar'!F124),'Cihazlar'!F124,IFERROR(DATE(VALUE(RIGHT('Cihazlar'!F124,4)),VALUE(MID('Cihazlar'!F124,4,2)),VALUE(LEFT('Cihazlar'!F124,2))),""))),IF('Cihazlar'!E124="","",IF(ISNUMBER('Cihazlar'!E124),'Cihazlar'!E124,IFERROR(DATE(VALUE(RIGHT('Cihazlar'!E124,4)),VALUE(MID('Cihazlar'!E124,4,2)),VALUE(LEFT('Cihazlar'!E124,2))),""))))</f>
        <v/>
      </c>
      <c r="J124" t="str">
        <f>IF('Cihazlar'!C124="","",IFERROR(MATCH('Cihazlar'!C124,'Ürünler'!$A:$A,0),IFERROR(MATCH('Cihazlar'!C124,'Ürünler'!$B:$B,0),"")))</f>
        <v/>
      </c>
      <c r="K124">
        <f>IF(L124&gt;0,0,IF('Cihazlar'!J124&lt;&gt;"",N(VALUE('Cihazlar'!J124)),IF(J124="",0,N(INDEX('Ürünler'!$C:$C,J124)))))</f>
        <v>0</v>
      </c>
      <c r="L124">
        <f>IF('Cihazlar'!K124&lt;&gt;"",N(VALUE('Cihazlar'!K124)),IF('Cihazlar'!J124&lt;&gt;"",0,IF(J124="",0,N(INDEX('Ürünler'!$D:$D,J124)))))</f>
        <v>0</v>
      </c>
    </row>
    <row r="125" spans="1:12">
      <c r="A125" t="str">
        <f>IF(AND('Cihazlar'!A125="",'Cihazlar'!B125=""),"",IFERROR(INDEX('Müşteriler'!$A:$A,MATCH(IF('Cihazlar'!A125="","§",'Cihazlar'!A125),'Müşteriler'!$K:$K,0)),IFERROR(INDEX('Müşteriler'!$A:$A,MATCH(IF('Cihazlar'!B125="","§",'Cihazlar'!B125),'Müşteriler'!$C:$C,0)),'Cihazlar'!A125&amp;'Cihazlar'!B125)))</f>
        <v/>
      </c>
      <c r="B125" t="str">
        <f>IF('Cihazlar'!C125="","",IF(J125="",'Cihazlar'!C125,INDEX('Ürünler'!$B:$B,J125)))</f>
        <v/>
      </c>
      <c r="C125" t="str">
        <f>IF('Cihazlar'!D125="","",'Cihazlar'!D125)</f>
        <v/>
      </c>
      <c r="D125" s="16" t="str">
        <f>I125</f>
        <v/>
      </c>
      <c r="E125" t="str">
        <f>IF(L125&gt;0,L125&amp;" gün",IF(K125&gt;0,K125&amp;" ay",""))</f>
        <v/>
      </c>
      <c r="F125" s="16" t="str">
        <f>IF(OR('Cihazlar'!C125="",I125=""),"",IF(L125&gt;0,I125+L125,IF(K125&gt;0,EDATE(I125,K125),"")))</f>
        <v/>
      </c>
      <c r="G125" s="17" t="str">
        <f>IF(F125="","",F125-TODAY())</f>
        <v/>
      </c>
      <c r="H125" t="str">
        <f>IF(G125="","",IF(G125&lt;0,"Gecikmiş",IF(G125&lt;=30,"30 gün içinde","Planlı")))</f>
        <v/>
      </c>
      <c r="I125" s="16" t="str">
        <f>IF('Cihazlar'!F125&lt;&gt;"",IF('Cihazlar'!F125="","",IF(ISNUMBER('Cihazlar'!F125),'Cihazlar'!F125,IFERROR(DATE(VALUE(RIGHT('Cihazlar'!F125,4)),VALUE(MID('Cihazlar'!F125,4,2)),VALUE(LEFT('Cihazlar'!F125,2))),""))),IF('Cihazlar'!E125="","",IF(ISNUMBER('Cihazlar'!E125),'Cihazlar'!E125,IFERROR(DATE(VALUE(RIGHT('Cihazlar'!E125,4)),VALUE(MID('Cihazlar'!E125,4,2)),VALUE(LEFT('Cihazlar'!E125,2))),""))))</f>
        <v/>
      </c>
      <c r="J125" t="str">
        <f>IF('Cihazlar'!C125="","",IFERROR(MATCH('Cihazlar'!C125,'Ürünler'!$A:$A,0),IFERROR(MATCH('Cihazlar'!C125,'Ürünler'!$B:$B,0),"")))</f>
        <v/>
      </c>
      <c r="K125">
        <f>IF(L125&gt;0,0,IF('Cihazlar'!J125&lt;&gt;"",N(VALUE('Cihazlar'!J125)),IF(J125="",0,N(INDEX('Ürünler'!$C:$C,J125)))))</f>
        <v>0</v>
      </c>
      <c r="L125">
        <f>IF('Cihazlar'!K125&lt;&gt;"",N(VALUE('Cihazlar'!K125)),IF('Cihazlar'!J125&lt;&gt;"",0,IF(J125="",0,N(INDEX('Ürünler'!$D:$D,J125)))))</f>
        <v>0</v>
      </c>
    </row>
    <row r="126" spans="1:12">
      <c r="A126" t="str">
        <f>IF(AND('Cihazlar'!A126="",'Cihazlar'!B126=""),"",IFERROR(INDEX('Müşteriler'!$A:$A,MATCH(IF('Cihazlar'!A126="","§",'Cihazlar'!A126),'Müşteriler'!$K:$K,0)),IFERROR(INDEX('Müşteriler'!$A:$A,MATCH(IF('Cihazlar'!B126="","§",'Cihazlar'!B126),'Müşteriler'!$C:$C,0)),'Cihazlar'!A126&amp;'Cihazlar'!B126)))</f>
        <v/>
      </c>
      <c r="B126" t="str">
        <f>IF('Cihazlar'!C126="","",IF(J126="",'Cihazlar'!C126,INDEX('Ürünler'!$B:$B,J126)))</f>
        <v/>
      </c>
      <c r="C126" t="str">
        <f>IF('Cihazlar'!D126="","",'Cihazlar'!D126)</f>
        <v/>
      </c>
      <c r="D126" s="16" t="str">
        <f>I126</f>
        <v/>
      </c>
      <c r="E126" t="str">
        <f>IF(L126&gt;0,L126&amp;" gün",IF(K126&gt;0,K126&amp;" ay",""))</f>
        <v/>
      </c>
      <c r="F126" s="16" t="str">
        <f>IF(OR('Cihazlar'!C126="",I126=""),"",IF(L126&gt;0,I126+L126,IF(K126&gt;0,EDATE(I126,K126),"")))</f>
        <v/>
      </c>
      <c r="G126" s="17" t="str">
        <f>IF(F126="","",F126-TODAY())</f>
        <v/>
      </c>
      <c r="H126" t="str">
        <f>IF(G126="","",IF(G126&lt;0,"Gecikmiş",IF(G126&lt;=30,"30 gün içinde","Planlı")))</f>
        <v/>
      </c>
      <c r="I126" s="16" t="str">
        <f>IF('Cihazlar'!F126&lt;&gt;"",IF('Cihazlar'!F126="","",IF(ISNUMBER('Cihazlar'!F126),'Cihazlar'!F126,IFERROR(DATE(VALUE(RIGHT('Cihazlar'!F126,4)),VALUE(MID('Cihazlar'!F126,4,2)),VALUE(LEFT('Cihazlar'!F126,2))),""))),IF('Cihazlar'!E126="","",IF(ISNUMBER('Cihazlar'!E126),'Cihazlar'!E126,IFERROR(DATE(VALUE(RIGHT('Cihazlar'!E126,4)),VALUE(MID('Cihazlar'!E126,4,2)),VALUE(LEFT('Cihazlar'!E126,2))),""))))</f>
        <v/>
      </c>
      <c r="J126" t="str">
        <f>IF('Cihazlar'!C126="","",IFERROR(MATCH('Cihazlar'!C126,'Ürünler'!$A:$A,0),IFERROR(MATCH('Cihazlar'!C126,'Ürünler'!$B:$B,0),"")))</f>
        <v/>
      </c>
      <c r="K126">
        <f>IF(L126&gt;0,0,IF('Cihazlar'!J126&lt;&gt;"",N(VALUE('Cihazlar'!J126)),IF(J126="",0,N(INDEX('Ürünler'!$C:$C,J126)))))</f>
        <v>0</v>
      </c>
      <c r="L126">
        <f>IF('Cihazlar'!K126&lt;&gt;"",N(VALUE('Cihazlar'!K126)),IF('Cihazlar'!J126&lt;&gt;"",0,IF(J126="",0,N(INDEX('Ürünler'!$D:$D,J126)))))</f>
        <v>0</v>
      </c>
    </row>
    <row r="127" spans="1:12">
      <c r="A127" t="str">
        <f>IF(AND('Cihazlar'!A127="",'Cihazlar'!B127=""),"",IFERROR(INDEX('Müşteriler'!$A:$A,MATCH(IF('Cihazlar'!A127="","§",'Cihazlar'!A127),'Müşteriler'!$K:$K,0)),IFERROR(INDEX('Müşteriler'!$A:$A,MATCH(IF('Cihazlar'!B127="","§",'Cihazlar'!B127),'Müşteriler'!$C:$C,0)),'Cihazlar'!A127&amp;'Cihazlar'!B127)))</f>
        <v/>
      </c>
      <c r="B127" t="str">
        <f>IF('Cihazlar'!C127="","",IF(J127="",'Cihazlar'!C127,INDEX('Ürünler'!$B:$B,J127)))</f>
        <v/>
      </c>
      <c r="C127" t="str">
        <f>IF('Cihazlar'!D127="","",'Cihazlar'!D127)</f>
        <v/>
      </c>
      <c r="D127" s="16" t="str">
        <f>I127</f>
        <v/>
      </c>
      <c r="E127" t="str">
        <f>IF(L127&gt;0,L127&amp;" gün",IF(K127&gt;0,K127&amp;" ay",""))</f>
        <v/>
      </c>
      <c r="F127" s="16" t="str">
        <f>IF(OR('Cihazlar'!C127="",I127=""),"",IF(L127&gt;0,I127+L127,IF(K127&gt;0,EDATE(I127,K127),"")))</f>
        <v/>
      </c>
      <c r="G127" s="17" t="str">
        <f>IF(F127="","",F127-TODAY())</f>
        <v/>
      </c>
      <c r="H127" t="str">
        <f>IF(G127="","",IF(G127&lt;0,"Gecikmiş",IF(G127&lt;=30,"30 gün içinde","Planlı")))</f>
        <v/>
      </c>
      <c r="I127" s="16" t="str">
        <f>IF('Cihazlar'!F127&lt;&gt;"",IF('Cihazlar'!F127="","",IF(ISNUMBER('Cihazlar'!F127),'Cihazlar'!F127,IFERROR(DATE(VALUE(RIGHT('Cihazlar'!F127,4)),VALUE(MID('Cihazlar'!F127,4,2)),VALUE(LEFT('Cihazlar'!F127,2))),""))),IF('Cihazlar'!E127="","",IF(ISNUMBER('Cihazlar'!E127),'Cihazlar'!E127,IFERROR(DATE(VALUE(RIGHT('Cihazlar'!E127,4)),VALUE(MID('Cihazlar'!E127,4,2)),VALUE(LEFT('Cihazlar'!E127,2))),""))))</f>
        <v/>
      </c>
      <c r="J127" t="str">
        <f>IF('Cihazlar'!C127="","",IFERROR(MATCH('Cihazlar'!C127,'Ürünler'!$A:$A,0),IFERROR(MATCH('Cihazlar'!C127,'Ürünler'!$B:$B,0),"")))</f>
        <v/>
      </c>
      <c r="K127">
        <f>IF(L127&gt;0,0,IF('Cihazlar'!J127&lt;&gt;"",N(VALUE('Cihazlar'!J127)),IF(J127="",0,N(INDEX('Ürünler'!$C:$C,J127)))))</f>
        <v>0</v>
      </c>
      <c r="L127">
        <f>IF('Cihazlar'!K127&lt;&gt;"",N(VALUE('Cihazlar'!K127)),IF('Cihazlar'!J127&lt;&gt;"",0,IF(J127="",0,N(INDEX('Ürünler'!$D:$D,J127)))))</f>
        <v>0</v>
      </c>
    </row>
    <row r="128" spans="1:12">
      <c r="A128" t="str">
        <f>IF(AND('Cihazlar'!A128="",'Cihazlar'!B128=""),"",IFERROR(INDEX('Müşteriler'!$A:$A,MATCH(IF('Cihazlar'!A128="","§",'Cihazlar'!A128),'Müşteriler'!$K:$K,0)),IFERROR(INDEX('Müşteriler'!$A:$A,MATCH(IF('Cihazlar'!B128="","§",'Cihazlar'!B128),'Müşteriler'!$C:$C,0)),'Cihazlar'!A128&amp;'Cihazlar'!B128)))</f>
        <v/>
      </c>
      <c r="B128" t="str">
        <f>IF('Cihazlar'!C128="","",IF(J128="",'Cihazlar'!C128,INDEX('Ürünler'!$B:$B,J128)))</f>
        <v/>
      </c>
      <c r="C128" t="str">
        <f>IF('Cihazlar'!D128="","",'Cihazlar'!D128)</f>
        <v/>
      </c>
      <c r="D128" s="16" t="str">
        <f>I128</f>
        <v/>
      </c>
      <c r="E128" t="str">
        <f>IF(L128&gt;0,L128&amp;" gün",IF(K128&gt;0,K128&amp;" ay",""))</f>
        <v/>
      </c>
      <c r="F128" s="16" t="str">
        <f>IF(OR('Cihazlar'!C128="",I128=""),"",IF(L128&gt;0,I128+L128,IF(K128&gt;0,EDATE(I128,K128),"")))</f>
        <v/>
      </c>
      <c r="G128" s="17" t="str">
        <f>IF(F128="","",F128-TODAY())</f>
        <v/>
      </c>
      <c r="H128" t="str">
        <f>IF(G128="","",IF(G128&lt;0,"Gecikmiş",IF(G128&lt;=30,"30 gün içinde","Planlı")))</f>
        <v/>
      </c>
      <c r="I128" s="16" t="str">
        <f>IF('Cihazlar'!F128&lt;&gt;"",IF('Cihazlar'!F128="","",IF(ISNUMBER('Cihazlar'!F128),'Cihazlar'!F128,IFERROR(DATE(VALUE(RIGHT('Cihazlar'!F128,4)),VALUE(MID('Cihazlar'!F128,4,2)),VALUE(LEFT('Cihazlar'!F128,2))),""))),IF('Cihazlar'!E128="","",IF(ISNUMBER('Cihazlar'!E128),'Cihazlar'!E128,IFERROR(DATE(VALUE(RIGHT('Cihazlar'!E128,4)),VALUE(MID('Cihazlar'!E128,4,2)),VALUE(LEFT('Cihazlar'!E128,2))),""))))</f>
        <v/>
      </c>
      <c r="J128" t="str">
        <f>IF('Cihazlar'!C128="","",IFERROR(MATCH('Cihazlar'!C128,'Ürünler'!$A:$A,0),IFERROR(MATCH('Cihazlar'!C128,'Ürünler'!$B:$B,0),"")))</f>
        <v/>
      </c>
      <c r="K128">
        <f>IF(L128&gt;0,0,IF('Cihazlar'!J128&lt;&gt;"",N(VALUE('Cihazlar'!J128)),IF(J128="",0,N(INDEX('Ürünler'!$C:$C,J128)))))</f>
        <v>0</v>
      </c>
      <c r="L128">
        <f>IF('Cihazlar'!K128&lt;&gt;"",N(VALUE('Cihazlar'!K128)),IF('Cihazlar'!J128&lt;&gt;"",0,IF(J128="",0,N(INDEX('Ürünler'!$D:$D,J128)))))</f>
        <v>0</v>
      </c>
    </row>
    <row r="129" spans="1:12">
      <c r="A129" t="str">
        <f>IF(AND('Cihazlar'!A129="",'Cihazlar'!B129=""),"",IFERROR(INDEX('Müşteriler'!$A:$A,MATCH(IF('Cihazlar'!A129="","§",'Cihazlar'!A129),'Müşteriler'!$K:$K,0)),IFERROR(INDEX('Müşteriler'!$A:$A,MATCH(IF('Cihazlar'!B129="","§",'Cihazlar'!B129),'Müşteriler'!$C:$C,0)),'Cihazlar'!A129&amp;'Cihazlar'!B129)))</f>
        <v/>
      </c>
      <c r="B129" t="str">
        <f>IF('Cihazlar'!C129="","",IF(J129="",'Cihazlar'!C129,INDEX('Ürünler'!$B:$B,J129)))</f>
        <v/>
      </c>
      <c r="C129" t="str">
        <f>IF('Cihazlar'!D129="","",'Cihazlar'!D129)</f>
        <v/>
      </c>
      <c r="D129" s="16" t="str">
        <f>I129</f>
        <v/>
      </c>
      <c r="E129" t="str">
        <f>IF(L129&gt;0,L129&amp;" gün",IF(K129&gt;0,K129&amp;" ay",""))</f>
        <v/>
      </c>
      <c r="F129" s="16" t="str">
        <f>IF(OR('Cihazlar'!C129="",I129=""),"",IF(L129&gt;0,I129+L129,IF(K129&gt;0,EDATE(I129,K129),"")))</f>
        <v/>
      </c>
      <c r="G129" s="17" t="str">
        <f>IF(F129="","",F129-TODAY())</f>
        <v/>
      </c>
      <c r="H129" t="str">
        <f>IF(G129="","",IF(G129&lt;0,"Gecikmiş",IF(G129&lt;=30,"30 gün içinde","Planlı")))</f>
        <v/>
      </c>
      <c r="I129" s="16" t="str">
        <f>IF('Cihazlar'!F129&lt;&gt;"",IF('Cihazlar'!F129="","",IF(ISNUMBER('Cihazlar'!F129),'Cihazlar'!F129,IFERROR(DATE(VALUE(RIGHT('Cihazlar'!F129,4)),VALUE(MID('Cihazlar'!F129,4,2)),VALUE(LEFT('Cihazlar'!F129,2))),""))),IF('Cihazlar'!E129="","",IF(ISNUMBER('Cihazlar'!E129),'Cihazlar'!E129,IFERROR(DATE(VALUE(RIGHT('Cihazlar'!E129,4)),VALUE(MID('Cihazlar'!E129,4,2)),VALUE(LEFT('Cihazlar'!E129,2))),""))))</f>
        <v/>
      </c>
      <c r="J129" t="str">
        <f>IF('Cihazlar'!C129="","",IFERROR(MATCH('Cihazlar'!C129,'Ürünler'!$A:$A,0),IFERROR(MATCH('Cihazlar'!C129,'Ürünler'!$B:$B,0),"")))</f>
        <v/>
      </c>
      <c r="K129">
        <f>IF(L129&gt;0,0,IF('Cihazlar'!J129&lt;&gt;"",N(VALUE('Cihazlar'!J129)),IF(J129="",0,N(INDEX('Ürünler'!$C:$C,J129)))))</f>
        <v>0</v>
      </c>
      <c r="L129">
        <f>IF('Cihazlar'!K129&lt;&gt;"",N(VALUE('Cihazlar'!K129)),IF('Cihazlar'!J129&lt;&gt;"",0,IF(J129="",0,N(INDEX('Ürünler'!$D:$D,J129)))))</f>
        <v>0</v>
      </c>
    </row>
    <row r="130" spans="1:12">
      <c r="A130" t="str">
        <f>IF(AND('Cihazlar'!A130="",'Cihazlar'!B130=""),"",IFERROR(INDEX('Müşteriler'!$A:$A,MATCH(IF('Cihazlar'!A130="","§",'Cihazlar'!A130),'Müşteriler'!$K:$K,0)),IFERROR(INDEX('Müşteriler'!$A:$A,MATCH(IF('Cihazlar'!B130="","§",'Cihazlar'!B130),'Müşteriler'!$C:$C,0)),'Cihazlar'!A130&amp;'Cihazlar'!B130)))</f>
        <v/>
      </c>
      <c r="B130" t="str">
        <f>IF('Cihazlar'!C130="","",IF(J130="",'Cihazlar'!C130,INDEX('Ürünler'!$B:$B,J130)))</f>
        <v/>
      </c>
      <c r="C130" t="str">
        <f>IF('Cihazlar'!D130="","",'Cihazlar'!D130)</f>
        <v/>
      </c>
      <c r="D130" s="16" t="str">
        <f>I130</f>
        <v/>
      </c>
      <c r="E130" t="str">
        <f>IF(L130&gt;0,L130&amp;" gün",IF(K130&gt;0,K130&amp;" ay",""))</f>
        <v/>
      </c>
      <c r="F130" s="16" t="str">
        <f>IF(OR('Cihazlar'!C130="",I130=""),"",IF(L130&gt;0,I130+L130,IF(K130&gt;0,EDATE(I130,K130),"")))</f>
        <v/>
      </c>
      <c r="G130" s="17" t="str">
        <f>IF(F130="","",F130-TODAY())</f>
        <v/>
      </c>
      <c r="H130" t="str">
        <f>IF(G130="","",IF(G130&lt;0,"Gecikmiş",IF(G130&lt;=30,"30 gün içinde","Planlı")))</f>
        <v/>
      </c>
      <c r="I130" s="16" t="str">
        <f>IF('Cihazlar'!F130&lt;&gt;"",IF('Cihazlar'!F130="","",IF(ISNUMBER('Cihazlar'!F130),'Cihazlar'!F130,IFERROR(DATE(VALUE(RIGHT('Cihazlar'!F130,4)),VALUE(MID('Cihazlar'!F130,4,2)),VALUE(LEFT('Cihazlar'!F130,2))),""))),IF('Cihazlar'!E130="","",IF(ISNUMBER('Cihazlar'!E130),'Cihazlar'!E130,IFERROR(DATE(VALUE(RIGHT('Cihazlar'!E130,4)),VALUE(MID('Cihazlar'!E130,4,2)),VALUE(LEFT('Cihazlar'!E130,2))),""))))</f>
        <v/>
      </c>
      <c r="J130" t="str">
        <f>IF('Cihazlar'!C130="","",IFERROR(MATCH('Cihazlar'!C130,'Ürünler'!$A:$A,0),IFERROR(MATCH('Cihazlar'!C130,'Ürünler'!$B:$B,0),"")))</f>
        <v/>
      </c>
      <c r="K130">
        <f>IF(L130&gt;0,0,IF('Cihazlar'!J130&lt;&gt;"",N(VALUE('Cihazlar'!J130)),IF(J130="",0,N(INDEX('Ürünler'!$C:$C,J130)))))</f>
        <v>0</v>
      </c>
      <c r="L130">
        <f>IF('Cihazlar'!K130&lt;&gt;"",N(VALUE('Cihazlar'!K130)),IF('Cihazlar'!J130&lt;&gt;"",0,IF(J130="",0,N(INDEX('Ürünler'!$D:$D,J130)))))</f>
        <v>0</v>
      </c>
    </row>
    <row r="131" spans="1:12">
      <c r="A131" t="str">
        <f>IF(AND('Cihazlar'!A131="",'Cihazlar'!B131=""),"",IFERROR(INDEX('Müşteriler'!$A:$A,MATCH(IF('Cihazlar'!A131="","§",'Cihazlar'!A131),'Müşteriler'!$K:$K,0)),IFERROR(INDEX('Müşteriler'!$A:$A,MATCH(IF('Cihazlar'!B131="","§",'Cihazlar'!B131),'Müşteriler'!$C:$C,0)),'Cihazlar'!A131&amp;'Cihazlar'!B131)))</f>
        <v/>
      </c>
      <c r="B131" t="str">
        <f>IF('Cihazlar'!C131="","",IF(J131="",'Cihazlar'!C131,INDEX('Ürünler'!$B:$B,J131)))</f>
        <v/>
      </c>
      <c r="C131" t="str">
        <f>IF('Cihazlar'!D131="","",'Cihazlar'!D131)</f>
        <v/>
      </c>
      <c r="D131" s="16" t="str">
        <f>I131</f>
        <v/>
      </c>
      <c r="E131" t="str">
        <f>IF(L131&gt;0,L131&amp;" gün",IF(K131&gt;0,K131&amp;" ay",""))</f>
        <v/>
      </c>
      <c r="F131" s="16" t="str">
        <f>IF(OR('Cihazlar'!C131="",I131=""),"",IF(L131&gt;0,I131+L131,IF(K131&gt;0,EDATE(I131,K131),"")))</f>
        <v/>
      </c>
      <c r="G131" s="17" t="str">
        <f>IF(F131="","",F131-TODAY())</f>
        <v/>
      </c>
      <c r="H131" t="str">
        <f>IF(G131="","",IF(G131&lt;0,"Gecikmiş",IF(G131&lt;=30,"30 gün içinde","Planlı")))</f>
        <v/>
      </c>
      <c r="I131" s="16" t="str">
        <f>IF('Cihazlar'!F131&lt;&gt;"",IF('Cihazlar'!F131="","",IF(ISNUMBER('Cihazlar'!F131),'Cihazlar'!F131,IFERROR(DATE(VALUE(RIGHT('Cihazlar'!F131,4)),VALUE(MID('Cihazlar'!F131,4,2)),VALUE(LEFT('Cihazlar'!F131,2))),""))),IF('Cihazlar'!E131="","",IF(ISNUMBER('Cihazlar'!E131),'Cihazlar'!E131,IFERROR(DATE(VALUE(RIGHT('Cihazlar'!E131,4)),VALUE(MID('Cihazlar'!E131,4,2)),VALUE(LEFT('Cihazlar'!E131,2))),""))))</f>
        <v/>
      </c>
      <c r="J131" t="str">
        <f>IF('Cihazlar'!C131="","",IFERROR(MATCH('Cihazlar'!C131,'Ürünler'!$A:$A,0),IFERROR(MATCH('Cihazlar'!C131,'Ürünler'!$B:$B,0),"")))</f>
        <v/>
      </c>
      <c r="K131">
        <f>IF(L131&gt;0,0,IF('Cihazlar'!J131&lt;&gt;"",N(VALUE('Cihazlar'!J131)),IF(J131="",0,N(INDEX('Ürünler'!$C:$C,J131)))))</f>
        <v>0</v>
      </c>
      <c r="L131">
        <f>IF('Cihazlar'!K131&lt;&gt;"",N(VALUE('Cihazlar'!K131)),IF('Cihazlar'!J131&lt;&gt;"",0,IF(J131="",0,N(INDEX('Ürünler'!$D:$D,J131)))))</f>
        <v>0</v>
      </c>
    </row>
    <row r="132" spans="1:12">
      <c r="A132" t="str">
        <f>IF(AND('Cihazlar'!A132="",'Cihazlar'!B132=""),"",IFERROR(INDEX('Müşteriler'!$A:$A,MATCH(IF('Cihazlar'!A132="","§",'Cihazlar'!A132),'Müşteriler'!$K:$K,0)),IFERROR(INDEX('Müşteriler'!$A:$A,MATCH(IF('Cihazlar'!B132="","§",'Cihazlar'!B132),'Müşteriler'!$C:$C,0)),'Cihazlar'!A132&amp;'Cihazlar'!B132)))</f>
        <v/>
      </c>
      <c r="B132" t="str">
        <f>IF('Cihazlar'!C132="","",IF(J132="",'Cihazlar'!C132,INDEX('Ürünler'!$B:$B,J132)))</f>
        <v/>
      </c>
      <c r="C132" t="str">
        <f>IF('Cihazlar'!D132="","",'Cihazlar'!D132)</f>
        <v/>
      </c>
      <c r="D132" s="16" t="str">
        <f>I132</f>
        <v/>
      </c>
      <c r="E132" t="str">
        <f>IF(L132&gt;0,L132&amp;" gün",IF(K132&gt;0,K132&amp;" ay",""))</f>
        <v/>
      </c>
      <c r="F132" s="16" t="str">
        <f>IF(OR('Cihazlar'!C132="",I132=""),"",IF(L132&gt;0,I132+L132,IF(K132&gt;0,EDATE(I132,K132),"")))</f>
        <v/>
      </c>
      <c r="G132" s="17" t="str">
        <f>IF(F132="","",F132-TODAY())</f>
        <v/>
      </c>
      <c r="H132" t="str">
        <f>IF(G132="","",IF(G132&lt;0,"Gecikmiş",IF(G132&lt;=30,"30 gün içinde","Planlı")))</f>
        <v/>
      </c>
      <c r="I132" s="16" t="str">
        <f>IF('Cihazlar'!F132&lt;&gt;"",IF('Cihazlar'!F132="","",IF(ISNUMBER('Cihazlar'!F132),'Cihazlar'!F132,IFERROR(DATE(VALUE(RIGHT('Cihazlar'!F132,4)),VALUE(MID('Cihazlar'!F132,4,2)),VALUE(LEFT('Cihazlar'!F132,2))),""))),IF('Cihazlar'!E132="","",IF(ISNUMBER('Cihazlar'!E132),'Cihazlar'!E132,IFERROR(DATE(VALUE(RIGHT('Cihazlar'!E132,4)),VALUE(MID('Cihazlar'!E132,4,2)),VALUE(LEFT('Cihazlar'!E132,2))),""))))</f>
        <v/>
      </c>
      <c r="J132" t="str">
        <f>IF('Cihazlar'!C132="","",IFERROR(MATCH('Cihazlar'!C132,'Ürünler'!$A:$A,0),IFERROR(MATCH('Cihazlar'!C132,'Ürünler'!$B:$B,0),"")))</f>
        <v/>
      </c>
      <c r="K132">
        <f>IF(L132&gt;0,0,IF('Cihazlar'!J132&lt;&gt;"",N(VALUE('Cihazlar'!J132)),IF(J132="",0,N(INDEX('Ürünler'!$C:$C,J132)))))</f>
        <v>0</v>
      </c>
      <c r="L132">
        <f>IF('Cihazlar'!K132&lt;&gt;"",N(VALUE('Cihazlar'!K132)),IF('Cihazlar'!J132&lt;&gt;"",0,IF(J132="",0,N(INDEX('Ürünler'!$D:$D,J132)))))</f>
        <v>0</v>
      </c>
    </row>
    <row r="133" spans="1:12">
      <c r="A133" t="str">
        <f>IF(AND('Cihazlar'!A133="",'Cihazlar'!B133=""),"",IFERROR(INDEX('Müşteriler'!$A:$A,MATCH(IF('Cihazlar'!A133="","§",'Cihazlar'!A133),'Müşteriler'!$K:$K,0)),IFERROR(INDEX('Müşteriler'!$A:$A,MATCH(IF('Cihazlar'!B133="","§",'Cihazlar'!B133),'Müşteriler'!$C:$C,0)),'Cihazlar'!A133&amp;'Cihazlar'!B133)))</f>
        <v/>
      </c>
      <c r="B133" t="str">
        <f>IF('Cihazlar'!C133="","",IF(J133="",'Cihazlar'!C133,INDEX('Ürünler'!$B:$B,J133)))</f>
        <v/>
      </c>
      <c r="C133" t="str">
        <f>IF('Cihazlar'!D133="","",'Cihazlar'!D133)</f>
        <v/>
      </c>
      <c r="D133" s="16" t="str">
        <f>I133</f>
        <v/>
      </c>
      <c r="E133" t="str">
        <f>IF(L133&gt;0,L133&amp;" gün",IF(K133&gt;0,K133&amp;" ay",""))</f>
        <v/>
      </c>
      <c r="F133" s="16" t="str">
        <f>IF(OR('Cihazlar'!C133="",I133=""),"",IF(L133&gt;0,I133+L133,IF(K133&gt;0,EDATE(I133,K133),"")))</f>
        <v/>
      </c>
      <c r="G133" s="17" t="str">
        <f>IF(F133="","",F133-TODAY())</f>
        <v/>
      </c>
      <c r="H133" t="str">
        <f>IF(G133="","",IF(G133&lt;0,"Gecikmiş",IF(G133&lt;=30,"30 gün içinde","Planlı")))</f>
        <v/>
      </c>
      <c r="I133" s="16" t="str">
        <f>IF('Cihazlar'!F133&lt;&gt;"",IF('Cihazlar'!F133="","",IF(ISNUMBER('Cihazlar'!F133),'Cihazlar'!F133,IFERROR(DATE(VALUE(RIGHT('Cihazlar'!F133,4)),VALUE(MID('Cihazlar'!F133,4,2)),VALUE(LEFT('Cihazlar'!F133,2))),""))),IF('Cihazlar'!E133="","",IF(ISNUMBER('Cihazlar'!E133),'Cihazlar'!E133,IFERROR(DATE(VALUE(RIGHT('Cihazlar'!E133,4)),VALUE(MID('Cihazlar'!E133,4,2)),VALUE(LEFT('Cihazlar'!E133,2))),""))))</f>
        <v/>
      </c>
      <c r="J133" t="str">
        <f>IF('Cihazlar'!C133="","",IFERROR(MATCH('Cihazlar'!C133,'Ürünler'!$A:$A,0),IFERROR(MATCH('Cihazlar'!C133,'Ürünler'!$B:$B,0),"")))</f>
        <v/>
      </c>
      <c r="K133">
        <f>IF(L133&gt;0,0,IF('Cihazlar'!J133&lt;&gt;"",N(VALUE('Cihazlar'!J133)),IF(J133="",0,N(INDEX('Ürünler'!$C:$C,J133)))))</f>
        <v>0</v>
      </c>
      <c r="L133">
        <f>IF('Cihazlar'!K133&lt;&gt;"",N(VALUE('Cihazlar'!K133)),IF('Cihazlar'!J133&lt;&gt;"",0,IF(J133="",0,N(INDEX('Ürünler'!$D:$D,J133)))))</f>
        <v>0</v>
      </c>
    </row>
    <row r="134" spans="1:12">
      <c r="A134" t="str">
        <f>IF(AND('Cihazlar'!A134="",'Cihazlar'!B134=""),"",IFERROR(INDEX('Müşteriler'!$A:$A,MATCH(IF('Cihazlar'!A134="","§",'Cihazlar'!A134),'Müşteriler'!$K:$K,0)),IFERROR(INDEX('Müşteriler'!$A:$A,MATCH(IF('Cihazlar'!B134="","§",'Cihazlar'!B134),'Müşteriler'!$C:$C,0)),'Cihazlar'!A134&amp;'Cihazlar'!B134)))</f>
        <v/>
      </c>
      <c r="B134" t="str">
        <f>IF('Cihazlar'!C134="","",IF(J134="",'Cihazlar'!C134,INDEX('Ürünler'!$B:$B,J134)))</f>
        <v/>
      </c>
      <c r="C134" t="str">
        <f>IF('Cihazlar'!D134="","",'Cihazlar'!D134)</f>
        <v/>
      </c>
      <c r="D134" s="16" t="str">
        <f>I134</f>
        <v/>
      </c>
      <c r="E134" t="str">
        <f>IF(L134&gt;0,L134&amp;" gün",IF(K134&gt;0,K134&amp;" ay",""))</f>
        <v/>
      </c>
      <c r="F134" s="16" t="str">
        <f>IF(OR('Cihazlar'!C134="",I134=""),"",IF(L134&gt;0,I134+L134,IF(K134&gt;0,EDATE(I134,K134),"")))</f>
        <v/>
      </c>
      <c r="G134" s="17" t="str">
        <f>IF(F134="","",F134-TODAY())</f>
        <v/>
      </c>
      <c r="H134" t="str">
        <f>IF(G134="","",IF(G134&lt;0,"Gecikmiş",IF(G134&lt;=30,"30 gün içinde","Planlı")))</f>
        <v/>
      </c>
      <c r="I134" s="16" t="str">
        <f>IF('Cihazlar'!F134&lt;&gt;"",IF('Cihazlar'!F134="","",IF(ISNUMBER('Cihazlar'!F134),'Cihazlar'!F134,IFERROR(DATE(VALUE(RIGHT('Cihazlar'!F134,4)),VALUE(MID('Cihazlar'!F134,4,2)),VALUE(LEFT('Cihazlar'!F134,2))),""))),IF('Cihazlar'!E134="","",IF(ISNUMBER('Cihazlar'!E134),'Cihazlar'!E134,IFERROR(DATE(VALUE(RIGHT('Cihazlar'!E134,4)),VALUE(MID('Cihazlar'!E134,4,2)),VALUE(LEFT('Cihazlar'!E134,2))),""))))</f>
        <v/>
      </c>
      <c r="J134" t="str">
        <f>IF('Cihazlar'!C134="","",IFERROR(MATCH('Cihazlar'!C134,'Ürünler'!$A:$A,0),IFERROR(MATCH('Cihazlar'!C134,'Ürünler'!$B:$B,0),"")))</f>
        <v/>
      </c>
      <c r="K134">
        <f>IF(L134&gt;0,0,IF('Cihazlar'!J134&lt;&gt;"",N(VALUE('Cihazlar'!J134)),IF(J134="",0,N(INDEX('Ürünler'!$C:$C,J134)))))</f>
        <v>0</v>
      </c>
      <c r="L134">
        <f>IF('Cihazlar'!K134&lt;&gt;"",N(VALUE('Cihazlar'!K134)),IF('Cihazlar'!J134&lt;&gt;"",0,IF(J134="",0,N(INDEX('Ürünler'!$D:$D,J134)))))</f>
        <v>0</v>
      </c>
    </row>
    <row r="135" spans="1:12">
      <c r="A135" t="str">
        <f>IF(AND('Cihazlar'!A135="",'Cihazlar'!B135=""),"",IFERROR(INDEX('Müşteriler'!$A:$A,MATCH(IF('Cihazlar'!A135="","§",'Cihazlar'!A135),'Müşteriler'!$K:$K,0)),IFERROR(INDEX('Müşteriler'!$A:$A,MATCH(IF('Cihazlar'!B135="","§",'Cihazlar'!B135),'Müşteriler'!$C:$C,0)),'Cihazlar'!A135&amp;'Cihazlar'!B135)))</f>
        <v/>
      </c>
      <c r="B135" t="str">
        <f>IF('Cihazlar'!C135="","",IF(J135="",'Cihazlar'!C135,INDEX('Ürünler'!$B:$B,J135)))</f>
        <v/>
      </c>
      <c r="C135" t="str">
        <f>IF('Cihazlar'!D135="","",'Cihazlar'!D135)</f>
        <v/>
      </c>
      <c r="D135" s="16" t="str">
        <f>I135</f>
        <v/>
      </c>
      <c r="E135" t="str">
        <f>IF(L135&gt;0,L135&amp;" gün",IF(K135&gt;0,K135&amp;" ay",""))</f>
        <v/>
      </c>
      <c r="F135" s="16" t="str">
        <f>IF(OR('Cihazlar'!C135="",I135=""),"",IF(L135&gt;0,I135+L135,IF(K135&gt;0,EDATE(I135,K135),"")))</f>
        <v/>
      </c>
      <c r="G135" s="17" t="str">
        <f>IF(F135="","",F135-TODAY())</f>
        <v/>
      </c>
      <c r="H135" t="str">
        <f>IF(G135="","",IF(G135&lt;0,"Gecikmiş",IF(G135&lt;=30,"30 gün içinde","Planlı")))</f>
        <v/>
      </c>
      <c r="I135" s="16" t="str">
        <f>IF('Cihazlar'!F135&lt;&gt;"",IF('Cihazlar'!F135="","",IF(ISNUMBER('Cihazlar'!F135),'Cihazlar'!F135,IFERROR(DATE(VALUE(RIGHT('Cihazlar'!F135,4)),VALUE(MID('Cihazlar'!F135,4,2)),VALUE(LEFT('Cihazlar'!F135,2))),""))),IF('Cihazlar'!E135="","",IF(ISNUMBER('Cihazlar'!E135),'Cihazlar'!E135,IFERROR(DATE(VALUE(RIGHT('Cihazlar'!E135,4)),VALUE(MID('Cihazlar'!E135,4,2)),VALUE(LEFT('Cihazlar'!E135,2))),""))))</f>
        <v/>
      </c>
      <c r="J135" t="str">
        <f>IF('Cihazlar'!C135="","",IFERROR(MATCH('Cihazlar'!C135,'Ürünler'!$A:$A,0),IFERROR(MATCH('Cihazlar'!C135,'Ürünler'!$B:$B,0),"")))</f>
        <v/>
      </c>
      <c r="K135">
        <f>IF(L135&gt;0,0,IF('Cihazlar'!J135&lt;&gt;"",N(VALUE('Cihazlar'!J135)),IF(J135="",0,N(INDEX('Ürünler'!$C:$C,J135)))))</f>
        <v>0</v>
      </c>
      <c r="L135">
        <f>IF('Cihazlar'!K135&lt;&gt;"",N(VALUE('Cihazlar'!K135)),IF('Cihazlar'!J135&lt;&gt;"",0,IF(J135="",0,N(INDEX('Ürünler'!$D:$D,J135)))))</f>
        <v>0</v>
      </c>
    </row>
    <row r="136" spans="1:12">
      <c r="A136" t="str">
        <f>IF(AND('Cihazlar'!A136="",'Cihazlar'!B136=""),"",IFERROR(INDEX('Müşteriler'!$A:$A,MATCH(IF('Cihazlar'!A136="","§",'Cihazlar'!A136),'Müşteriler'!$K:$K,0)),IFERROR(INDEX('Müşteriler'!$A:$A,MATCH(IF('Cihazlar'!B136="","§",'Cihazlar'!B136),'Müşteriler'!$C:$C,0)),'Cihazlar'!A136&amp;'Cihazlar'!B136)))</f>
        <v/>
      </c>
      <c r="B136" t="str">
        <f>IF('Cihazlar'!C136="","",IF(J136="",'Cihazlar'!C136,INDEX('Ürünler'!$B:$B,J136)))</f>
        <v/>
      </c>
      <c r="C136" t="str">
        <f>IF('Cihazlar'!D136="","",'Cihazlar'!D136)</f>
        <v/>
      </c>
      <c r="D136" s="16" t="str">
        <f>I136</f>
        <v/>
      </c>
      <c r="E136" t="str">
        <f>IF(L136&gt;0,L136&amp;" gün",IF(K136&gt;0,K136&amp;" ay",""))</f>
        <v/>
      </c>
      <c r="F136" s="16" t="str">
        <f>IF(OR('Cihazlar'!C136="",I136=""),"",IF(L136&gt;0,I136+L136,IF(K136&gt;0,EDATE(I136,K136),"")))</f>
        <v/>
      </c>
      <c r="G136" s="17" t="str">
        <f>IF(F136="","",F136-TODAY())</f>
        <v/>
      </c>
      <c r="H136" t="str">
        <f>IF(G136="","",IF(G136&lt;0,"Gecikmiş",IF(G136&lt;=30,"30 gün içinde","Planlı")))</f>
        <v/>
      </c>
      <c r="I136" s="16" t="str">
        <f>IF('Cihazlar'!F136&lt;&gt;"",IF('Cihazlar'!F136="","",IF(ISNUMBER('Cihazlar'!F136),'Cihazlar'!F136,IFERROR(DATE(VALUE(RIGHT('Cihazlar'!F136,4)),VALUE(MID('Cihazlar'!F136,4,2)),VALUE(LEFT('Cihazlar'!F136,2))),""))),IF('Cihazlar'!E136="","",IF(ISNUMBER('Cihazlar'!E136),'Cihazlar'!E136,IFERROR(DATE(VALUE(RIGHT('Cihazlar'!E136,4)),VALUE(MID('Cihazlar'!E136,4,2)),VALUE(LEFT('Cihazlar'!E136,2))),""))))</f>
        <v/>
      </c>
      <c r="J136" t="str">
        <f>IF('Cihazlar'!C136="","",IFERROR(MATCH('Cihazlar'!C136,'Ürünler'!$A:$A,0),IFERROR(MATCH('Cihazlar'!C136,'Ürünler'!$B:$B,0),"")))</f>
        <v/>
      </c>
      <c r="K136">
        <f>IF(L136&gt;0,0,IF('Cihazlar'!J136&lt;&gt;"",N(VALUE('Cihazlar'!J136)),IF(J136="",0,N(INDEX('Ürünler'!$C:$C,J136)))))</f>
        <v>0</v>
      </c>
      <c r="L136">
        <f>IF('Cihazlar'!K136&lt;&gt;"",N(VALUE('Cihazlar'!K136)),IF('Cihazlar'!J136&lt;&gt;"",0,IF(J136="",0,N(INDEX('Ürünler'!$D:$D,J136)))))</f>
        <v>0</v>
      </c>
    </row>
    <row r="137" spans="1:12">
      <c r="A137" t="str">
        <f>IF(AND('Cihazlar'!A137="",'Cihazlar'!B137=""),"",IFERROR(INDEX('Müşteriler'!$A:$A,MATCH(IF('Cihazlar'!A137="","§",'Cihazlar'!A137),'Müşteriler'!$K:$K,0)),IFERROR(INDEX('Müşteriler'!$A:$A,MATCH(IF('Cihazlar'!B137="","§",'Cihazlar'!B137),'Müşteriler'!$C:$C,0)),'Cihazlar'!A137&amp;'Cihazlar'!B137)))</f>
        <v/>
      </c>
      <c r="B137" t="str">
        <f>IF('Cihazlar'!C137="","",IF(J137="",'Cihazlar'!C137,INDEX('Ürünler'!$B:$B,J137)))</f>
        <v/>
      </c>
      <c r="C137" t="str">
        <f>IF('Cihazlar'!D137="","",'Cihazlar'!D137)</f>
        <v/>
      </c>
      <c r="D137" s="16" t="str">
        <f>I137</f>
        <v/>
      </c>
      <c r="E137" t="str">
        <f>IF(L137&gt;0,L137&amp;" gün",IF(K137&gt;0,K137&amp;" ay",""))</f>
        <v/>
      </c>
      <c r="F137" s="16" t="str">
        <f>IF(OR('Cihazlar'!C137="",I137=""),"",IF(L137&gt;0,I137+L137,IF(K137&gt;0,EDATE(I137,K137),"")))</f>
        <v/>
      </c>
      <c r="G137" s="17" t="str">
        <f>IF(F137="","",F137-TODAY())</f>
        <v/>
      </c>
      <c r="H137" t="str">
        <f>IF(G137="","",IF(G137&lt;0,"Gecikmiş",IF(G137&lt;=30,"30 gün içinde","Planlı")))</f>
        <v/>
      </c>
      <c r="I137" s="16" t="str">
        <f>IF('Cihazlar'!F137&lt;&gt;"",IF('Cihazlar'!F137="","",IF(ISNUMBER('Cihazlar'!F137),'Cihazlar'!F137,IFERROR(DATE(VALUE(RIGHT('Cihazlar'!F137,4)),VALUE(MID('Cihazlar'!F137,4,2)),VALUE(LEFT('Cihazlar'!F137,2))),""))),IF('Cihazlar'!E137="","",IF(ISNUMBER('Cihazlar'!E137),'Cihazlar'!E137,IFERROR(DATE(VALUE(RIGHT('Cihazlar'!E137,4)),VALUE(MID('Cihazlar'!E137,4,2)),VALUE(LEFT('Cihazlar'!E137,2))),""))))</f>
        <v/>
      </c>
      <c r="J137" t="str">
        <f>IF('Cihazlar'!C137="","",IFERROR(MATCH('Cihazlar'!C137,'Ürünler'!$A:$A,0),IFERROR(MATCH('Cihazlar'!C137,'Ürünler'!$B:$B,0),"")))</f>
        <v/>
      </c>
      <c r="K137">
        <f>IF(L137&gt;0,0,IF('Cihazlar'!J137&lt;&gt;"",N(VALUE('Cihazlar'!J137)),IF(J137="",0,N(INDEX('Ürünler'!$C:$C,J137)))))</f>
        <v>0</v>
      </c>
      <c r="L137">
        <f>IF('Cihazlar'!K137&lt;&gt;"",N(VALUE('Cihazlar'!K137)),IF('Cihazlar'!J137&lt;&gt;"",0,IF(J137="",0,N(INDEX('Ürünler'!$D:$D,J137)))))</f>
        <v>0</v>
      </c>
    </row>
    <row r="138" spans="1:12">
      <c r="A138" t="str">
        <f>IF(AND('Cihazlar'!A138="",'Cihazlar'!B138=""),"",IFERROR(INDEX('Müşteriler'!$A:$A,MATCH(IF('Cihazlar'!A138="","§",'Cihazlar'!A138),'Müşteriler'!$K:$K,0)),IFERROR(INDEX('Müşteriler'!$A:$A,MATCH(IF('Cihazlar'!B138="","§",'Cihazlar'!B138),'Müşteriler'!$C:$C,0)),'Cihazlar'!A138&amp;'Cihazlar'!B138)))</f>
        <v/>
      </c>
      <c r="B138" t="str">
        <f>IF('Cihazlar'!C138="","",IF(J138="",'Cihazlar'!C138,INDEX('Ürünler'!$B:$B,J138)))</f>
        <v/>
      </c>
      <c r="C138" t="str">
        <f>IF('Cihazlar'!D138="","",'Cihazlar'!D138)</f>
        <v/>
      </c>
      <c r="D138" s="16" t="str">
        <f>I138</f>
        <v/>
      </c>
      <c r="E138" t="str">
        <f>IF(L138&gt;0,L138&amp;" gün",IF(K138&gt;0,K138&amp;" ay",""))</f>
        <v/>
      </c>
      <c r="F138" s="16" t="str">
        <f>IF(OR('Cihazlar'!C138="",I138=""),"",IF(L138&gt;0,I138+L138,IF(K138&gt;0,EDATE(I138,K138),"")))</f>
        <v/>
      </c>
      <c r="G138" s="17" t="str">
        <f>IF(F138="","",F138-TODAY())</f>
        <v/>
      </c>
      <c r="H138" t="str">
        <f>IF(G138="","",IF(G138&lt;0,"Gecikmiş",IF(G138&lt;=30,"30 gün içinde","Planlı")))</f>
        <v/>
      </c>
      <c r="I138" s="16" t="str">
        <f>IF('Cihazlar'!F138&lt;&gt;"",IF('Cihazlar'!F138="","",IF(ISNUMBER('Cihazlar'!F138),'Cihazlar'!F138,IFERROR(DATE(VALUE(RIGHT('Cihazlar'!F138,4)),VALUE(MID('Cihazlar'!F138,4,2)),VALUE(LEFT('Cihazlar'!F138,2))),""))),IF('Cihazlar'!E138="","",IF(ISNUMBER('Cihazlar'!E138),'Cihazlar'!E138,IFERROR(DATE(VALUE(RIGHT('Cihazlar'!E138,4)),VALUE(MID('Cihazlar'!E138,4,2)),VALUE(LEFT('Cihazlar'!E138,2))),""))))</f>
        <v/>
      </c>
      <c r="J138" t="str">
        <f>IF('Cihazlar'!C138="","",IFERROR(MATCH('Cihazlar'!C138,'Ürünler'!$A:$A,0),IFERROR(MATCH('Cihazlar'!C138,'Ürünler'!$B:$B,0),"")))</f>
        <v/>
      </c>
      <c r="K138">
        <f>IF(L138&gt;0,0,IF('Cihazlar'!J138&lt;&gt;"",N(VALUE('Cihazlar'!J138)),IF(J138="",0,N(INDEX('Ürünler'!$C:$C,J138)))))</f>
        <v>0</v>
      </c>
      <c r="L138">
        <f>IF('Cihazlar'!K138&lt;&gt;"",N(VALUE('Cihazlar'!K138)),IF('Cihazlar'!J138&lt;&gt;"",0,IF(J138="",0,N(INDEX('Ürünler'!$D:$D,J138)))))</f>
        <v>0</v>
      </c>
    </row>
    <row r="139" spans="1:12">
      <c r="A139" t="str">
        <f>IF(AND('Cihazlar'!A139="",'Cihazlar'!B139=""),"",IFERROR(INDEX('Müşteriler'!$A:$A,MATCH(IF('Cihazlar'!A139="","§",'Cihazlar'!A139),'Müşteriler'!$K:$K,0)),IFERROR(INDEX('Müşteriler'!$A:$A,MATCH(IF('Cihazlar'!B139="","§",'Cihazlar'!B139),'Müşteriler'!$C:$C,0)),'Cihazlar'!A139&amp;'Cihazlar'!B139)))</f>
        <v/>
      </c>
      <c r="B139" t="str">
        <f>IF('Cihazlar'!C139="","",IF(J139="",'Cihazlar'!C139,INDEX('Ürünler'!$B:$B,J139)))</f>
        <v/>
      </c>
      <c r="C139" t="str">
        <f>IF('Cihazlar'!D139="","",'Cihazlar'!D139)</f>
        <v/>
      </c>
      <c r="D139" s="16" t="str">
        <f>I139</f>
        <v/>
      </c>
      <c r="E139" t="str">
        <f>IF(L139&gt;0,L139&amp;" gün",IF(K139&gt;0,K139&amp;" ay",""))</f>
        <v/>
      </c>
      <c r="F139" s="16" t="str">
        <f>IF(OR('Cihazlar'!C139="",I139=""),"",IF(L139&gt;0,I139+L139,IF(K139&gt;0,EDATE(I139,K139),"")))</f>
        <v/>
      </c>
      <c r="G139" s="17" t="str">
        <f>IF(F139="","",F139-TODAY())</f>
        <v/>
      </c>
      <c r="H139" t="str">
        <f>IF(G139="","",IF(G139&lt;0,"Gecikmiş",IF(G139&lt;=30,"30 gün içinde","Planlı")))</f>
        <v/>
      </c>
      <c r="I139" s="16" t="str">
        <f>IF('Cihazlar'!F139&lt;&gt;"",IF('Cihazlar'!F139="","",IF(ISNUMBER('Cihazlar'!F139),'Cihazlar'!F139,IFERROR(DATE(VALUE(RIGHT('Cihazlar'!F139,4)),VALUE(MID('Cihazlar'!F139,4,2)),VALUE(LEFT('Cihazlar'!F139,2))),""))),IF('Cihazlar'!E139="","",IF(ISNUMBER('Cihazlar'!E139),'Cihazlar'!E139,IFERROR(DATE(VALUE(RIGHT('Cihazlar'!E139,4)),VALUE(MID('Cihazlar'!E139,4,2)),VALUE(LEFT('Cihazlar'!E139,2))),""))))</f>
        <v/>
      </c>
      <c r="J139" t="str">
        <f>IF('Cihazlar'!C139="","",IFERROR(MATCH('Cihazlar'!C139,'Ürünler'!$A:$A,0),IFERROR(MATCH('Cihazlar'!C139,'Ürünler'!$B:$B,0),"")))</f>
        <v/>
      </c>
      <c r="K139">
        <f>IF(L139&gt;0,0,IF('Cihazlar'!J139&lt;&gt;"",N(VALUE('Cihazlar'!J139)),IF(J139="",0,N(INDEX('Ürünler'!$C:$C,J139)))))</f>
        <v>0</v>
      </c>
      <c r="L139">
        <f>IF('Cihazlar'!K139&lt;&gt;"",N(VALUE('Cihazlar'!K139)),IF('Cihazlar'!J139&lt;&gt;"",0,IF(J139="",0,N(INDEX('Ürünler'!$D:$D,J139)))))</f>
        <v>0</v>
      </c>
    </row>
    <row r="140" spans="1:12">
      <c r="A140" t="str">
        <f>IF(AND('Cihazlar'!A140="",'Cihazlar'!B140=""),"",IFERROR(INDEX('Müşteriler'!$A:$A,MATCH(IF('Cihazlar'!A140="","§",'Cihazlar'!A140),'Müşteriler'!$K:$K,0)),IFERROR(INDEX('Müşteriler'!$A:$A,MATCH(IF('Cihazlar'!B140="","§",'Cihazlar'!B140),'Müşteriler'!$C:$C,0)),'Cihazlar'!A140&amp;'Cihazlar'!B140)))</f>
        <v/>
      </c>
      <c r="B140" t="str">
        <f>IF('Cihazlar'!C140="","",IF(J140="",'Cihazlar'!C140,INDEX('Ürünler'!$B:$B,J140)))</f>
        <v/>
      </c>
      <c r="C140" t="str">
        <f>IF('Cihazlar'!D140="","",'Cihazlar'!D140)</f>
        <v/>
      </c>
      <c r="D140" s="16" t="str">
        <f>I140</f>
        <v/>
      </c>
      <c r="E140" t="str">
        <f>IF(L140&gt;0,L140&amp;" gün",IF(K140&gt;0,K140&amp;" ay",""))</f>
        <v/>
      </c>
      <c r="F140" s="16" t="str">
        <f>IF(OR('Cihazlar'!C140="",I140=""),"",IF(L140&gt;0,I140+L140,IF(K140&gt;0,EDATE(I140,K140),"")))</f>
        <v/>
      </c>
      <c r="G140" s="17" t="str">
        <f>IF(F140="","",F140-TODAY())</f>
        <v/>
      </c>
      <c r="H140" t="str">
        <f>IF(G140="","",IF(G140&lt;0,"Gecikmiş",IF(G140&lt;=30,"30 gün içinde","Planlı")))</f>
        <v/>
      </c>
      <c r="I140" s="16" t="str">
        <f>IF('Cihazlar'!F140&lt;&gt;"",IF('Cihazlar'!F140="","",IF(ISNUMBER('Cihazlar'!F140),'Cihazlar'!F140,IFERROR(DATE(VALUE(RIGHT('Cihazlar'!F140,4)),VALUE(MID('Cihazlar'!F140,4,2)),VALUE(LEFT('Cihazlar'!F140,2))),""))),IF('Cihazlar'!E140="","",IF(ISNUMBER('Cihazlar'!E140),'Cihazlar'!E140,IFERROR(DATE(VALUE(RIGHT('Cihazlar'!E140,4)),VALUE(MID('Cihazlar'!E140,4,2)),VALUE(LEFT('Cihazlar'!E140,2))),""))))</f>
        <v/>
      </c>
      <c r="J140" t="str">
        <f>IF('Cihazlar'!C140="","",IFERROR(MATCH('Cihazlar'!C140,'Ürünler'!$A:$A,0),IFERROR(MATCH('Cihazlar'!C140,'Ürünler'!$B:$B,0),"")))</f>
        <v/>
      </c>
      <c r="K140">
        <f>IF(L140&gt;0,0,IF('Cihazlar'!J140&lt;&gt;"",N(VALUE('Cihazlar'!J140)),IF(J140="",0,N(INDEX('Ürünler'!$C:$C,J140)))))</f>
        <v>0</v>
      </c>
      <c r="L140">
        <f>IF('Cihazlar'!K140&lt;&gt;"",N(VALUE('Cihazlar'!K140)),IF('Cihazlar'!J140&lt;&gt;"",0,IF(J140="",0,N(INDEX('Ürünler'!$D:$D,J140)))))</f>
        <v>0</v>
      </c>
    </row>
    <row r="141" spans="1:12">
      <c r="A141" t="str">
        <f>IF(AND('Cihazlar'!A141="",'Cihazlar'!B141=""),"",IFERROR(INDEX('Müşteriler'!$A:$A,MATCH(IF('Cihazlar'!A141="","§",'Cihazlar'!A141),'Müşteriler'!$K:$K,0)),IFERROR(INDEX('Müşteriler'!$A:$A,MATCH(IF('Cihazlar'!B141="","§",'Cihazlar'!B141),'Müşteriler'!$C:$C,0)),'Cihazlar'!A141&amp;'Cihazlar'!B141)))</f>
        <v/>
      </c>
      <c r="B141" t="str">
        <f>IF('Cihazlar'!C141="","",IF(J141="",'Cihazlar'!C141,INDEX('Ürünler'!$B:$B,J141)))</f>
        <v/>
      </c>
      <c r="C141" t="str">
        <f>IF('Cihazlar'!D141="","",'Cihazlar'!D141)</f>
        <v/>
      </c>
      <c r="D141" s="16" t="str">
        <f>I141</f>
        <v/>
      </c>
      <c r="E141" t="str">
        <f>IF(L141&gt;0,L141&amp;" gün",IF(K141&gt;0,K141&amp;" ay",""))</f>
        <v/>
      </c>
      <c r="F141" s="16" t="str">
        <f>IF(OR('Cihazlar'!C141="",I141=""),"",IF(L141&gt;0,I141+L141,IF(K141&gt;0,EDATE(I141,K141),"")))</f>
        <v/>
      </c>
      <c r="G141" s="17" t="str">
        <f>IF(F141="","",F141-TODAY())</f>
        <v/>
      </c>
      <c r="H141" t="str">
        <f>IF(G141="","",IF(G141&lt;0,"Gecikmiş",IF(G141&lt;=30,"30 gün içinde","Planlı")))</f>
        <v/>
      </c>
      <c r="I141" s="16" t="str">
        <f>IF('Cihazlar'!F141&lt;&gt;"",IF('Cihazlar'!F141="","",IF(ISNUMBER('Cihazlar'!F141),'Cihazlar'!F141,IFERROR(DATE(VALUE(RIGHT('Cihazlar'!F141,4)),VALUE(MID('Cihazlar'!F141,4,2)),VALUE(LEFT('Cihazlar'!F141,2))),""))),IF('Cihazlar'!E141="","",IF(ISNUMBER('Cihazlar'!E141),'Cihazlar'!E141,IFERROR(DATE(VALUE(RIGHT('Cihazlar'!E141,4)),VALUE(MID('Cihazlar'!E141,4,2)),VALUE(LEFT('Cihazlar'!E141,2))),""))))</f>
        <v/>
      </c>
      <c r="J141" t="str">
        <f>IF('Cihazlar'!C141="","",IFERROR(MATCH('Cihazlar'!C141,'Ürünler'!$A:$A,0),IFERROR(MATCH('Cihazlar'!C141,'Ürünler'!$B:$B,0),"")))</f>
        <v/>
      </c>
      <c r="K141">
        <f>IF(L141&gt;0,0,IF('Cihazlar'!J141&lt;&gt;"",N(VALUE('Cihazlar'!J141)),IF(J141="",0,N(INDEX('Ürünler'!$C:$C,J141)))))</f>
        <v>0</v>
      </c>
      <c r="L141">
        <f>IF('Cihazlar'!K141&lt;&gt;"",N(VALUE('Cihazlar'!K141)),IF('Cihazlar'!J141&lt;&gt;"",0,IF(J141="",0,N(INDEX('Ürünler'!$D:$D,J141)))))</f>
        <v>0</v>
      </c>
    </row>
    <row r="142" spans="1:12">
      <c r="A142" t="str">
        <f>IF(AND('Cihazlar'!A142="",'Cihazlar'!B142=""),"",IFERROR(INDEX('Müşteriler'!$A:$A,MATCH(IF('Cihazlar'!A142="","§",'Cihazlar'!A142),'Müşteriler'!$K:$K,0)),IFERROR(INDEX('Müşteriler'!$A:$A,MATCH(IF('Cihazlar'!B142="","§",'Cihazlar'!B142),'Müşteriler'!$C:$C,0)),'Cihazlar'!A142&amp;'Cihazlar'!B142)))</f>
        <v/>
      </c>
      <c r="B142" t="str">
        <f>IF('Cihazlar'!C142="","",IF(J142="",'Cihazlar'!C142,INDEX('Ürünler'!$B:$B,J142)))</f>
        <v/>
      </c>
      <c r="C142" t="str">
        <f>IF('Cihazlar'!D142="","",'Cihazlar'!D142)</f>
        <v/>
      </c>
      <c r="D142" s="16" t="str">
        <f>I142</f>
        <v/>
      </c>
      <c r="E142" t="str">
        <f>IF(L142&gt;0,L142&amp;" gün",IF(K142&gt;0,K142&amp;" ay",""))</f>
        <v/>
      </c>
      <c r="F142" s="16" t="str">
        <f>IF(OR('Cihazlar'!C142="",I142=""),"",IF(L142&gt;0,I142+L142,IF(K142&gt;0,EDATE(I142,K142),"")))</f>
        <v/>
      </c>
      <c r="G142" s="17" t="str">
        <f>IF(F142="","",F142-TODAY())</f>
        <v/>
      </c>
      <c r="H142" t="str">
        <f>IF(G142="","",IF(G142&lt;0,"Gecikmiş",IF(G142&lt;=30,"30 gün içinde","Planlı")))</f>
        <v/>
      </c>
      <c r="I142" s="16" t="str">
        <f>IF('Cihazlar'!F142&lt;&gt;"",IF('Cihazlar'!F142="","",IF(ISNUMBER('Cihazlar'!F142),'Cihazlar'!F142,IFERROR(DATE(VALUE(RIGHT('Cihazlar'!F142,4)),VALUE(MID('Cihazlar'!F142,4,2)),VALUE(LEFT('Cihazlar'!F142,2))),""))),IF('Cihazlar'!E142="","",IF(ISNUMBER('Cihazlar'!E142),'Cihazlar'!E142,IFERROR(DATE(VALUE(RIGHT('Cihazlar'!E142,4)),VALUE(MID('Cihazlar'!E142,4,2)),VALUE(LEFT('Cihazlar'!E142,2))),""))))</f>
        <v/>
      </c>
      <c r="J142" t="str">
        <f>IF('Cihazlar'!C142="","",IFERROR(MATCH('Cihazlar'!C142,'Ürünler'!$A:$A,0),IFERROR(MATCH('Cihazlar'!C142,'Ürünler'!$B:$B,0),"")))</f>
        <v/>
      </c>
      <c r="K142">
        <f>IF(L142&gt;0,0,IF('Cihazlar'!J142&lt;&gt;"",N(VALUE('Cihazlar'!J142)),IF(J142="",0,N(INDEX('Ürünler'!$C:$C,J142)))))</f>
        <v>0</v>
      </c>
      <c r="L142">
        <f>IF('Cihazlar'!K142&lt;&gt;"",N(VALUE('Cihazlar'!K142)),IF('Cihazlar'!J142&lt;&gt;"",0,IF(J142="",0,N(INDEX('Ürünler'!$D:$D,J142)))))</f>
        <v>0</v>
      </c>
    </row>
    <row r="143" spans="1:12">
      <c r="A143" t="str">
        <f>IF(AND('Cihazlar'!A143="",'Cihazlar'!B143=""),"",IFERROR(INDEX('Müşteriler'!$A:$A,MATCH(IF('Cihazlar'!A143="","§",'Cihazlar'!A143),'Müşteriler'!$K:$K,0)),IFERROR(INDEX('Müşteriler'!$A:$A,MATCH(IF('Cihazlar'!B143="","§",'Cihazlar'!B143),'Müşteriler'!$C:$C,0)),'Cihazlar'!A143&amp;'Cihazlar'!B143)))</f>
        <v/>
      </c>
      <c r="B143" t="str">
        <f>IF('Cihazlar'!C143="","",IF(J143="",'Cihazlar'!C143,INDEX('Ürünler'!$B:$B,J143)))</f>
        <v/>
      </c>
      <c r="C143" t="str">
        <f>IF('Cihazlar'!D143="","",'Cihazlar'!D143)</f>
        <v/>
      </c>
      <c r="D143" s="16" t="str">
        <f>I143</f>
        <v/>
      </c>
      <c r="E143" t="str">
        <f>IF(L143&gt;0,L143&amp;" gün",IF(K143&gt;0,K143&amp;" ay",""))</f>
        <v/>
      </c>
      <c r="F143" s="16" t="str">
        <f>IF(OR('Cihazlar'!C143="",I143=""),"",IF(L143&gt;0,I143+L143,IF(K143&gt;0,EDATE(I143,K143),"")))</f>
        <v/>
      </c>
      <c r="G143" s="17" t="str">
        <f>IF(F143="","",F143-TODAY())</f>
        <v/>
      </c>
      <c r="H143" t="str">
        <f>IF(G143="","",IF(G143&lt;0,"Gecikmiş",IF(G143&lt;=30,"30 gün içinde","Planlı")))</f>
        <v/>
      </c>
      <c r="I143" s="16" t="str">
        <f>IF('Cihazlar'!F143&lt;&gt;"",IF('Cihazlar'!F143="","",IF(ISNUMBER('Cihazlar'!F143),'Cihazlar'!F143,IFERROR(DATE(VALUE(RIGHT('Cihazlar'!F143,4)),VALUE(MID('Cihazlar'!F143,4,2)),VALUE(LEFT('Cihazlar'!F143,2))),""))),IF('Cihazlar'!E143="","",IF(ISNUMBER('Cihazlar'!E143),'Cihazlar'!E143,IFERROR(DATE(VALUE(RIGHT('Cihazlar'!E143,4)),VALUE(MID('Cihazlar'!E143,4,2)),VALUE(LEFT('Cihazlar'!E143,2))),""))))</f>
        <v/>
      </c>
      <c r="J143" t="str">
        <f>IF('Cihazlar'!C143="","",IFERROR(MATCH('Cihazlar'!C143,'Ürünler'!$A:$A,0),IFERROR(MATCH('Cihazlar'!C143,'Ürünler'!$B:$B,0),"")))</f>
        <v/>
      </c>
      <c r="K143">
        <f>IF(L143&gt;0,0,IF('Cihazlar'!J143&lt;&gt;"",N(VALUE('Cihazlar'!J143)),IF(J143="",0,N(INDEX('Ürünler'!$C:$C,J143)))))</f>
        <v>0</v>
      </c>
      <c r="L143">
        <f>IF('Cihazlar'!K143&lt;&gt;"",N(VALUE('Cihazlar'!K143)),IF('Cihazlar'!J143&lt;&gt;"",0,IF(J143="",0,N(INDEX('Ürünler'!$D:$D,J143)))))</f>
        <v>0</v>
      </c>
    </row>
    <row r="144" spans="1:12">
      <c r="A144" t="str">
        <f>IF(AND('Cihazlar'!A144="",'Cihazlar'!B144=""),"",IFERROR(INDEX('Müşteriler'!$A:$A,MATCH(IF('Cihazlar'!A144="","§",'Cihazlar'!A144),'Müşteriler'!$K:$K,0)),IFERROR(INDEX('Müşteriler'!$A:$A,MATCH(IF('Cihazlar'!B144="","§",'Cihazlar'!B144),'Müşteriler'!$C:$C,0)),'Cihazlar'!A144&amp;'Cihazlar'!B144)))</f>
        <v/>
      </c>
      <c r="B144" t="str">
        <f>IF('Cihazlar'!C144="","",IF(J144="",'Cihazlar'!C144,INDEX('Ürünler'!$B:$B,J144)))</f>
        <v/>
      </c>
      <c r="C144" t="str">
        <f>IF('Cihazlar'!D144="","",'Cihazlar'!D144)</f>
        <v/>
      </c>
      <c r="D144" s="16" t="str">
        <f>I144</f>
        <v/>
      </c>
      <c r="E144" t="str">
        <f>IF(L144&gt;0,L144&amp;" gün",IF(K144&gt;0,K144&amp;" ay",""))</f>
        <v/>
      </c>
      <c r="F144" s="16" t="str">
        <f>IF(OR('Cihazlar'!C144="",I144=""),"",IF(L144&gt;0,I144+L144,IF(K144&gt;0,EDATE(I144,K144),"")))</f>
        <v/>
      </c>
      <c r="G144" s="17" t="str">
        <f>IF(F144="","",F144-TODAY())</f>
        <v/>
      </c>
      <c r="H144" t="str">
        <f>IF(G144="","",IF(G144&lt;0,"Gecikmiş",IF(G144&lt;=30,"30 gün içinde","Planlı")))</f>
        <v/>
      </c>
      <c r="I144" s="16" t="str">
        <f>IF('Cihazlar'!F144&lt;&gt;"",IF('Cihazlar'!F144="","",IF(ISNUMBER('Cihazlar'!F144),'Cihazlar'!F144,IFERROR(DATE(VALUE(RIGHT('Cihazlar'!F144,4)),VALUE(MID('Cihazlar'!F144,4,2)),VALUE(LEFT('Cihazlar'!F144,2))),""))),IF('Cihazlar'!E144="","",IF(ISNUMBER('Cihazlar'!E144),'Cihazlar'!E144,IFERROR(DATE(VALUE(RIGHT('Cihazlar'!E144,4)),VALUE(MID('Cihazlar'!E144,4,2)),VALUE(LEFT('Cihazlar'!E144,2))),""))))</f>
        <v/>
      </c>
      <c r="J144" t="str">
        <f>IF('Cihazlar'!C144="","",IFERROR(MATCH('Cihazlar'!C144,'Ürünler'!$A:$A,0),IFERROR(MATCH('Cihazlar'!C144,'Ürünler'!$B:$B,0),"")))</f>
        <v/>
      </c>
      <c r="K144">
        <f>IF(L144&gt;0,0,IF('Cihazlar'!J144&lt;&gt;"",N(VALUE('Cihazlar'!J144)),IF(J144="",0,N(INDEX('Ürünler'!$C:$C,J144)))))</f>
        <v>0</v>
      </c>
      <c r="L144">
        <f>IF('Cihazlar'!K144&lt;&gt;"",N(VALUE('Cihazlar'!K144)),IF('Cihazlar'!J144&lt;&gt;"",0,IF(J144="",0,N(INDEX('Ürünler'!$D:$D,J144)))))</f>
        <v>0</v>
      </c>
    </row>
    <row r="145" spans="1:12">
      <c r="A145" t="str">
        <f>IF(AND('Cihazlar'!A145="",'Cihazlar'!B145=""),"",IFERROR(INDEX('Müşteriler'!$A:$A,MATCH(IF('Cihazlar'!A145="","§",'Cihazlar'!A145),'Müşteriler'!$K:$K,0)),IFERROR(INDEX('Müşteriler'!$A:$A,MATCH(IF('Cihazlar'!B145="","§",'Cihazlar'!B145),'Müşteriler'!$C:$C,0)),'Cihazlar'!A145&amp;'Cihazlar'!B145)))</f>
        <v/>
      </c>
      <c r="B145" t="str">
        <f>IF('Cihazlar'!C145="","",IF(J145="",'Cihazlar'!C145,INDEX('Ürünler'!$B:$B,J145)))</f>
        <v/>
      </c>
      <c r="C145" t="str">
        <f>IF('Cihazlar'!D145="","",'Cihazlar'!D145)</f>
        <v/>
      </c>
      <c r="D145" s="16" t="str">
        <f>I145</f>
        <v/>
      </c>
      <c r="E145" t="str">
        <f>IF(L145&gt;0,L145&amp;" gün",IF(K145&gt;0,K145&amp;" ay",""))</f>
        <v/>
      </c>
      <c r="F145" s="16" t="str">
        <f>IF(OR('Cihazlar'!C145="",I145=""),"",IF(L145&gt;0,I145+L145,IF(K145&gt;0,EDATE(I145,K145),"")))</f>
        <v/>
      </c>
      <c r="G145" s="17" t="str">
        <f>IF(F145="","",F145-TODAY())</f>
        <v/>
      </c>
      <c r="H145" t="str">
        <f>IF(G145="","",IF(G145&lt;0,"Gecikmiş",IF(G145&lt;=30,"30 gün içinde","Planlı")))</f>
        <v/>
      </c>
      <c r="I145" s="16" t="str">
        <f>IF('Cihazlar'!F145&lt;&gt;"",IF('Cihazlar'!F145="","",IF(ISNUMBER('Cihazlar'!F145),'Cihazlar'!F145,IFERROR(DATE(VALUE(RIGHT('Cihazlar'!F145,4)),VALUE(MID('Cihazlar'!F145,4,2)),VALUE(LEFT('Cihazlar'!F145,2))),""))),IF('Cihazlar'!E145="","",IF(ISNUMBER('Cihazlar'!E145),'Cihazlar'!E145,IFERROR(DATE(VALUE(RIGHT('Cihazlar'!E145,4)),VALUE(MID('Cihazlar'!E145,4,2)),VALUE(LEFT('Cihazlar'!E145,2))),""))))</f>
        <v/>
      </c>
      <c r="J145" t="str">
        <f>IF('Cihazlar'!C145="","",IFERROR(MATCH('Cihazlar'!C145,'Ürünler'!$A:$A,0),IFERROR(MATCH('Cihazlar'!C145,'Ürünler'!$B:$B,0),"")))</f>
        <v/>
      </c>
      <c r="K145">
        <f>IF(L145&gt;0,0,IF('Cihazlar'!J145&lt;&gt;"",N(VALUE('Cihazlar'!J145)),IF(J145="",0,N(INDEX('Ürünler'!$C:$C,J145)))))</f>
        <v>0</v>
      </c>
      <c r="L145">
        <f>IF('Cihazlar'!K145&lt;&gt;"",N(VALUE('Cihazlar'!K145)),IF('Cihazlar'!J145&lt;&gt;"",0,IF(J145="",0,N(INDEX('Ürünler'!$D:$D,J145)))))</f>
        <v>0</v>
      </c>
    </row>
    <row r="146" spans="1:12">
      <c r="A146" t="str">
        <f>IF(AND('Cihazlar'!A146="",'Cihazlar'!B146=""),"",IFERROR(INDEX('Müşteriler'!$A:$A,MATCH(IF('Cihazlar'!A146="","§",'Cihazlar'!A146),'Müşteriler'!$K:$K,0)),IFERROR(INDEX('Müşteriler'!$A:$A,MATCH(IF('Cihazlar'!B146="","§",'Cihazlar'!B146),'Müşteriler'!$C:$C,0)),'Cihazlar'!A146&amp;'Cihazlar'!B146)))</f>
        <v/>
      </c>
      <c r="B146" t="str">
        <f>IF('Cihazlar'!C146="","",IF(J146="",'Cihazlar'!C146,INDEX('Ürünler'!$B:$B,J146)))</f>
        <v/>
      </c>
      <c r="C146" t="str">
        <f>IF('Cihazlar'!D146="","",'Cihazlar'!D146)</f>
        <v/>
      </c>
      <c r="D146" s="16" t="str">
        <f>I146</f>
        <v/>
      </c>
      <c r="E146" t="str">
        <f>IF(L146&gt;0,L146&amp;" gün",IF(K146&gt;0,K146&amp;" ay",""))</f>
        <v/>
      </c>
      <c r="F146" s="16" t="str">
        <f>IF(OR('Cihazlar'!C146="",I146=""),"",IF(L146&gt;0,I146+L146,IF(K146&gt;0,EDATE(I146,K146),"")))</f>
        <v/>
      </c>
      <c r="G146" s="17" t="str">
        <f>IF(F146="","",F146-TODAY())</f>
        <v/>
      </c>
      <c r="H146" t="str">
        <f>IF(G146="","",IF(G146&lt;0,"Gecikmiş",IF(G146&lt;=30,"30 gün içinde","Planlı")))</f>
        <v/>
      </c>
      <c r="I146" s="16" t="str">
        <f>IF('Cihazlar'!F146&lt;&gt;"",IF('Cihazlar'!F146="","",IF(ISNUMBER('Cihazlar'!F146),'Cihazlar'!F146,IFERROR(DATE(VALUE(RIGHT('Cihazlar'!F146,4)),VALUE(MID('Cihazlar'!F146,4,2)),VALUE(LEFT('Cihazlar'!F146,2))),""))),IF('Cihazlar'!E146="","",IF(ISNUMBER('Cihazlar'!E146),'Cihazlar'!E146,IFERROR(DATE(VALUE(RIGHT('Cihazlar'!E146,4)),VALUE(MID('Cihazlar'!E146,4,2)),VALUE(LEFT('Cihazlar'!E146,2))),""))))</f>
        <v/>
      </c>
      <c r="J146" t="str">
        <f>IF('Cihazlar'!C146="","",IFERROR(MATCH('Cihazlar'!C146,'Ürünler'!$A:$A,0),IFERROR(MATCH('Cihazlar'!C146,'Ürünler'!$B:$B,0),"")))</f>
        <v/>
      </c>
      <c r="K146">
        <f>IF(L146&gt;0,0,IF('Cihazlar'!J146&lt;&gt;"",N(VALUE('Cihazlar'!J146)),IF(J146="",0,N(INDEX('Ürünler'!$C:$C,J146)))))</f>
        <v>0</v>
      </c>
      <c r="L146">
        <f>IF('Cihazlar'!K146&lt;&gt;"",N(VALUE('Cihazlar'!K146)),IF('Cihazlar'!J146&lt;&gt;"",0,IF(J146="",0,N(INDEX('Ürünler'!$D:$D,J146)))))</f>
        <v>0</v>
      </c>
    </row>
    <row r="147" spans="1:12">
      <c r="A147" t="str">
        <f>IF(AND('Cihazlar'!A147="",'Cihazlar'!B147=""),"",IFERROR(INDEX('Müşteriler'!$A:$A,MATCH(IF('Cihazlar'!A147="","§",'Cihazlar'!A147),'Müşteriler'!$K:$K,0)),IFERROR(INDEX('Müşteriler'!$A:$A,MATCH(IF('Cihazlar'!B147="","§",'Cihazlar'!B147),'Müşteriler'!$C:$C,0)),'Cihazlar'!A147&amp;'Cihazlar'!B147)))</f>
        <v/>
      </c>
      <c r="B147" t="str">
        <f>IF('Cihazlar'!C147="","",IF(J147="",'Cihazlar'!C147,INDEX('Ürünler'!$B:$B,J147)))</f>
        <v/>
      </c>
      <c r="C147" t="str">
        <f>IF('Cihazlar'!D147="","",'Cihazlar'!D147)</f>
        <v/>
      </c>
      <c r="D147" s="16" t="str">
        <f>I147</f>
        <v/>
      </c>
      <c r="E147" t="str">
        <f>IF(L147&gt;0,L147&amp;" gün",IF(K147&gt;0,K147&amp;" ay",""))</f>
        <v/>
      </c>
      <c r="F147" s="16" t="str">
        <f>IF(OR('Cihazlar'!C147="",I147=""),"",IF(L147&gt;0,I147+L147,IF(K147&gt;0,EDATE(I147,K147),"")))</f>
        <v/>
      </c>
      <c r="G147" s="17" t="str">
        <f>IF(F147="","",F147-TODAY())</f>
        <v/>
      </c>
      <c r="H147" t="str">
        <f>IF(G147="","",IF(G147&lt;0,"Gecikmiş",IF(G147&lt;=30,"30 gün içinde","Planlı")))</f>
        <v/>
      </c>
      <c r="I147" s="16" t="str">
        <f>IF('Cihazlar'!F147&lt;&gt;"",IF('Cihazlar'!F147="","",IF(ISNUMBER('Cihazlar'!F147),'Cihazlar'!F147,IFERROR(DATE(VALUE(RIGHT('Cihazlar'!F147,4)),VALUE(MID('Cihazlar'!F147,4,2)),VALUE(LEFT('Cihazlar'!F147,2))),""))),IF('Cihazlar'!E147="","",IF(ISNUMBER('Cihazlar'!E147),'Cihazlar'!E147,IFERROR(DATE(VALUE(RIGHT('Cihazlar'!E147,4)),VALUE(MID('Cihazlar'!E147,4,2)),VALUE(LEFT('Cihazlar'!E147,2))),""))))</f>
        <v/>
      </c>
      <c r="J147" t="str">
        <f>IF('Cihazlar'!C147="","",IFERROR(MATCH('Cihazlar'!C147,'Ürünler'!$A:$A,0),IFERROR(MATCH('Cihazlar'!C147,'Ürünler'!$B:$B,0),"")))</f>
        <v/>
      </c>
      <c r="K147">
        <f>IF(L147&gt;0,0,IF('Cihazlar'!J147&lt;&gt;"",N(VALUE('Cihazlar'!J147)),IF(J147="",0,N(INDEX('Ürünler'!$C:$C,J147)))))</f>
        <v>0</v>
      </c>
      <c r="L147">
        <f>IF('Cihazlar'!K147&lt;&gt;"",N(VALUE('Cihazlar'!K147)),IF('Cihazlar'!J147&lt;&gt;"",0,IF(J147="",0,N(INDEX('Ürünler'!$D:$D,J147)))))</f>
        <v>0</v>
      </c>
    </row>
    <row r="148" spans="1:12">
      <c r="A148" t="str">
        <f>IF(AND('Cihazlar'!A148="",'Cihazlar'!B148=""),"",IFERROR(INDEX('Müşteriler'!$A:$A,MATCH(IF('Cihazlar'!A148="","§",'Cihazlar'!A148),'Müşteriler'!$K:$K,0)),IFERROR(INDEX('Müşteriler'!$A:$A,MATCH(IF('Cihazlar'!B148="","§",'Cihazlar'!B148),'Müşteriler'!$C:$C,0)),'Cihazlar'!A148&amp;'Cihazlar'!B148)))</f>
        <v/>
      </c>
      <c r="B148" t="str">
        <f>IF('Cihazlar'!C148="","",IF(J148="",'Cihazlar'!C148,INDEX('Ürünler'!$B:$B,J148)))</f>
        <v/>
      </c>
      <c r="C148" t="str">
        <f>IF('Cihazlar'!D148="","",'Cihazlar'!D148)</f>
        <v/>
      </c>
      <c r="D148" s="16" t="str">
        <f>I148</f>
        <v/>
      </c>
      <c r="E148" t="str">
        <f>IF(L148&gt;0,L148&amp;" gün",IF(K148&gt;0,K148&amp;" ay",""))</f>
        <v/>
      </c>
      <c r="F148" s="16" t="str">
        <f>IF(OR('Cihazlar'!C148="",I148=""),"",IF(L148&gt;0,I148+L148,IF(K148&gt;0,EDATE(I148,K148),"")))</f>
        <v/>
      </c>
      <c r="G148" s="17" t="str">
        <f>IF(F148="","",F148-TODAY())</f>
        <v/>
      </c>
      <c r="H148" t="str">
        <f>IF(G148="","",IF(G148&lt;0,"Gecikmiş",IF(G148&lt;=30,"30 gün içinde","Planlı")))</f>
        <v/>
      </c>
      <c r="I148" s="16" t="str">
        <f>IF('Cihazlar'!F148&lt;&gt;"",IF('Cihazlar'!F148="","",IF(ISNUMBER('Cihazlar'!F148),'Cihazlar'!F148,IFERROR(DATE(VALUE(RIGHT('Cihazlar'!F148,4)),VALUE(MID('Cihazlar'!F148,4,2)),VALUE(LEFT('Cihazlar'!F148,2))),""))),IF('Cihazlar'!E148="","",IF(ISNUMBER('Cihazlar'!E148),'Cihazlar'!E148,IFERROR(DATE(VALUE(RIGHT('Cihazlar'!E148,4)),VALUE(MID('Cihazlar'!E148,4,2)),VALUE(LEFT('Cihazlar'!E148,2))),""))))</f>
        <v/>
      </c>
      <c r="J148" t="str">
        <f>IF('Cihazlar'!C148="","",IFERROR(MATCH('Cihazlar'!C148,'Ürünler'!$A:$A,0),IFERROR(MATCH('Cihazlar'!C148,'Ürünler'!$B:$B,0),"")))</f>
        <v/>
      </c>
      <c r="K148">
        <f>IF(L148&gt;0,0,IF('Cihazlar'!J148&lt;&gt;"",N(VALUE('Cihazlar'!J148)),IF(J148="",0,N(INDEX('Ürünler'!$C:$C,J148)))))</f>
        <v>0</v>
      </c>
      <c r="L148">
        <f>IF('Cihazlar'!K148&lt;&gt;"",N(VALUE('Cihazlar'!K148)),IF('Cihazlar'!J148&lt;&gt;"",0,IF(J148="",0,N(INDEX('Ürünler'!$D:$D,J148)))))</f>
        <v>0</v>
      </c>
    </row>
    <row r="149" spans="1:12">
      <c r="A149" t="str">
        <f>IF(AND('Cihazlar'!A149="",'Cihazlar'!B149=""),"",IFERROR(INDEX('Müşteriler'!$A:$A,MATCH(IF('Cihazlar'!A149="","§",'Cihazlar'!A149),'Müşteriler'!$K:$K,0)),IFERROR(INDEX('Müşteriler'!$A:$A,MATCH(IF('Cihazlar'!B149="","§",'Cihazlar'!B149),'Müşteriler'!$C:$C,0)),'Cihazlar'!A149&amp;'Cihazlar'!B149)))</f>
        <v/>
      </c>
      <c r="B149" t="str">
        <f>IF('Cihazlar'!C149="","",IF(J149="",'Cihazlar'!C149,INDEX('Ürünler'!$B:$B,J149)))</f>
        <v/>
      </c>
      <c r="C149" t="str">
        <f>IF('Cihazlar'!D149="","",'Cihazlar'!D149)</f>
        <v/>
      </c>
      <c r="D149" s="16" t="str">
        <f>I149</f>
        <v/>
      </c>
      <c r="E149" t="str">
        <f>IF(L149&gt;0,L149&amp;" gün",IF(K149&gt;0,K149&amp;" ay",""))</f>
        <v/>
      </c>
      <c r="F149" s="16" t="str">
        <f>IF(OR('Cihazlar'!C149="",I149=""),"",IF(L149&gt;0,I149+L149,IF(K149&gt;0,EDATE(I149,K149),"")))</f>
        <v/>
      </c>
      <c r="G149" s="17" t="str">
        <f>IF(F149="","",F149-TODAY())</f>
        <v/>
      </c>
      <c r="H149" t="str">
        <f>IF(G149="","",IF(G149&lt;0,"Gecikmiş",IF(G149&lt;=30,"30 gün içinde","Planlı")))</f>
        <v/>
      </c>
      <c r="I149" s="16" t="str">
        <f>IF('Cihazlar'!F149&lt;&gt;"",IF('Cihazlar'!F149="","",IF(ISNUMBER('Cihazlar'!F149),'Cihazlar'!F149,IFERROR(DATE(VALUE(RIGHT('Cihazlar'!F149,4)),VALUE(MID('Cihazlar'!F149,4,2)),VALUE(LEFT('Cihazlar'!F149,2))),""))),IF('Cihazlar'!E149="","",IF(ISNUMBER('Cihazlar'!E149),'Cihazlar'!E149,IFERROR(DATE(VALUE(RIGHT('Cihazlar'!E149,4)),VALUE(MID('Cihazlar'!E149,4,2)),VALUE(LEFT('Cihazlar'!E149,2))),""))))</f>
        <v/>
      </c>
      <c r="J149" t="str">
        <f>IF('Cihazlar'!C149="","",IFERROR(MATCH('Cihazlar'!C149,'Ürünler'!$A:$A,0),IFERROR(MATCH('Cihazlar'!C149,'Ürünler'!$B:$B,0),"")))</f>
        <v/>
      </c>
      <c r="K149">
        <f>IF(L149&gt;0,0,IF('Cihazlar'!J149&lt;&gt;"",N(VALUE('Cihazlar'!J149)),IF(J149="",0,N(INDEX('Ürünler'!$C:$C,J149)))))</f>
        <v>0</v>
      </c>
      <c r="L149">
        <f>IF('Cihazlar'!K149&lt;&gt;"",N(VALUE('Cihazlar'!K149)),IF('Cihazlar'!J149&lt;&gt;"",0,IF(J149="",0,N(INDEX('Ürünler'!$D:$D,J149)))))</f>
        <v>0</v>
      </c>
    </row>
    <row r="150" spans="1:12">
      <c r="A150" t="str">
        <f>IF(AND('Cihazlar'!A150="",'Cihazlar'!B150=""),"",IFERROR(INDEX('Müşteriler'!$A:$A,MATCH(IF('Cihazlar'!A150="","§",'Cihazlar'!A150),'Müşteriler'!$K:$K,0)),IFERROR(INDEX('Müşteriler'!$A:$A,MATCH(IF('Cihazlar'!B150="","§",'Cihazlar'!B150),'Müşteriler'!$C:$C,0)),'Cihazlar'!A150&amp;'Cihazlar'!B150)))</f>
        <v/>
      </c>
      <c r="B150" t="str">
        <f>IF('Cihazlar'!C150="","",IF(J150="",'Cihazlar'!C150,INDEX('Ürünler'!$B:$B,J150)))</f>
        <v/>
      </c>
      <c r="C150" t="str">
        <f>IF('Cihazlar'!D150="","",'Cihazlar'!D150)</f>
        <v/>
      </c>
      <c r="D150" s="16" t="str">
        <f>I150</f>
        <v/>
      </c>
      <c r="E150" t="str">
        <f>IF(L150&gt;0,L150&amp;" gün",IF(K150&gt;0,K150&amp;" ay",""))</f>
        <v/>
      </c>
      <c r="F150" s="16" t="str">
        <f>IF(OR('Cihazlar'!C150="",I150=""),"",IF(L150&gt;0,I150+L150,IF(K150&gt;0,EDATE(I150,K150),"")))</f>
        <v/>
      </c>
      <c r="G150" s="17" t="str">
        <f>IF(F150="","",F150-TODAY())</f>
        <v/>
      </c>
      <c r="H150" t="str">
        <f>IF(G150="","",IF(G150&lt;0,"Gecikmiş",IF(G150&lt;=30,"30 gün içinde","Planlı")))</f>
        <v/>
      </c>
      <c r="I150" s="16" t="str">
        <f>IF('Cihazlar'!F150&lt;&gt;"",IF('Cihazlar'!F150="","",IF(ISNUMBER('Cihazlar'!F150),'Cihazlar'!F150,IFERROR(DATE(VALUE(RIGHT('Cihazlar'!F150,4)),VALUE(MID('Cihazlar'!F150,4,2)),VALUE(LEFT('Cihazlar'!F150,2))),""))),IF('Cihazlar'!E150="","",IF(ISNUMBER('Cihazlar'!E150),'Cihazlar'!E150,IFERROR(DATE(VALUE(RIGHT('Cihazlar'!E150,4)),VALUE(MID('Cihazlar'!E150,4,2)),VALUE(LEFT('Cihazlar'!E150,2))),""))))</f>
        <v/>
      </c>
      <c r="J150" t="str">
        <f>IF('Cihazlar'!C150="","",IFERROR(MATCH('Cihazlar'!C150,'Ürünler'!$A:$A,0),IFERROR(MATCH('Cihazlar'!C150,'Ürünler'!$B:$B,0),"")))</f>
        <v/>
      </c>
      <c r="K150">
        <f>IF(L150&gt;0,0,IF('Cihazlar'!J150&lt;&gt;"",N(VALUE('Cihazlar'!J150)),IF(J150="",0,N(INDEX('Ürünler'!$C:$C,J150)))))</f>
        <v>0</v>
      </c>
      <c r="L150">
        <f>IF('Cihazlar'!K150&lt;&gt;"",N(VALUE('Cihazlar'!K150)),IF('Cihazlar'!J150&lt;&gt;"",0,IF(J150="",0,N(INDEX('Ürünler'!$D:$D,J150)))))</f>
        <v>0</v>
      </c>
    </row>
    <row r="151" spans="1:12">
      <c r="A151" t="str">
        <f>IF(AND('Cihazlar'!A151="",'Cihazlar'!B151=""),"",IFERROR(INDEX('Müşteriler'!$A:$A,MATCH(IF('Cihazlar'!A151="","§",'Cihazlar'!A151),'Müşteriler'!$K:$K,0)),IFERROR(INDEX('Müşteriler'!$A:$A,MATCH(IF('Cihazlar'!B151="","§",'Cihazlar'!B151),'Müşteriler'!$C:$C,0)),'Cihazlar'!A151&amp;'Cihazlar'!B151)))</f>
        <v/>
      </c>
      <c r="B151" t="str">
        <f>IF('Cihazlar'!C151="","",IF(J151="",'Cihazlar'!C151,INDEX('Ürünler'!$B:$B,J151)))</f>
        <v/>
      </c>
      <c r="C151" t="str">
        <f>IF('Cihazlar'!D151="","",'Cihazlar'!D151)</f>
        <v/>
      </c>
      <c r="D151" s="16" t="str">
        <f>I151</f>
        <v/>
      </c>
      <c r="E151" t="str">
        <f>IF(L151&gt;0,L151&amp;" gün",IF(K151&gt;0,K151&amp;" ay",""))</f>
        <v/>
      </c>
      <c r="F151" s="16" t="str">
        <f>IF(OR('Cihazlar'!C151="",I151=""),"",IF(L151&gt;0,I151+L151,IF(K151&gt;0,EDATE(I151,K151),"")))</f>
        <v/>
      </c>
      <c r="G151" s="17" t="str">
        <f>IF(F151="","",F151-TODAY())</f>
        <v/>
      </c>
      <c r="H151" t="str">
        <f>IF(G151="","",IF(G151&lt;0,"Gecikmiş",IF(G151&lt;=30,"30 gün içinde","Planlı")))</f>
        <v/>
      </c>
      <c r="I151" s="16" t="str">
        <f>IF('Cihazlar'!F151&lt;&gt;"",IF('Cihazlar'!F151="","",IF(ISNUMBER('Cihazlar'!F151),'Cihazlar'!F151,IFERROR(DATE(VALUE(RIGHT('Cihazlar'!F151,4)),VALUE(MID('Cihazlar'!F151,4,2)),VALUE(LEFT('Cihazlar'!F151,2))),""))),IF('Cihazlar'!E151="","",IF(ISNUMBER('Cihazlar'!E151),'Cihazlar'!E151,IFERROR(DATE(VALUE(RIGHT('Cihazlar'!E151,4)),VALUE(MID('Cihazlar'!E151,4,2)),VALUE(LEFT('Cihazlar'!E151,2))),""))))</f>
        <v/>
      </c>
      <c r="J151" t="str">
        <f>IF('Cihazlar'!C151="","",IFERROR(MATCH('Cihazlar'!C151,'Ürünler'!$A:$A,0),IFERROR(MATCH('Cihazlar'!C151,'Ürünler'!$B:$B,0),"")))</f>
        <v/>
      </c>
      <c r="K151">
        <f>IF(L151&gt;0,0,IF('Cihazlar'!J151&lt;&gt;"",N(VALUE('Cihazlar'!J151)),IF(J151="",0,N(INDEX('Ürünler'!$C:$C,J151)))))</f>
        <v>0</v>
      </c>
      <c r="L151">
        <f>IF('Cihazlar'!K151&lt;&gt;"",N(VALUE('Cihazlar'!K151)),IF('Cihazlar'!J151&lt;&gt;"",0,IF(J151="",0,N(INDEX('Ürünler'!$D:$D,J151)))))</f>
        <v>0</v>
      </c>
    </row>
    <row r="152" spans="1:12">
      <c r="A152" t="str">
        <f>IF(AND('Cihazlar'!A152="",'Cihazlar'!B152=""),"",IFERROR(INDEX('Müşteriler'!$A:$A,MATCH(IF('Cihazlar'!A152="","§",'Cihazlar'!A152),'Müşteriler'!$K:$K,0)),IFERROR(INDEX('Müşteriler'!$A:$A,MATCH(IF('Cihazlar'!B152="","§",'Cihazlar'!B152),'Müşteriler'!$C:$C,0)),'Cihazlar'!A152&amp;'Cihazlar'!B152)))</f>
        <v/>
      </c>
      <c r="B152" t="str">
        <f>IF('Cihazlar'!C152="","",IF(J152="",'Cihazlar'!C152,INDEX('Ürünler'!$B:$B,J152)))</f>
        <v/>
      </c>
      <c r="C152" t="str">
        <f>IF('Cihazlar'!D152="","",'Cihazlar'!D152)</f>
        <v/>
      </c>
      <c r="D152" s="16" t="str">
        <f>I152</f>
        <v/>
      </c>
      <c r="E152" t="str">
        <f>IF(L152&gt;0,L152&amp;" gün",IF(K152&gt;0,K152&amp;" ay",""))</f>
        <v/>
      </c>
      <c r="F152" s="16" t="str">
        <f>IF(OR('Cihazlar'!C152="",I152=""),"",IF(L152&gt;0,I152+L152,IF(K152&gt;0,EDATE(I152,K152),"")))</f>
        <v/>
      </c>
      <c r="G152" s="17" t="str">
        <f>IF(F152="","",F152-TODAY())</f>
        <v/>
      </c>
      <c r="H152" t="str">
        <f>IF(G152="","",IF(G152&lt;0,"Gecikmiş",IF(G152&lt;=30,"30 gün içinde","Planlı")))</f>
        <v/>
      </c>
      <c r="I152" s="16" t="str">
        <f>IF('Cihazlar'!F152&lt;&gt;"",IF('Cihazlar'!F152="","",IF(ISNUMBER('Cihazlar'!F152),'Cihazlar'!F152,IFERROR(DATE(VALUE(RIGHT('Cihazlar'!F152,4)),VALUE(MID('Cihazlar'!F152,4,2)),VALUE(LEFT('Cihazlar'!F152,2))),""))),IF('Cihazlar'!E152="","",IF(ISNUMBER('Cihazlar'!E152),'Cihazlar'!E152,IFERROR(DATE(VALUE(RIGHT('Cihazlar'!E152,4)),VALUE(MID('Cihazlar'!E152,4,2)),VALUE(LEFT('Cihazlar'!E152,2))),""))))</f>
        <v/>
      </c>
      <c r="J152" t="str">
        <f>IF('Cihazlar'!C152="","",IFERROR(MATCH('Cihazlar'!C152,'Ürünler'!$A:$A,0),IFERROR(MATCH('Cihazlar'!C152,'Ürünler'!$B:$B,0),"")))</f>
        <v/>
      </c>
      <c r="K152">
        <f>IF(L152&gt;0,0,IF('Cihazlar'!J152&lt;&gt;"",N(VALUE('Cihazlar'!J152)),IF(J152="",0,N(INDEX('Ürünler'!$C:$C,J152)))))</f>
        <v>0</v>
      </c>
      <c r="L152">
        <f>IF('Cihazlar'!K152&lt;&gt;"",N(VALUE('Cihazlar'!K152)),IF('Cihazlar'!J152&lt;&gt;"",0,IF(J152="",0,N(INDEX('Ürünler'!$D:$D,J152)))))</f>
        <v>0</v>
      </c>
    </row>
    <row r="153" spans="1:12">
      <c r="A153" t="str">
        <f>IF(AND('Cihazlar'!A153="",'Cihazlar'!B153=""),"",IFERROR(INDEX('Müşteriler'!$A:$A,MATCH(IF('Cihazlar'!A153="","§",'Cihazlar'!A153),'Müşteriler'!$K:$K,0)),IFERROR(INDEX('Müşteriler'!$A:$A,MATCH(IF('Cihazlar'!B153="","§",'Cihazlar'!B153),'Müşteriler'!$C:$C,0)),'Cihazlar'!A153&amp;'Cihazlar'!B153)))</f>
        <v/>
      </c>
      <c r="B153" t="str">
        <f>IF('Cihazlar'!C153="","",IF(J153="",'Cihazlar'!C153,INDEX('Ürünler'!$B:$B,J153)))</f>
        <v/>
      </c>
      <c r="C153" t="str">
        <f>IF('Cihazlar'!D153="","",'Cihazlar'!D153)</f>
        <v/>
      </c>
      <c r="D153" s="16" t="str">
        <f>I153</f>
        <v/>
      </c>
      <c r="E153" t="str">
        <f>IF(L153&gt;0,L153&amp;" gün",IF(K153&gt;0,K153&amp;" ay",""))</f>
        <v/>
      </c>
      <c r="F153" s="16" t="str">
        <f>IF(OR('Cihazlar'!C153="",I153=""),"",IF(L153&gt;0,I153+L153,IF(K153&gt;0,EDATE(I153,K153),"")))</f>
        <v/>
      </c>
      <c r="G153" s="17" t="str">
        <f>IF(F153="","",F153-TODAY())</f>
        <v/>
      </c>
      <c r="H153" t="str">
        <f>IF(G153="","",IF(G153&lt;0,"Gecikmiş",IF(G153&lt;=30,"30 gün içinde","Planlı")))</f>
        <v/>
      </c>
      <c r="I153" s="16" t="str">
        <f>IF('Cihazlar'!F153&lt;&gt;"",IF('Cihazlar'!F153="","",IF(ISNUMBER('Cihazlar'!F153),'Cihazlar'!F153,IFERROR(DATE(VALUE(RIGHT('Cihazlar'!F153,4)),VALUE(MID('Cihazlar'!F153,4,2)),VALUE(LEFT('Cihazlar'!F153,2))),""))),IF('Cihazlar'!E153="","",IF(ISNUMBER('Cihazlar'!E153),'Cihazlar'!E153,IFERROR(DATE(VALUE(RIGHT('Cihazlar'!E153,4)),VALUE(MID('Cihazlar'!E153,4,2)),VALUE(LEFT('Cihazlar'!E153,2))),""))))</f>
        <v/>
      </c>
      <c r="J153" t="str">
        <f>IF('Cihazlar'!C153="","",IFERROR(MATCH('Cihazlar'!C153,'Ürünler'!$A:$A,0),IFERROR(MATCH('Cihazlar'!C153,'Ürünler'!$B:$B,0),"")))</f>
        <v/>
      </c>
      <c r="K153">
        <f>IF(L153&gt;0,0,IF('Cihazlar'!J153&lt;&gt;"",N(VALUE('Cihazlar'!J153)),IF(J153="",0,N(INDEX('Ürünler'!$C:$C,J153)))))</f>
        <v>0</v>
      </c>
      <c r="L153">
        <f>IF('Cihazlar'!K153&lt;&gt;"",N(VALUE('Cihazlar'!K153)),IF('Cihazlar'!J153&lt;&gt;"",0,IF(J153="",0,N(INDEX('Ürünler'!$D:$D,J153)))))</f>
        <v>0</v>
      </c>
    </row>
    <row r="154" spans="1:12">
      <c r="A154" t="str">
        <f>IF(AND('Cihazlar'!A154="",'Cihazlar'!B154=""),"",IFERROR(INDEX('Müşteriler'!$A:$A,MATCH(IF('Cihazlar'!A154="","§",'Cihazlar'!A154),'Müşteriler'!$K:$K,0)),IFERROR(INDEX('Müşteriler'!$A:$A,MATCH(IF('Cihazlar'!B154="","§",'Cihazlar'!B154),'Müşteriler'!$C:$C,0)),'Cihazlar'!A154&amp;'Cihazlar'!B154)))</f>
        <v/>
      </c>
      <c r="B154" t="str">
        <f>IF('Cihazlar'!C154="","",IF(J154="",'Cihazlar'!C154,INDEX('Ürünler'!$B:$B,J154)))</f>
        <v/>
      </c>
      <c r="C154" t="str">
        <f>IF('Cihazlar'!D154="","",'Cihazlar'!D154)</f>
        <v/>
      </c>
      <c r="D154" s="16" t="str">
        <f>I154</f>
        <v/>
      </c>
      <c r="E154" t="str">
        <f>IF(L154&gt;0,L154&amp;" gün",IF(K154&gt;0,K154&amp;" ay",""))</f>
        <v/>
      </c>
      <c r="F154" s="16" t="str">
        <f>IF(OR('Cihazlar'!C154="",I154=""),"",IF(L154&gt;0,I154+L154,IF(K154&gt;0,EDATE(I154,K154),"")))</f>
        <v/>
      </c>
      <c r="G154" s="17" t="str">
        <f>IF(F154="","",F154-TODAY())</f>
        <v/>
      </c>
      <c r="H154" t="str">
        <f>IF(G154="","",IF(G154&lt;0,"Gecikmiş",IF(G154&lt;=30,"30 gün içinde","Planlı")))</f>
        <v/>
      </c>
      <c r="I154" s="16" t="str">
        <f>IF('Cihazlar'!F154&lt;&gt;"",IF('Cihazlar'!F154="","",IF(ISNUMBER('Cihazlar'!F154),'Cihazlar'!F154,IFERROR(DATE(VALUE(RIGHT('Cihazlar'!F154,4)),VALUE(MID('Cihazlar'!F154,4,2)),VALUE(LEFT('Cihazlar'!F154,2))),""))),IF('Cihazlar'!E154="","",IF(ISNUMBER('Cihazlar'!E154),'Cihazlar'!E154,IFERROR(DATE(VALUE(RIGHT('Cihazlar'!E154,4)),VALUE(MID('Cihazlar'!E154,4,2)),VALUE(LEFT('Cihazlar'!E154,2))),""))))</f>
        <v/>
      </c>
      <c r="J154" t="str">
        <f>IF('Cihazlar'!C154="","",IFERROR(MATCH('Cihazlar'!C154,'Ürünler'!$A:$A,0),IFERROR(MATCH('Cihazlar'!C154,'Ürünler'!$B:$B,0),"")))</f>
        <v/>
      </c>
      <c r="K154">
        <f>IF(L154&gt;0,0,IF('Cihazlar'!J154&lt;&gt;"",N(VALUE('Cihazlar'!J154)),IF(J154="",0,N(INDEX('Ürünler'!$C:$C,J154)))))</f>
        <v>0</v>
      </c>
      <c r="L154">
        <f>IF('Cihazlar'!K154&lt;&gt;"",N(VALUE('Cihazlar'!K154)),IF('Cihazlar'!J154&lt;&gt;"",0,IF(J154="",0,N(INDEX('Ürünler'!$D:$D,J154)))))</f>
        <v>0</v>
      </c>
    </row>
    <row r="155" spans="1:12">
      <c r="A155" t="str">
        <f>IF(AND('Cihazlar'!A155="",'Cihazlar'!B155=""),"",IFERROR(INDEX('Müşteriler'!$A:$A,MATCH(IF('Cihazlar'!A155="","§",'Cihazlar'!A155),'Müşteriler'!$K:$K,0)),IFERROR(INDEX('Müşteriler'!$A:$A,MATCH(IF('Cihazlar'!B155="","§",'Cihazlar'!B155),'Müşteriler'!$C:$C,0)),'Cihazlar'!A155&amp;'Cihazlar'!B155)))</f>
        <v/>
      </c>
      <c r="B155" t="str">
        <f>IF('Cihazlar'!C155="","",IF(J155="",'Cihazlar'!C155,INDEX('Ürünler'!$B:$B,J155)))</f>
        <v/>
      </c>
      <c r="C155" t="str">
        <f>IF('Cihazlar'!D155="","",'Cihazlar'!D155)</f>
        <v/>
      </c>
      <c r="D155" s="16" t="str">
        <f>I155</f>
        <v/>
      </c>
      <c r="E155" t="str">
        <f>IF(L155&gt;0,L155&amp;" gün",IF(K155&gt;0,K155&amp;" ay",""))</f>
        <v/>
      </c>
      <c r="F155" s="16" t="str">
        <f>IF(OR('Cihazlar'!C155="",I155=""),"",IF(L155&gt;0,I155+L155,IF(K155&gt;0,EDATE(I155,K155),"")))</f>
        <v/>
      </c>
      <c r="G155" s="17" t="str">
        <f>IF(F155="","",F155-TODAY())</f>
        <v/>
      </c>
      <c r="H155" t="str">
        <f>IF(G155="","",IF(G155&lt;0,"Gecikmiş",IF(G155&lt;=30,"30 gün içinde","Planlı")))</f>
        <v/>
      </c>
      <c r="I155" s="16" t="str">
        <f>IF('Cihazlar'!F155&lt;&gt;"",IF('Cihazlar'!F155="","",IF(ISNUMBER('Cihazlar'!F155),'Cihazlar'!F155,IFERROR(DATE(VALUE(RIGHT('Cihazlar'!F155,4)),VALUE(MID('Cihazlar'!F155,4,2)),VALUE(LEFT('Cihazlar'!F155,2))),""))),IF('Cihazlar'!E155="","",IF(ISNUMBER('Cihazlar'!E155),'Cihazlar'!E155,IFERROR(DATE(VALUE(RIGHT('Cihazlar'!E155,4)),VALUE(MID('Cihazlar'!E155,4,2)),VALUE(LEFT('Cihazlar'!E155,2))),""))))</f>
        <v/>
      </c>
      <c r="J155" t="str">
        <f>IF('Cihazlar'!C155="","",IFERROR(MATCH('Cihazlar'!C155,'Ürünler'!$A:$A,0),IFERROR(MATCH('Cihazlar'!C155,'Ürünler'!$B:$B,0),"")))</f>
        <v/>
      </c>
      <c r="K155">
        <f>IF(L155&gt;0,0,IF('Cihazlar'!J155&lt;&gt;"",N(VALUE('Cihazlar'!J155)),IF(J155="",0,N(INDEX('Ürünler'!$C:$C,J155)))))</f>
        <v>0</v>
      </c>
      <c r="L155">
        <f>IF('Cihazlar'!K155&lt;&gt;"",N(VALUE('Cihazlar'!K155)),IF('Cihazlar'!J155&lt;&gt;"",0,IF(J155="",0,N(INDEX('Ürünler'!$D:$D,J155)))))</f>
        <v>0</v>
      </c>
    </row>
    <row r="156" spans="1:12">
      <c r="A156" t="str">
        <f>IF(AND('Cihazlar'!A156="",'Cihazlar'!B156=""),"",IFERROR(INDEX('Müşteriler'!$A:$A,MATCH(IF('Cihazlar'!A156="","§",'Cihazlar'!A156),'Müşteriler'!$K:$K,0)),IFERROR(INDEX('Müşteriler'!$A:$A,MATCH(IF('Cihazlar'!B156="","§",'Cihazlar'!B156),'Müşteriler'!$C:$C,0)),'Cihazlar'!A156&amp;'Cihazlar'!B156)))</f>
        <v/>
      </c>
      <c r="B156" t="str">
        <f>IF('Cihazlar'!C156="","",IF(J156="",'Cihazlar'!C156,INDEX('Ürünler'!$B:$B,J156)))</f>
        <v/>
      </c>
      <c r="C156" t="str">
        <f>IF('Cihazlar'!D156="","",'Cihazlar'!D156)</f>
        <v/>
      </c>
      <c r="D156" s="16" t="str">
        <f>I156</f>
        <v/>
      </c>
      <c r="E156" t="str">
        <f>IF(L156&gt;0,L156&amp;" gün",IF(K156&gt;0,K156&amp;" ay",""))</f>
        <v/>
      </c>
      <c r="F156" s="16" t="str">
        <f>IF(OR('Cihazlar'!C156="",I156=""),"",IF(L156&gt;0,I156+L156,IF(K156&gt;0,EDATE(I156,K156),"")))</f>
        <v/>
      </c>
      <c r="G156" s="17" t="str">
        <f>IF(F156="","",F156-TODAY())</f>
        <v/>
      </c>
      <c r="H156" t="str">
        <f>IF(G156="","",IF(G156&lt;0,"Gecikmiş",IF(G156&lt;=30,"30 gün içinde","Planlı")))</f>
        <v/>
      </c>
      <c r="I156" s="16" t="str">
        <f>IF('Cihazlar'!F156&lt;&gt;"",IF('Cihazlar'!F156="","",IF(ISNUMBER('Cihazlar'!F156),'Cihazlar'!F156,IFERROR(DATE(VALUE(RIGHT('Cihazlar'!F156,4)),VALUE(MID('Cihazlar'!F156,4,2)),VALUE(LEFT('Cihazlar'!F156,2))),""))),IF('Cihazlar'!E156="","",IF(ISNUMBER('Cihazlar'!E156),'Cihazlar'!E156,IFERROR(DATE(VALUE(RIGHT('Cihazlar'!E156,4)),VALUE(MID('Cihazlar'!E156,4,2)),VALUE(LEFT('Cihazlar'!E156,2))),""))))</f>
        <v/>
      </c>
      <c r="J156" t="str">
        <f>IF('Cihazlar'!C156="","",IFERROR(MATCH('Cihazlar'!C156,'Ürünler'!$A:$A,0),IFERROR(MATCH('Cihazlar'!C156,'Ürünler'!$B:$B,0),"")))</f>
        <v/>
      </c>
      <c r="K156">
        <f>IF(L156&gt;0,0,IF('Cihazlar'!J156&lt;&gt;"",N(VALUE('Cihazlar'!J156)),IF(J156="",0,N(INDEX('Ürünler'!$C:$C,J156)))))</f>
        <v>0</v>
      </c>
      <c r="L156">
        <f>IF('Cihazlar'!K156&lt;&gt;"",N(VALUE('Cihazlar'!K156)),IF('Cihazlar'!J156&lt;&gt;"",0,IF(J156="",0,N(INDEX('Ürünler'!$D:$D,J156)))))</f>
        <v>0</v>
      </c>
    </row>
    <row r="157" spans="1:12">
      <c r="A157" t="str">
        <f>IF(AND('Cihazlar'!A157="",'Cihazlar'!B157=""),"",IFERROR(INDEX('Müşteriler'!$A:$A,MATCH(IF('Cihazlar'!A157="","§",'Cihazlar'!A157),'Müşteriler'!$K:$K,0)),IFERROR(INDEX('Müşteriler'!$A:$A,MATCH(IF('Cihazlar'!B157="","§",'Cihazlar'!B157),'Müşteriler'!$C:$C,0)),'Cihazlar'!A157&amp;'Cihazlar'!B157)))</f>
        <v/>
      </c>
      <c r="B157" t="str">
        <f>IF('Cihazlar'!C157="","",IF(J157="",'Cihazlar'!C157,INDEX('Ürünler'!$B:$B,J157)))</f>
        <v/>
      </c>
      <c r="C157" t="str">
        <f>IF('Cihazlar'!D157="","",'Cihazlar'!D157)</f>
        <v/>
      </c>
      <c r="D157" s="16" t="str">
        <f>I157</f>
        <v/>
      </c>
      <c r="E157" t="str">
        <f>IF(L157&gt;0,L157&amp;" gün",IF(K157&gt;0,K157&amp;" ay",""))</f>
        <v/>
      </c>
      <c r="F157" s="16" t="str">
        <f>IF(OR('Cihazlar'!C157="",I157=""),"",IF(L157&gt;0,I157+L157,IF(K157&gt;0,EDATE(I157,K157),"")))</f>
        <v/>
      </c>
      <c r="G157" s="17" t="str">
        <f>IF(F157="","",F157-TODAY())</f>
        <v/>
      </c>
      <c r="H157" t="str">
        <f>IF(G157="","",IF(G157&lt;0,"Gecikmiş",IF(G157&lt;=30,"30 gün içinde","Planlı")))</f>
        <v/>
      </c>
      <c r="I157" s="16" t="str">
        <f>IF('Cihazlar'!F157&lt;&gt;"",IF('Cihazlar'!F157="","",IF(ISNUMBER('Cihazlar'!F157),'Cihazlar'!F157,IFERROR(DATE(VALUE(RIGHT('Cihazlar'!F157,4)),VALUE(MID('Cihazlar'!F157,4,2)),VALUE(LEFT('Cihazlar'!F157,2))),""))),IF('Cihazlar'!E157="","",IF(ISNUMBER('Cihazlar'!E157),'Cihazlar'!E157,IFERROR(DATE(VALUE(RIGHT('Cihazlar'!E157,4)),VALUE(MID('Cihazlar'!E157,4,2)),VALUE(LEFT('Cihazlar'!E157,2))),""))))</f>
        <v/>
      </c>
      <c r="J157" t="str">
        <f>IF('Cihazlar'!C157="","",IFERROR(MATCH('Cihazlar'!C157,'Ürünler'!$A:$A,0),IFERROR(MATCH('Cihazlar'!C157,'Ürünler'!$B:$B,0),"")))</f>
        <v/>
      </c>
      <c r="K157">
        <f>IF(L157&gt;0,0,IF('Cihazlar'!J157&lt;&gt;"",N(VALUE('Cihazlar'!J157)),IF(J157="",0,N(INDEX('Ürünler'!$C:$C,J157)))))</f>
        <v>0</v>
      </c>
      <c r="L157">
        <f>IF('Cihazlar'!K157&lt;&gt;"",N(VALUE('Cihazlar'!K157)),IF('Cihazlar'!J157&lt;&gt;"",0,IF(J157="",0,N(INDEX('Ürünler'!$D:$D,J157)))))</f>
        <v>0</v>
      </c>
    </row>
    <row r="158" spans="1:12">
      <c r="A158" t="str">
        <f>IF(AND('Cihazlar'!A158="",'Cihazlar'!B158=""),"",IFERROR(INDEX('Müşteriler'!$A:$A,MATCH(IF('Cihazlar'!A158="","§",'Cihazlar'!A158),'Müşteriler'!$K:$K,0)),IFERROR(INDEX('Müşteriler'!$A:$A,MATCH(IF('Cihazlar'!B158="","§",'Cihazlar'!B158),'Müşteriler'!$C:$C,0)),'Cihazlar'!A158&amp;'Cihazlar'!B158)))</f>
        <v/>
      </c>
      <c r="B158" t="str">
        <f>IF('Cihazlar'!C158="","",IF(J158="",'Cihazlar'!C158,INDEX('Ürünler'!$B:$B,J158)))</f>
        <v/>
      </c>
      <c r="C158" t="str">
        <f>IF('Cihazlar'!D158="","",'Cihazlar'!D158)</f>
        <v/>
      </c>
      <c r="D158" s="16" t="str">
        <f>I158</f>
        <v/>
      </c>
      <c r="E158" t="str">
        <f>IF(L158&gt;0,L158&amp;" gün",IF(K158&gt;0,K158&amp;" ay",""))</f>
        <v/>
      </c>
      <c r="F158" s="16" t="str">
        <f>IF(OR('Cihazlar'!C158="",I158=""),"",IF(L158&gt;0,I158+L158,IF(K158&gt;0,EDATE(I158,K158),"")))</f>
        <v/>
      </c>
      <c r="G158" s="17" t="str">
        <f>IF(F158="","",F158-TODAY())</f>
        <v/>
      </c>
      <c r="H158" t="str">
        <f>IF(G158="","",IF(G158&lt;0,"Gecikmiş",IF(G158&lt;=30,"30 gün içinde","Planlı")))</f>
        <v/>
      </c>
      <c r="I158" s="16" t="str">
        <f>IF('Cihazlar'!F158&lt;&gt;"",IF('Cihazlar'!F158="","",IF(ISNUMBER('Cihazlar'!F158),'Cihazlar'!F158,IFERROR(DATE(VALUE(RIGHT('Cihazlar'!F158,4)),VALUE(MID('Cihazlar'!F158,4,2)),VALUE(LEFT('Cihazlar'!F158,2))),""))),IF('Cihazlar'!E158="","",IF(ISNUMBER('Cihazlar'!E158),'Cihazlar'!E158,IFERROR(DATE(VALUE(RIGHT('Cihazlar'!E158,4)),VALUE(MID('Cihazlar'!E158,4,2)),VALUE(LEFT('Cihazlar'!E158,2))),""))))</f>
        <v/>
      </c>
      <c r="J158" t="str">
        <f>IF('Cihazlar'!C158="","",IFERROR(MATCH('Cihazlar'!C158,'Ürünler'!$A:$A,0),IFERROR(MATCH('Cihazlar'!C158,'Ürünler'!$B:$B,0),"")))</f>
        <v/>
      </c>
      <c r="K158">
        <f>IF(L158&gt;0,0,IF('Cihazlar'!J158&lt;&gt;"",N(VALUE('Cihazlar'!J158)),IF(J158="",0,N(INDEX('Ürünler'!$C:$C,J158)))))</f>
        <v>0</v>
      </c>
      <c r="L158">
        <f>IF('Cihazlar'!K158&lt;&gt;"",N(VALUE('Cihazlar'!K158)),IF('Cihazlar'!J158&lt;&gt;"",0,IF(J158="",0,N(INDEX('Ürünler'!$D:$D,J158)))))</f>
        <v>0</v>
      </c>
    </row>
    <row r="159" spans="1:12">
      <c r="A159" t="str">
        <f>IF(AND('Cihazlar'!A159="",'Cihazlar'!B159=""),"",IFERROR(INDEX('Müşteriler'!$A:$A,MATCH(IF('Cihazlar'!A159="","§",'Cihazlar'!A159),'Müşteriler'!$K:$K,0)),IFERROR(INDEX('Müşteriler'!$A:$A,MATCH(IF('Cihazlar'!B159="","§",'Cihazlar'!B159),'Müşteriler'!$C:$C,0)),'Cihazlar'!A159&amp;'Cihazlar'!B159)))</f>
        <v/>
      </c>
      <c r="B159" t="str">
        <f>IF('Cihazlar'!C159="","",IF(J159="",'Cihazlar'!C159,INDEX('Ürünler'!$B:$B,J159)))</f>
        <v/>
      </c>
      <c r="C159" t="str">
        <f>IF('Cihazlar'!D159="","",'Cihazlar'!D159)</f>
        <v/>
      </c>
      <c r="D159" s="16" t="str">
        <f>I159</f>
        <v/>
      </c>
      <c r="E159" t="str">
        <f>IF(L159&gt;0,L159&amp;" gün",IF(K159&gt;0,K159&amp;" ay",""))</f>
        <v/>
      </c>
      <c r="F159" s="16" t="str">
        <f>IF(OR('Cihazlar'!C159="",I159=""),"",IF(L159&gt;0,I159+L159,IF(K159&gt;0,EDATE(I159,K159),"")))</f>
        <v/>
      </c>
      <c r="G159" s="17" t="str">
        <f>IF(F159="","",F159-TODAY())</f>
        <v/>
      </c>
      <c r="H159" t="str">
        <f>IF(G159="","",IF(G159&lt;0,"Gecikmiş",IF(G159&lt;=30,"30 gün içinde","Planlı")))</f>
        <v/>
      </c>
      <c r="I159" s="16" t="str">
        <f>IF('Cihazlar'!F159&lt;&gt;"",IF('Cihazlar'!F159="","",IF(ISNUMBER('Cihazlar'!F159),'Cihazlar'!F159,IFERROR(DATE(VALUE(RIGHT('Cihazlar'!F159,4)),VALUE(MID('Cihazlar'!F159,4,2)),VALUE(LEFT('Cihazlar'!F159,2))),""))),IF('Cihazlar'!E159="","",IF(ISNUMBER('Cihazlar'!E159),'Cihazlar'!E159,IFERROR(DATE(VALUE(RIGHT('Cihazlar'!E159,4)),VALUE(MID('Cihazlar'!E159,4,2)),VALUE(LEFT('Cihazlar'!E159,2))),""))))</f>
        <v/>
      </c>
      <c r="J159" t="str">
        <f>IF('Cihazlar'!C159="","",IFERROR(MATCH('Cihazlar'!C159,'Ürünler'!$A:$A,0),IFERROR(MATCH('Cihazlar'!C159,'Ürünler'!$B:$B,0),"")))</f>
        <v/>
      </c>
      <c r="K159">
        <f>IF(L159&gt;0,0,IF('Cihazlar'!J159&lt;&gt;"",N(VALUE('Cihazlar'!J159)),IF(J159="",0,N(INDEX('Ürünler'!$C:$C,J159)))))</f>
        <v>0</v>
      </c>
      <c r="L159">
        <f>IF('Cihazlar'!K159&lt;&gt;"",N(VALUE('Cihazlar'!K159)),IF('Cihazlar'!J159&lt;&gt;"",0,IF(J159="",0,N(INDEX('Ürünler'!$D:$D,J159)))))</f>
        <v>0</v>
      </c>
    </row>
    <row r="160" spans="1:12">
      <c r="A160" t="str">
        <f>IF(AND('Cihazlar'!A160="",'Cihazlar'!B160=""),"",IFERROR(INDEX('Müşteriler'!$A:$A,MATCH(IF('Cihazlar'!A160="","§",'Cihazlar'!A160),'Müşteriler'!$K:$K,0)),IFERROR(INDEX('Müşteriler'!$A:$A,MATCH(IF('Cihazlar'!B160="","§",'Cihazlar'!B160),'Müşteriler'!$C:$C,0)),'Cihazlar'!A160&amp;'Cihazlar'!B160)))</f>
        <v/>
      </c>
      <c r="B160" t="str">
        <f>IF('Cihazlar'!C160="","",IF(J160="",'Cihazlar'!C160,INDEX('Ürünler'!$B:$B,J160)))</f>
        <v/>
      </c>
      <c r="C160" t="str">
        <f>IF('Cihazlar'!D160="","",'Cihazlar'!D160)</f>
        <v/>
      </c>
      <c r="D160" s="16" t="str">
        <f>I160</f>
        <v/>
      </c>
      <c r="E160" t="str">
        <f>IF(L160&gt;0,L160&amp;" gün",IF(K160&gt;0,K160&amp;" ay",""))</f>
        <v/>
      </c>
      <c r="F160" s="16" t="str">
        <f>IF(OR('Cihazlar'!C160="",I160=""),"",IF(L160&gt;0,I160+L160,IF(K160&gt;0,EDATE(I160,K160),"")))</f>
        <v/>
      </c>
      <c r="G160" s="17" t="str">
        <f>IF(F160="","",F160-TODAY())</f>
        <v/>
      </c>
      <c r="H160" t="str">
        <f>IF(G160="","",IF(G160&lt;0,"Gecikmiş",IF(G160&lt;=30,"30 gün içinde","Planlı")))</f>
        <v/>
      </c>
      <c r="I160" s="16" t="str">
        <f>IF('Cihazlar'!F160&lt;&gt;"",IF('Cihazlar'!F160="","",IF(ISNUMBER('Cihazlar'!F160),'Cihazlar'!F160,IFERROR(DATE(VALUE(RIGHT('Cihazlar'!F160,4)),VALUE(MID('Cihazlar'!F160,4,2)),VALUE(LEFT('Cihazlar'!F160,2))),""))),IF('Cihazlar'!E160="","",IF(ISNUMBER('Cihazlar'!E160),'Cihazlar'!E160,IFERROR(DATE(VALUE(RIGHT('Cihazlar'!E160,4)),VALUE(MID('Cihazlar'!E160,4,2)),VALUE(LEFT('Cihazlar'!E160,2))),""))))</f>
        <v/>
      </c>
      <c r="J160" t="str">
        <f>IF('Cihazlar'!C160="","",IFERROR(MATCH('Cihazlar'!C160,'Ürünler'!$A:$A,0),IFERROR(MATCH('Cihazlar'!C160,'Ürünler'!$B:$B,0),"")))</f>
        <v/>
      </c>
      <c r="K160">
        <f>IF(L160&gt;0,0,IF('Cihazlar'!J160&lt;&gt;"",N(VALUE('Cihazlar'!J160)),IF(J160="",0,N(INDEX('Ürünler'!$C:$C,J160)))))</f>
        <v>0</v>
      </c>
      <c r="L160">
        <f>IF('Cihazlar'!K160&lt;&gt;"",N(VALUE('Cihazlar'!K160)),IF('Cihazlar'!J160&lt;&gt;"",0,IF(J160="",0,N(INDEX('Ürünler'!$D:$D,J160)))))</f>
        <v>0</v>
      </c>
    </row>
    <row r="161" spans="1:12">
      <c r="A161" t="str">
        <f>IF(AND('Cihazlar'!A161="",'Cihazlar'!B161=""),"",IFERROR(INDEX('Müşteriler'!$A:$A,MATCH(IF('Cihazlar'!A161="","§",'Cihazlar'!A161),'Müşteriler'!$K:$K,0)),IFERROR(INDEX('Müşteriler'!$A:$A,MATCH(IF('Cihazlar'!B161="","§",'Cihazlar'!B161),'Müşteriler'!$C:$C,0)),'Cihazlar'!A161&amp;'Cihazlar'!B161)))</f>
        <v/>
      </c>
      <c r="B161" t="str">
        <f>IF('Cihazlar'!C161="","",IF(J161="",'Cihazlar'!C161,INDEX('Ürünler'!$B:$B,J161)))</f>
        <v/>
      </c>
      <c r="C161" t="str">
        <f>IF('Cihazlar'!D161="","",'Cihazlar'!D161)</f>
        <v/>
      </c>
      <c r="D161" s="16" t="str">
        <f>I161</f>
        <v/>
      </c>
      <c r="E161" t="str">
        <f>IF(L161&gt;0,L161&amp;" gün",IF(K161&gt;0,K161&amp;" ay",""))</f>
        <v/>
      </c>
      <c r="F161" s="16" t="str">
        <f>IF(OR('Cihazlar'!C161="",I161=""),"",IF(L161&gt;0,I161+L161,IF(K161&gt;0,EDATE(I161,K161),"")))</f>
        <v/>
      </c>
      <c r="G161" s="17" t="str">
        <f>IF(F161="","",F161-TODAY())</f>
        <v/>
      </c>
      <c r="H161" t="str">
        <f>IF(G161="","",IF(G161&lt;0,"Gecikmiş",IF(G161&lt;=30,"30 gün içinde","Planlı")))</f>
        <v/>
      </c>
      <c r="I161" s="16" t="str">
        <f>IF('Cihazlar'!F161&lt;&gt;"",IF('Cihazlar'!F161="","",IF(ISNUMBER('Cihazlar'!F161),'Cihazlar'!F161,IFERROR(DATE(VALUE(RIGHT('Cihazlar'!F161,4)),VALUE(MID('Cihazlar'!F161,4,2)),VALUE(LEFT('Cihazlar'!F161,2))),""))),IF('Cihazlar'!E161="","",IF(ISNUMBER('Cihazlar'!E161),'Cihazlar'!E161,IFERROR(DATE(VALUE(RIGHT('Cihazlar'!E161,4)),VALUE(MID('Cihazlar'!E161,4,2)),VALUE(LEFT('Cihazlar'!E161,2))),""))))</f>
        <v/>
      </c>
      <c r="J161" t="str">
        <f>IF('Cihazlar'!C161="","",IFERROR(MATCH('Cihazlar'!C161,'Ürünler'!$A:$A,0),IFERROR(MATCH('Cihazlar'!C161,'Ürünler'!$B:$B,0),"")))</f>
        <v/>
      </c>
      <c r="K161">
        <f>IF(L161&gt;0,0,IF('Cihazlar'!J161&lt;&gt;"",N(VALUE('Cihazlar'!J161)),IF(J161="",0,N(INDEX('Ürünler'!$C:$C,J161)))))</f>
        <v>0</v>
      </c>
      <c r="L161">
        <f>IF('Cihazlar'!K161&lt;&gt;"",N(VALUE('Cihazlar'!K161)),IF('Cihazlar'!J161&lt;&gt;"",0,IF(J161="",0,N(INDEX('Ürünler'!$D:$D,J161)))))</f>
        <v>0</v>
      </c>
    </row>
    <row r="162" spans="1:12">
      <c r="A162" t="str">
        <f>IF(AND('Cihazlar'!A162="",'Cihazlar'!B162=""),"",IFERROR(INDEX('Müşteriler'!$A:$A,MATCH(IF('Cihazlar'!A162="","§",'Cihazlar'!A162),'Müşteriler'!$K:$K,0)),IFERROR(INDEX('Müşteriler'!$A:$A,MATCH(IF('Cihazlar'!B162="","§",'Cihazlar'!B162),'Müşteriler'!$C:$C,0)),'Cihazlar'!A162&amp;'Cihazlar'!B162)))</f>
        <v/>
      </c>
      <c r="B162" t="str">
        <f>IF('Cihazlar'!C162="","",IF(J162="",'Cihazlar'!C162,INDEX('Ürünler'!$B:$B,J162)))</f>
        <v/>
      </c>
      <c r="C162" t="str">
        <f>IF('Cihazlar'!D162="","",'Cihazlar'!D162)</f>
        <v/>
      </c>
      <c r="D162" s="16" t="str">
        <f>I162</f>
        <v/>
      </c>
      <c r="E162" t="str">
        <f>IF(L162&gt;0,L162&amp;" gün",IF(K162&gt;0,K162&amp;" ay",""))</f>
        <v/>
      </c>
      <c r="F162" s="16" t="str">
        <f>IF(OR('Cihazlar'!C162="",I162=""),"",IF(L162&gt;0,I162+L162,IF(K162&gt;0,EDATE(I162,K162),"")))</f>
        <v/>
      </c>
      <c r="G162" s="17" t="str">
        <f>IF(F162="","",F162-TODAY())</f>
        <v/>
      </c>
      <c r="H162" t="str">
        <f>IF(G162="","",IF(G162&lt;0,"Gecikmiş",IF(G162&lt;=30,"30 gün içinde","Planlı")))</f>
        <v/>
      </c>
      <c r="I162" s="16" t="str">
        <f>IF('Cihazlar'!F162&lt;&gt;"",IF('Cihazlar'!F162="","",IF(ISNUMBER('Cihazlar'!F162),'Cihazlar'!F162,IFERROR(DATE(VALUE(RIGHT('Cihazlar'!F162,4)),VALUE(MID('Cihazlar'!F162,4,2)),VALUE(LEFT('Cihazlar'!F162,2))),""))),IF('Cihazlar'!E162="","",IF(ISNUMBER('Cihazlar'!E162),'Cihazlar'!E162,IFERROR(DATE(VALUE(RIGHT('Cihazlar'!E162,4)),VALUE(MID('Cihazlar'!E162,4,2)),VALUE(LEFT('Cihazlar'!E162,2))),""))))</f>
        <v/>
      </c>
      <c r="J162" t="str">
        <f>IF('Cihazlar'!C162="","",IFERROR(MATCH('Cihazlar'!C162,'Ürünler'!$A:$A,0),IFERROR(MATCH('Cihazlar'!C162,'Ürünler'!$B:$B,0),"")))</f>
        <v/>
      </c>
      <c r="K162">
        <f>IF(L162&gt;0,0,IF('Cihazlar'!J162&lt;&gt;"",N(VALUE('Cihazlar'!J162)),IF(J162="",0,N(INDEX('Ürünler'!$C:$C,J162)))))</f>
        <v>0</v>
      </c>
      <c r="L162">
        <f>IF('Cihazlar'!K162&lt;&gt;"",N(VALUE('Cihazlar'!K162)),IF('Cihazlar'!J162&lt;&gt;"",0,IF(J162="",0,N(INDEX('Ürünler'!$D:$D,J162)))))</f>
        <v>0</v>
      </c>
    </row>
    <row r="163" spans="1:12">
      <c r="A163" t="str">
        <f>IF(AND('Cihazlar'!A163="",'Cihazlar'!B163=""),"",IFERROR(INDEX('Müşteriler'!$A:$A,MATCH(IF('Cihazlar'!A163="","§",'Cihazlar'!A163),'Müşteriler'!$K:$K,0)),IFERROR(INDEX('Müşteriler'!$A:$A,MATCH(IF('Cihazlar'!B163="","§",'Cihazlar'!B163),'Müşteriler'!$C:$C,0)),'Cihazlar'!A163&amp;'Cihazlar'!B163)))</f>
        <v/>
      </c>
      <c r="B163" t="str">
        <f>IF('Cihazlar'!C163="","",IF(J163="",'Cihazlar'!C163,INDEX('Ürünler'!$B:$B,J163)))</f>
        <v/>
      </c>
      <c r="C163" t="str">
        <f>IF('Cihazlar'!D163="","",'Cihazlar'!D163)</f>
        <v/>
      </c>
      <c r="D163" s="16" t="str">
        <f>I163</f>
        <v/>
      </c>
      <c r="E163" t="str">
        <f>IF(L163&gt;0,L163&amp;" gün",IF(K163&gt;0,K163&amp;" ay",""))</f>
        <v/>
      </c>
      <c r="F163" s="16" t="str">
        <f>IF(OR('Cihazlar'!C163="",I163=""),"",IF(L163&gt;0,I163+L163,IF(K163&gt;0,EDATE(I163,K163),"")))</f>
        <v/>
      </c>
      <c r="G163" s="17" t="str">
        <f>IF(F163="","",F163-TODAY())</f>
        <v/>
      </c>
      <c r="H163" t="str">
        <f>IF(G163="","",IF(G163&lt;0,"Gecikmiş",IF(G163&lt;=30,"30 gün içinde","Planlı")))</f>
        <v/>
      </c>
      <c r="I163" s="16" t="str">
        <f>IF('Cihazlar'!F163&lt;&gt;"",IF('Cihazlar'!F163="","",IF(ISNUMBER('Cihazlar'!F163),'Cihazlar'!F163,IFERROR(DATE(VALUE(RIGHT('Cihazlar'!F163,4)),VALUE(MID('Cihazlar'!F163,4,2)),VALUE(LEFT('Cihazlar'!F163,2))),""))),IF('Cihazlar'!E163="","",IF(ISNUMBER('Cihazlar'!E163),'Cihazlar'!E163,IFERROR(DATE(VALUE(RIGHT('Cihazlar'!E163,4)),VALUE(MID('Cihazlar'!E163,4,2)),VALUE(LEFT('Cihazlar'!E163,2))),""))))</f>
        <v/>
      </c>
      <c r="J163" t="str">
        <f>IF('Cihazlar'!C163="","",IFERROR(MATCH('Cihazlar'!C163,'Ürünler'!$A:$A,0),IFERROR(MATCH('Cihazlar'!C163,'Ürünler'!$B:$B,0),"")))</f>
        <v/>
      </c>
      <c r="K163">
        <f>IF(L163&gt;0,0,IF('Cihazlar'!J163&lt;&gt;"",N(VALUE('Cihazlar'!J163)),IF(J163="",0,N(INDEX('Ürünler'!$C:$C,J163)))))</f>
        <v>0</v>
      </c>
      <c r="L163">
        <f>IF('Cihazlar'!K163&lt;&gt;"",N(VALUE('Cihazlar'!K163)),IF('Cihazlar'!J163&lt;&gt;"",0,IF(J163="",0,N(INDEX('Ürünler'!$D:$D,J163)))))</f>
        <v>0</v>
      </c>
    </row>
    <row r="164" spans="1:12">
      <c r="A164" t="str">
        <f>IF(AND('Cihazlar'!A164="",'Cihazlar'!B164=""),"",IFERROR(INDEX('Müşteriler'!$A:$A,MATCH(IF('Cihazlar'!A164="","§",'Cihazlar'!A164),'Müşteriler'!$K:$K,0)),IFERROR(INDEX('Müşteriler'!$A:$A,MATCH(IF('Cihazlar'!B164="","§",'Cihazlar'!B164),'Müşteriler'!$C:$C,0)),'Cihazlar'!A164&amp;'Cihazlar'!B164)))</f>
        <v/>
      </c>
      <c r="B164" t="str">
        <f>IF('Cihazlar'!C164="","",IF(J164="",'Cihazlar'!C164,INDEX('Ürünler'!$B:$B,J164)))</f>
        <v/>
      </c>
      <c r="C164" t="str">
        <f>IF('Cihazlar'!D164="","",'Cihazlar'!D164)</f>
        <v/>
      </c>
      <c r="D164" s="16" t="str">
        <f>I164</f>
        <v/>
      </c>
      <c r="E164" t="str">
        <f>IF(L164&gt;0,L164&amp;" gün",IF(K164&gt;0,K164&amp;" ay",""))</f>
        <v/>
      </c>
      <c r="F164" s="16" t="str">
        <f>IF(OR('Cihazlar'!C164="",I164=""),"",IF(L164&gt;0,I164+L164,IF(K164&gt;0,EDATE(I164,K164),"")))</f>
        <v/>
      </c>
      <c r="G164" s="17" t="str">
        <f>IF(F164="","",F164-TODAY())</f>
        <v/>
      </c>
      <c r="H164" t="str">
        <f>IF(G164="","",IF(G164&lt;0,"Gecikmiş",IF(G164&lt;=30,"30 gün içinde","Planlı")))</f>
        <v/>
      </c>
      <c r="I164" s="16" t="str">
        <f>IF('Cihazlar'!F164&lt;&gt;"",IF('Cihazlar'!F164="","",IF(ISNUMBER('Cihazlar'!F164),'Cihazlar'!F164,IFERROR(DATE(VALUE(RIGHT('Cihazlar'!F164,4)),VALUE(MID('Cihazlar'!F164,4,2)),VALUE(LEFT('Cihazlar'!F164,2))),""))),IF('Cihazlar'!E164="","",IF(ISNUMBER('Cihazlar'!E164),'Cihazlar'!E164,IFERROR(DATE(VALUE(RIGHT('Cihazlar'!E164,4)),VALUE(MID('Cihazlar'!E164,4,2)),VALUE(LEFT('Cihazlar'!E164,2))),""))))</f>
        <v/>
      </c>
      <c r="J164" t="str">
        <f>IF('Cihazlar'!C164="","",IFERROR(MATCH('Cihazlar'!C164,'Ürünler'!$A:$A,0),IFERROR(MATCH('Cihazlar'!C164,'Ürünler'!$B:$B,0),"")))</f>
        <v/>
      </c>
      <c r="K164">
        <f>IF(L164&gt;0,0,IF('Cihazlar'!J164&lt;&gt;"",N(VALUE('Cihazlar'!J164)),IF(J164="",0,N(INDEX('Ürünler'!$C:$C,J164)))))</f>
        <v>0</v>
      </c>
      <c r="L164">
        <f>IF('Cihazlar'!K164&lt;&gt;"",N(VALUE('Cihazlar'!K164)),IF('Cihazlar'!J164&lt;&gt;"",0,IF(J164="",0,N(INDEX('Ürünler'!$D:$D,J164)))))</f>
        <v>0</v>
      </c>
    </row>
    <row r="165" spans="1:12">
      <c r="A165" t="str">
        <f>IF(AND('Cihazlar'!A165="",'Cihazlar'!B165=""),"",IFERROR(INDEX('Müşteriler'!$A:$A,MATCH(IF('Cihazlar'!A165="","§",'Cihazlar'!A165),'Müşteriler'!$K:$K,0)),IFERROR(INDEX('Müşteriler'!$A:$A,MATCH(IF('Cihazlar'!B165="","§",'Cihazlar'!B165),'Müşteriler'!$C:$C,0)),'Cihazlar'!A165&amp;'Cihazlar'!B165)))</f>
        <v/>
      </c>
      <c r="B165" t="str">
        <f>IF('Cihazlar'!C165="","",IF(J165="",'Cihazlar'!C165,INDEX('Ürünler'!$B:$B,J165)))</f>
        <v/>
      </c>
      <c r="C165" t="str">
        <f>IF('Cihazlar'!D165="","",'Cihazlar'!D165)</f>
        <v/>
      </c>
      <c r="D165" s="16" t="str">
        <f>I165</f>
        <v/>
      </c>
      <c r="E165" t="str">
        <f>IF(L165&gt;0,L165&amp;" gün",IF(K165&gt;0,K165&amp;" ay",""))</f>
        <v/>
      </c>
      <c r="F165" s="16" t="str">
        <f>IF(OR('Cihazlar'!C165="",I165=""),"",IF(L165&gt;0,I165+L165,IF(K165&gt;0,EDATE(I165,K165),"")))</f>
        <v/>
      </c>
      <c r="G165" s="17" t="str">
        <f>IF(F165="","",F165-TODAY())</f>
        <v/>
      </c>
      <c r="H165" t="str">
        <f>IF(G165="","",IF(G165&lt;0,"Gecikmiş",IF(G165&lt;=30,"30 gün içinde","Planlı")))</f>
        <v/>
      </c>
      <c r="I165" s="16" t="str">
        <f>IF('Cihazlar'!F165&lt;&gt;"",IF('Cihazlar'!F165="","",IF(ISNUMBER('Cihazlar'!F165),'Cihazlar'!F165,IFERROR(DATE(VALUE(RIGHT('Cihazlar'!F165,4)),VALUE(MID('Cihazlar'!F165,4,2)),VALUE(LEFT('Cihazlar'!F165,2))),""))),IF('Cihazlar'!E165="","",IF(ISNUMBER('Cihazlar'!E165),'Cihazlar'!E165,IFERROR(DATE(VALUE(RIGHT('Cihazlar'!E165,4)),VALUE(MID('Cihazlar'!E165,4,2)),VALUE(LEFT('Cihazlar'!E165,2))),""))))</f>
        <v/>
      </c>
      <c r="J165" t="str">
        <f>IF('Cihazlar'!C165="","",IFERROR(MATCH('Cihazlar'!C165,'Ürünler'!$A:$A,0),IFERROR(MATCH('Cihazlar'!C165,'Ürünler'!$B:$B,0),"")))</f>
        <v/>
      </c>
      <c r="K165">
        <f>IF(L165&gt;0,0,IF('Cihazlar'!J165&lt;&gt;"",N(VALUE('Cihazlar'!J165)),IF(J165="",0,N(INDEX('Ürünler'!$C:$C,J165)))))</f>
        <v>0</v>
      </c>
      <c r="L165">
        <f>IF('Cihazlar'!K165&lt;&gt;"",N(VALUE('Cihazlar'!K165)),IF('Cihazlar'!J165&lt;&gt;"",0,IF(J165="",0,N(INDEX('Ürünler'!$D:$D,J165)))))</f>
        <v>0</v>
      </c>
    </row>
    <row r="166" spans="1:12">
      <c r="A166" t="str">
        <f>IF(AND('Cihazlar'!A166="",'Cihazlar'!B166=""),"",IFERROR(INDEX('Müşteriler'!$A:$A,MATCH(IF('Cihazlar'!A166="","§",'Cihazlar'!A166),'Müşteriler'!$K:$K,0)),IFERROR(INDEX('Müşteriler'!$A:$A,MATCH(IF('Cihazlar'!B166="","§",'Cihazlar'!B166),'Müşteriler'!$C:$C,0)),'Cihazlar'!A166&amp;'Cihazlar'!B166)))</f>
        <v/>
      </c>
      <c r="B166" t="str">
        <f>IF('Cihazlar'!C166="","",IF(J166="",'Cihazlar'!C166,INDEX('Ürünler'!$B:$B,J166)))</f>
        <v/>
      </c>
      <c r="C166" t="str">
        <f>IF('Cihazlar'!D166="","",'Cihazlar'!D166)</f>
        <v/>
      </c>
      <c r="D166" s="16" t="str">
        <f>I166</f>
        <v/>
      </c>
      <c r="E166" t="str">
        <f>IF(L166&gt;0,L166&amp;" gün",IF(K166&gt;0,K166&amp;" ay",""))</f>
        <v/>
      </c>
      <c r="F166" s="16" t="str">
        <f>IF(OR('Cihazlar'!C166="",I166=""),"",IF(L166&gt;0,I166+L166,IF(K166&gt;0,EDATE(I166,K166),"")))</f>
        <v/>
      </c>
      <c r="G166" s="17" t="str">
        <f>IF(F166="","",F166-TODAY())</f>
        <v/>
      </c>
      <c r="H166" t="str">
        <f>IF(G166="","",IF(G166&lt;0,"Gecikmiş",IF(G166&lt;=30,"30 gün içinde","Planlı")))</f>
        <v/>
      </c>
      <c r="I166" s="16" t="str">
        <f>IF('Cihazlar'!F166&lt;&gt;"",IF('Cihazlar'!F166="","",IF(ISNUMBER('Cihazlar'!F166),'Cihazlar'!F166,IFERROR(DATE(VALUE(RIGHT('Cihazlar'!F166,4)),VALUE(MID('Cihazlar'!F166,4,2)),VALUE(LEFT('Cihazlar'!F166,2))),""))),IF('Cihazlar'!E166="","",IF(ISNUMBER('Cihazlar'!E166),'Cihazlar'!E166,IFERROR(DATE(VALUE(RIGHT('Cihazlar'!E166,4)),VALUE(MID('Cihazlar'!E166,4,2)),VALUE(LEFT('Cihazlar'!E166,2))),""))))</f>
        <v/>
      </c>
      <c r="J166" t="str">
        <f>IF('Cihazlar'!C166="","",IFERROR(MATCH('Cihazlar'!C166,'Ürünler'!$A:$A,0),IFERROR(MATCH('Cihazlar'!C166,'Ürünler'!$B:$B,0),"")))</f>
        <v/>
      </c>
      <c r="K166">
        <f>IF(L166&gt;0,0,IF('Cihazlar'!J166&lt;&gt;"",N(VALUE('Cihazlar'!J166)),IF(J166="",0,N(INDEX('Ürünler'!$C:$C,J166)))))</f>
        <v>0</v>
      </c>
      <c r="L166">
        <f>IF('Cihazlar'!K166&lt;&gt;"",N(VALUE('Cihazlar'!K166)),IF('Cihazlar'!J166&lt;&gt;"",0,IF(J166="",0,N(INDEX('Ürünler'!$D:$D,J166)))))</f>
        <v>0</v>
      </c>
    </row>
    <row r="167" spans="1:12">
      <c r="A167" t="str">
        <f>IF(AND('Cihazlar'!A167="",'Cihazlar'!B167=""),"",IFERROR(INDEX('Müşteriler'!$A:$A,MATCH(IF('Cihazlar'!A167="","§",'Cihazlar'!A167),'Müşteriler'!$K:$K,0)),IFERROR(INDEX('Müşteriler'!$A:$A,MATCH(IF('Cihazlar'!B167="","§",'Cihazlar'!B167),'Müşteriler'!$C:$C,0)),'Cihazlar'!A167&amp;'Cihazlar'!B167)))</f>
        <v/>
      </c>
      <c r="B167" t="str">
        <f>IF('Cihazlar'!C167="","",IF(J167="",'Cihazlar'!C167,INDEX('Ürünler'!$B:$B,J167)))</f>
        <v/>
      </c>
      <c r="C167" t="str">
        <f>IF('Cihazlar'!D167="","",'Cihazlar'!D167)</f>
        <v/>
      </c>
      <c r="D167" s="16" t="str">
        <f>I167</f>
        <v/>
      </c>
      <c r="E167" t="str">
        <f>IF(L167&gt;0,L167&amp;" gün",IF(K167&gt;0,K167&amp;" ay",""))</f>
        <v/>
      </c>
      <c r="F167" s="16" t="str">
        <f>IF(OR('Cihazlar'!C167="",I167=""),"",IF(L167&gt;0,I167+L167,IF(K167&gt;0,EDATE(I167,K167),"")))</f>
        <v/>
      </c>
      <c r="G167" s="17" t="str">
        <f>IF(F167="","",F167-TODAY())</f>
        <v/>
      </c>
      <c r="H167" t="str">
        <f>IF(G167="","",IF(G167&lt;0,"Gecikmiş",IF(G167&lt;=30,"30 gün içinde","Planlı")))</f>
        <v/>
      </c>
      <c r="I167" s="16" t="str">
        <f>IF('Cihazlar'!F167&lt;&gt;"",IF('Cihazlar'!F167="","",IF(ISNUMBER('Cihazlar'!F167),'Cihazlar'!F167,IFERROR(DATE(VALUE(RIGHT('Cihazlar'!F167,4)),VALUE(MID('Cihazlar'!F167,4,2)),VALUE(LEFT('Cihazlar'!F167,2))),""))),IF('Cihazlar'!E167="","",IF(ISNUMBER('Cihazlar'!E167),'Cihazlar'!E167,IFERROR(DATE(VALUE(RIGHT('Cihazlar'!E167,4)),VALUE(MID('Cihazlar'!E167,4,2)),VALUE(LEFT('Cihazlar'!E167,2))),""))))</f>
        <v/>
      </c>
      <c r="J167" t="str">
        <f>IF('Cihazlar'!C167="","",IFERROR(MATCH('Cihazlar'!C167,'Ürünler'!$A:$A,0),IFERROR(MATCH('Cihazlar'!C167,'Ürünler'!$B:$B,0),"")))</f>
        <v/>
      </c>
      <c r="K167">
        <f>IF(L167&gt;0,0,IF('Cihazlar'!J167&lt;&gt;"",N(VALUE('Cihazlar'!J167)),IF(J167="",0,N(INDEX('Ürünler'!$C:$C,J167)))))</f>
        <v>0</v>
      </c>
      <c r="L167">
        <f>IF('Cihazlar'!K167&lt;&gt;"",N(VALUE('Cihazlar'!K167)),IF('Cihazlar'!J167&lt;&gt;"",0,IF(J167="",0,N(INDEX('Ürünler'!$D:$D,J167)))))</f>
        <v>0</v>
      </c>
    </row>
    <row r="168" spans="1:12">
      <c r="A168" t="str">
        <f>IF(AND('Cihazlar'!A168="",'Cihazlar'!B168=""),"",IFERROR(INDEX('Müşteriler'!$A:$A,MATCH(IF('Cihazlar'!A168="","§",'Cihazlar'!A168),'Müşteriler'!$K:$K,0)),IFERROR(INDEX('Müşteriler'!$A:$A,MATCH(IF('Cihazlar'!B168="","§",'Cihazlar'!B168),'Müşteriler'!$C:$C,0)),'Cihazlar'!A168&amp;'Cihazlar'!B168)))</f>
        <v/>
      </c>
      <c r="B168" t="str">
        <f>IF('Cihazlar'!C168="","",IF(J168="",'Cihazlar'!C168,INDEX('Ürünler'!$B:$B,J168)))</f>
        <v/>
      </c>
      <c r="C168" t="str">
        <f>IF('Cihazlar'!D168="","",'Cihazlar'!D168)</f>
        <v/>
      </c>
      <c r="D168" s="16" t="str">
        <f>I168</f>
        <v/>
      </c>
      <c r="E168" t="str">
        <f>IF(L168&gt;0,L168&amp;" gün",IF(K168&gt;0,K168&amp;" ay",""))</f>
        <v/>
      </c>
      <c r="F168" s="16" t="str">
        <f>IF(OR('Cihazlar'!C168="",I168=""),"",IF(L168&gt;0,I168+L168,IF(K168&gt;0,EDATE(I168,K168),"")))</f>
        <v/>
      </c>
      <c r="G168" s="17" t="str">
        <f>IF(F168="","",F168-TODAY())</f>
        <v/>
      </c>
      <c r="H168" t="str">
        <f>IF(G168="","",IF(G168&lt;0,"Gecikmiş",IF(G168&lt;=30,"30 gün içinde","Planlı")))</f>
        <v/>
      </c>
      <c r="I168" s="16" t="str">
        <f>IF('Cihazlar'!F168&lt;&gt;"",IF('Cihazlar'!F168="","",IF(ISNUMBER('Cihazlar'!F168),'Cihazlar'!F168,IFERROR(DATE(VALUE(RIGHT('Cihazlar'!F168,4)),VALUE(MID('Cihazlar'!F168,4,2)),VALUE(LEFT('Cihazlar'!F168,2))),""))),IF('Cihazlar'!E168="","",IF(ISNUMBER('Cihazlar'!E168),'Cihazlar'!E168,IFERROR(DATE(VALUE(RIGHT('Cihazlar'!E168,4)),VALUE(MID('Cihazlar'!E168,4,2)),VALUE(LEFT('Cihazlar'!E168,2))),""))))</f>
        <v/>
      </c>
      <c r="J168" t="str">
        <f>IF('Cihazlar'!C168="","",IFERROR(MATCH('Cihazlar'!C168,'Ürünler'!$A:$A,0),IFERROR(MATCH('Cihazlar'!C168,'Ürünler'!$B:$B,0),"")))</f>
        <v/>
      </c>
      <c r="K168">
        <f>IF(L168&gt;0,0,IF('Cihazlar'!J168&lt;&gt;"",N(VALUE('Cihazlar'!J168)),IF(J168="",0,N(INDEX('Ürünler'!$C:$C,J168)))))</f>
        <v>0</v>
      </c>
      <c r="L168">
        <f>IF('Cihazlar'!K168&lt;&gt;"",N(VALUE('Cihazlar'!K168)),IF('Cihazlar'!J168&lt;&gt;"",0,IF(J168="",0,N(INDEX('Ürünler'!$D:$D,J168)))))</f>
        <v>0</v>
      </c>
    </row>
    <row r="169" spans="1:12">
      <c r="A169" t="str">
        <f>IF(AND('Cihazlar'!A169="",'Cihazlar'!B169=""),"",IFERROR(INDEX('Müşteriler'!$A:$A,MATCH(IF('Cihazlar'!A169="","§",'Cihazlar'!A169),'Müşteriler'!$K:$K,0)),IFERROR(INDEX('Müşteriler'!$A:$A,MATCH(IF('Cihazlar'!B169="","§",'Cihazlar'!B169),'Müşteriler'!$C:$C,0)),'Cihazlar'!A169&amp;'Cihazlar'!B169)))</f>
        <v/>
      </c>
      <c r="B169" t="str">
        <f>IF('Cihazlar'!C169="","",IF(J169="",'Cihazlar'!C169,INDEX('Ürünler'!$B:$B,J169)))</f>
        <v/>
      </c>
      <c r="C169" t="str">
        <f>IF('Cihazlar'!D169="","",'Cihazlar'!D169)</f>
        <v/>
      </c>
      <c r="D169" s="16" t="str">
        <f>I169</f>
        <v/>
      </c>
      <c r="E169" t="str">
        <f>IF(L169&gt;0,L169&amp;" gün",IF(K169&gt;0,K169&amp;" ay",""))</f>
        <v/>
      </c>
      <c r="F169" s="16" t="str">
        <f>IF(OR('Cihazlar'!C169="",I169=""),"",IF(L169&gt;0,I169+L169,IF(K169&gt;0,EDATE(I169,K169),"")))</f>
        <v/>
      </c>
      <c r="G169" s="17" t="str">
        <f>IF(F169="","",F169-TODAY())</f>
        <v/>
      </c>
      <c r="H169" t="str">
        <f>IF(G169="","",IF(G169&lt;0,"Gecikmiş",IF(G169&lt;=30,"30 gün içinde","Planlı")))</f>
        <v/>
      </c>
      <c r="I169" s="16" t="str">
        <f>IF('Cihazlar'!F169&lt;&gt;"",IF('Cihazlar'!F169="","",IF(ISNUMBER('Cihazlar'!F169),'Cihazlar'!F169,IFERROR(DATE(VALUE(RIGHT('Cihazlar'!F169,4)),VALUE(MID('Cihazlar'!F169,4,2)),VALUE(LEFT('Cihazlar'!F169,2))),""))),IF('Cihazlar'!E169="","",IF(ISNUMBER('Cihazlar'!E169),'Cihazlar'!E169,IFERROR(DATE(VALUE(RIGHT('Cihazlar'!E169,4)),VALUE(MID('Cihazlar'!E169,4,2)),VALUE(LEFT('Cihazlar'!E169,2))),""))))</f>
        <v/>
      </c>
      <c r="J169" t="str">
        <f>IF('Cihazlar'!C169="","",IFERROR(MATCH('Cihazlar'!C169,'Ürünler'!$A:$A,0),IFERROR(MATCH('Cihazlar'!C169,'Ürünler'!$B:$B,0),"")))</f>
        <v/>
      </c>
      <c r="K169">
        <f>IF(L169&gt;0,0,IF('Cihazlar'!J169&lt;&gt;"",N(VALUE('Cihazlar'!J169)),IF(J169="",0,N(INDEX('Ürünler'!$C:$C,J169)))))</f>
        <v>0</v>
      </c>
      <c r="L169">
        <f>IF('Cihazlar'!K169&lt;&gt;"",N(VALUE('Cihazlar'!K169)),IF('Cihazlar'!J169&lt;&gt;"",0,IF(J169="",0,N(INDEX('Ürünler'!$D:$D,J169)))))</f>
        <v>0</v>
      </c>
    </row>
    <row r="170" spans="1:12">
      <c r="A170" t="str">
        <f>IF(AND('Cihazlar'!A170="",'Cihazlar'!B170=""),"",IFERROR(INDEX('Müşteriler'!$A:$A,MATCH(IF('Cihazlar'!A170="","§",'Cihazlar'!A170),'Müşteriler'!$K:$K,0)),IFERROR(INDEX('Müşteriler'!$A:$A,MATCH(IF('Cihazlar'!B170="","§",'Cihazlar'!B170),'Müşteriler'!$C:$C,0)),'Cihazlar'!A170&amp;'Cihazlar'!B170)))</f>
        <v/>
      </c>
      <c r="B170" t="str">
        <f>IF('Cihazlar'!C170="","",IF(J170="",'Cihazlar'!C170,INDEX('Ürünler'!$B:$B,J170)))</f>
        <v/>
      </c>
      <c r="C170" t="str">
        <f>IF('Cihazlar'!D170="","",'Cihazlar'!D170)</f>
        <v/>
      </c>
      <c r="D170" s="16" t="str">
        <f>I170</f>
        <v/>
      </c>
      <c r="E170" t="str">
        <f>IF(L170&gt;0,L170&amp;" gün",IF(K170&gt;0,K170&amp;" ay",""))</f>
        <v/>
      </c>
      <c r="F170" s="16" t="str">
        <f>IF(OR('Cihazlar'!C170="",I170=""),"",IF(L170&gt;0,I170+L170,IF(K170&gt;0,EDATE(I170,K170),"")))</f>
        <v/>
      </c>
      <c r="G170" s="17" t="str">
        <f>IF(F170="","",F170-TODAY())</f>
        <v/>
      </c>
      <c r="H170" t="str">
        <f>IF(G170="","",IF(G170&lt;0,"Gecikmiş",IF(G170&lt;=30,"30 gün içinde","Planlı")))</f>
        <v/>
      </c>
      <c r="I170" s="16" t="str">
        <f>IF('Cihazlar'!F170&lt;&gt;"",IF('Cihazlar'!F170="","",IF(ISNUMBER('Cihazlar'!F170),'Cihazlar'!F170,IFERROR(DATE(VALUE(RIGHT('Cihazlar'!F170,4)),VALUE(MID('Cihazlar'!F170,4,2)),VALUE(LEFT('Cihazlar'!F170,2))),""))),IF('Cihazlar'!E170="","",IF(ISNUMBER('Cihazlar'!E170),'Cihazlar'!E170,IFERROR(DATE(VALUE(RIGHT('Cihazlar'!E170,4)),VALUE(MID('Cihazlar'!E170,4,2)),VALUE(LEFT('Cihazlar'!E170,2))),""))))</f>
        <v/>
      </c>
      <c r="J170" t="str">
        <f>IF('Cihazlar'!C170="","",IFERROR(MATCH('Cihazlar'!C170,'Ürünler'!$A:$A,0),IFERROR(MATCH('Cihazlar'!C170,'Ürünler'!$B:$B,0),"")))</f>
        <v/>
      </c>
      <c r="K170">
        <f>IF(L170&gt;0,0,IF('Cihazlar'!J170&lt;&gt;"",N(VALUE('Cihazlar'!J170)),IF(J170="",0,N(INDEX('Ürünler'!$C:$C,J170)))))</f>
        <v>0</v>
      </c>
      <c r="L170">
        <f>IF('Cihazlar'!K170&lt;&gt;"",N(VALUE('Cihazlar'!K170)),IF('Cihazlar'!J170&lt;&gt;"",0,IF(J170="",0,N(INDEX('Ürünler'!$D:$D,J170)))))</f>
        <v>0</v>
      </c>
    </row>
    <row r="171" spans="1:12">
      <c r="A171" t="str">
        <f>IF(AND('Cihazlar'!A171="",'Cihazlar'!B171=""),"",IFERROR(INDEX('Müşteriler'!$A:$A,MATCH(IF('Cihazlar'!A171="","§",'Cihazlar'!A171),'Müşteriler'!$K:$K,0)),IFERROR(INDEX('Müşteriler'!$A:$A,MATCH(IF('Cihazlar'!B171="","§",'Cihazlar'!B171),'Müşteriler'!$C:$C,0)),'Cihazlar'!A171&amp;'Cihazlar'!B171)))</f>
        <v/>
      </c>
      <c r="B171" t="str">
        <f>IF('Cihazlar'!C171="","",IF(J171="",'Cihazlar'!C171,INDEX('Ürünler'!$B:$B,J171)))</f>
        <v/>
      </c>
      <c r="C171" t="str">
        <f>IF('Cihazlar'!D171="","",'Cihazlar'!D171)</f>
        <v/>
      </c>
      <c r="D171" s="16" t="str">
        <f>I171</f>
        <v/>
      </c>
      <c r="E171" t="str">
        <f>IF(L171&gt;0,L171&amp;" gün",IF(K171&gt;0,K171&amp;" ay",""))</f>
        <v/>
      </c>
      <c r="F171" s="16" t="str">
        <f>IF(OR('Cihazlar'!C171="",I171=""),"",IF(L171&gt;0,I171+L171,IF(K171&gt;0,EDATE(I171,K171),"")))</f>
        <v/>
      </c>
      <c r="G171" s="17" t="str">
        <f>IF(F171="","",F171-TODAY())</f>
        <v/>
      </c>
      <c r="H171" t="str">
        <f>IF(G171="","",IF(G171&lt;0,"Gecikmiş",IF(G171&lt;=30,"30 gün içinde","Planlı")))</f>
        <v/>
      </c>
      <c r="I171" s="16" t="str">
        <f>IF('Cihazlar'!F171&lt;&gt;"",IF('Cihazlar'!F171="","",IF(ISNUMBER('Cihazlar'!F171),'Cihazlar'!F171,IFERROR(DATE(VALUE(RIGHT('Cihazlar'!F171,4)),VALUE(MID('Cihazlar'!F171,4,2)),VALUE(LEFT('Cihazlar'!F171,2))),""))),IF('Cihazlar'!E171="","",IF(ISNUMBER('Cihazlar'!E171),'Cihazlar'!E171,IFERROR(DATE(VALUE(RIGHT('Cihazlar'!E171,4)),VALUE(MID('Cihazlar'!E171,4,2)),VALUE(LEFT('Cihazlar'!E171,2))),""))))</f>
        <v/>
      </c>
      <c r="J171" t="str">
        <f>IF('Cihazlar'!C171="","",IFERROR(MATCH('Cihazlar'!C171,'Ürünler'!$A:$A,0),IFERROR(MATCH('Cihazlar'!C171,'Ürünler'!$B:$B,0),"")))</f>
        <v/>
      </c>
      <c r="K171">
        <f>IF(L171&gt;0,0,IF('Cihazlar'!J171&lt;&gt;"",N(VALUE('Cihazlar'!J171)),IF(J171="",0,N(INDEX('Ürünler'!$C:$C,J171)))))</f>
        <v>0</v>
      </c>
      <c r="L171">
        <f>IF('Cihazlar'!K171&lt;&gt;"",N(VALUE('Cihazlar'!K171)),IF('Cihazlar'!J171&lt;&gt;"",0,IF(J171="",0,N(INDEX('Ürünler'!$D:$D,J171)))))</f>
        <v>0</v>
      </c>
    </row>
    <row r="172" spans="1:12">
      <c r="A172" t="str">
        <f>IF(AND('Cihazlar'!A172="",'Cihazlar'!B172=""),"",IFERROR(INDEX('Müşteriler'!$A:$A,MATCH(IF('Cihazlar'!A172="","§",'Cihazlar'!A172),'Müşteriler'!$K:$K,0)),IFERROR(INDEX('Müşteriler'!$A:$A,MATCH(IF('Cihazlar'!B172="","§",'Cihazlar'!B172),'Müşteriler'!$C:$C,0)),'Cihazlar'!A172&amp;'Cihazlar'!B172)))</f>
        <v/>
      </c>
      <c r="B172" t="str">
        <f>IF('Cihazlar'!C172="","",IF(J172="",'Cihazlar'!C172,INDEX('Ürünler'!$B:$B,J172)))</f>
        <v/>
      </c>
      <c r="C172" t="str">
        <f>IF('Cihazlar'!D172="","",'Cihazlar'!D172)</f>
        <v/>
      </c>
      <c r="D172" s="16" t="str">
        <f>I172</f>
        <v/>
      </c>
      <c r="E172" t="str">
        <f>IF(L172&gt;0,L172&amp;" gün",IF(K172&gt;0,K172&amp;" ay",""))</f>
        <v/>
      </c>
      <c r="F172" s="16" t="str">
        <f>IF(OR('Cihazlar'!C172="",I172=""),"",IF(L172&gt;0,I172+L172,IF(K172&gt;0,EDATE(I172,K172),"")))</f>
        <v/>
      </c>
      <c r="G172" s="17" t="str">
        <f>IF(F172="","",F172-TODAY())</f>
        <v/>
      </c>
      <c r="H172" t="str">
        <f>IF(G172="","",IF(G172&lt;0,"Gecikmiş",IF(G172&lt;=30,"30 gün içinde","Planlı")))</f>
        <v/>
      </c>
      <c r="I172" s="16" t="str">
        <f>IF('Cihazlar'!F172&lt;&gt;"",IF('Cihazlar'!F172="","",IF(ISNUMBER('Cihazlar'!F172),'Cihazlar'!F172,IFERROR(DATE(VALUE(RIGHT('Cihazlar'!F172,4)),VALUE(MID('Cihazlar'!F172,4,2)),VALUE(LEFT('Cihazlar'!F172,2))),""))),IF('Cihazlar'!E172="","",IF(ISNUMBER('Cihazlar'!E172),'Cihazlar'!E172,IFERROR(DATE(VALUE(RIGHT('Cihazlar'!E172,4)),VALUE(MID('Cihazlar'!E172,4,2)),VALUE(LEFT('Cihazlar'!E172,2))),""))))</f>
        <v/>
      </c>
      <c r="J172" t="str">
        <f>IF('Cihazlar'!C172="","",IFERROR(MATCH('Cihazlar'!C172,'Ürünler'!$A:$A,0),IFERROR(MATCH('Cihazlar'!C172,'Ürünler'!$B:$B,0),"")))</f>
        <v/>
      </c>
      <c r="K172">
        <f>IF(L172&gt;0,0,IF('Cihazlar'!J172&lt;&gt;"",N(VALUE('Cihazlar'!J172)),IF(J172="",0,N(INDEX('Ürünler'!$C:$C,J172)))))</f>
        <v>0</v>
      </c>
      <c r="L172">
        <f>IF('Cihazlar'!K172&lt;&gt;"",N(VALUE('Cihazlar'!K172)),IF('Cihazlar'!J172&lt;&gt;"",0,IF(J172="",0,N(INDEX('Ürünler'!$D:$D,J172)))))</f>
        <v>0</v>
      </c>
    </row>
    <row r="173" spans="1:12">
      <c r="A173" t="str">
        <f>IF(AND('Cihazlar'!A173="",'Cihazlar'!B173=""),"",IFERROR(INDEX('Müşteriler'!$A:$A,MATCH(IF('Cihazlar'!A173="","§",'Cihazlar'!A173),'Müşteriler'!$K:$K,0)),IFERROR(INDEX('Müşteriler'!$A:$A,MATCH(IF('Cihazlar'!B173="","§",'Cihazlar'!B173),'Müşteriler'!$C:$C,0)),'Cihazlar'!A173&amp;'Cihazlar'!B173)))</f>
        <v/>
      </c>
      <c r="B173" t="str">
        <f>IF('Cihazlar'!C173="","",IF(J173="",'Cihazlar'!C173,INDEX('Ürünler'!$B:$B,J173)))</f>
        <v/>
      </c>
      <c r="C173" t="str">
        <f>IF('Cihazlar'!D173="","",'Cihazlar'!D173)</f>
        <v/>
      </c>
      <c r="D173" s="16" t="str">
        <f>I173</f>
        <v/>
      </c>
      <c r="E173" t="str">
        <f>IF(L173&gt;0,L173&amp;" gün",IF(K173&gt;0,K173&amp;" ay",""))</f>
        <v/>
      </c>
      <c r="F173" s="16" t="str">
        <f>IF(OR('Cihazlar'!C173="",I173=""),"",IF(L173&gt;0,I173+L173,IF(K173&gt;0,EDATE(I173,K173),"")))</f>
        <v/>
      </c>
      <c r="G173" s="17" t="str">
        <f>IF(F173="","",F173-TODAY())</f>
        <v/>
      </c>
      <c r="H173" t="str">
        <f>IF(G173="","",IF(G173&lt;0,"Gecikmiş",IF(G173&lt;=30,"30 gün içinde","Planlı")))</f>
        <v/>
      </c>
      <c r="I173" s="16" t="str">
        <f>IF('Cihazlar'!F173&lt;&gt;"",IF('Cihazlar'!F173="","",IF(ISNUMBER('Cihazlar'!F173),'Cihazlar'!F173,IFERROR(DATE(VALUE(RIGHT('Cihazlar'!F173,4)),VALUE(MID('Cihazlar'!F173,4,2)),VALUE(LEFT('Cihazlar'!F173,2))),""))),IF('Cihazlar'!E173="","",IF(ISNUMBER('Cihazlar'!E173),'Cihazlar'!E173,IFERROR(DATE(VALUE(RIGHT('Cihazlar'!E173,4)),VALUE(MID('Cihazlar'!E173,4,2)),VALUE(LEFT('Cihazlar'!E173,2))),""))))</f>
        <v/>
      </c>
      <c r="J173" t="str">
        <f>IF('Cihazlar'!C173="","",IFERROR(MATCH('Cihazlar'!C173,'Ürünler'!$A:$A,0),IFERROR(MATCH('Cihazlar'!C173,'Ürünler'!$B:$B,0),"")))</f>
        <v/>
      </c>
      <c r="K173">
        <f>IF(L173&gt;0,0,IF('Cihazlar'!J173&lt;&gt;"",N(VALUE('Cihazlar'!J173)),IF(J173="",0,N(INDEX('Ürünler'!$C:$C,J173)))))</f>
        <v>0</v>
      </c>
      <c r="L173">
        <f>IF('Cihazlar'!K173&lt;&gt;"",N(VALUE('Cihazlar'!K173)),IF('Cihazlar'!J173&lt;&gt;"",0,IF(J173="",0,N(INDEX('Ürünler'!$D:$D,J173)))))</f>
        <v>0</v>
      </c>
    </row>
    <row r="174" spans="1:12">
      <c r="A174" t="str">
        <f>IF(AND('Cihazlar'!A174="",'Cihazlar'!B174=""),"",IFERROR(INDEX('Müşteriler'!$A:$A,MATCH(IF('Cihazlar'!A174="","§",'Cihazlar'!A174),'Müşteriler'!$K:$K,0)),IFERROR(INDEX('Müşteriler'!$A:$A,MATCH(IF('Cihazlar'!B174="","§",'Cihazlar'!B174),'Müşteriler'!$C:$C,0)),'Cihazlar'!A174&amp;'Cihazlar'!B174)))</f>
        <v/>
      </c>
      <c r="B174" t="str">
        <f>IF('Cihazlar'!C174="","",IF(J174="",'Cihazlar'!C174,INDEX('Ürünler'!$B:$B,J174)))</f>
        <v/>
      </c>
      <c r="C174" t="str">
        <f>IF('Cihazlar'!D174="","",'Cihazlar'!D174)</f>
        <v/>
      </c>
      <c r="D174" s="16" t="str">
        <f>I174</f>
        <v/>
      </c>
      <c r="E174" t="str">
        <f>IF(L174&gt;0,L174&amp;" gün",IF(K174&gt;0,K174&amp;" ay",""))</f>
        <v/>
      </c>
      <c r="F174" s="16" t="str">
        <f>IF(OR('Cihazlar'!C174="",I174=""),"",IF(L174&gt;0,I174+L174,IF(K174&gt;0,EDATE(I174,K174),"")))</f>
        <v/>
      </c>
      <c r="G174" s="17" t="str">
        <f>IF(F174="","",F174-TODAY())</f>
        <v/>
      </c>
      <c r="H174" t="str">
        <f>IF(G174="","",IF(G174&lt;0,"Gecikmiş",IF(G174&lt;=30,"30 gün içinde","Planlı")))</f>
        <v/>
      </c>
      <c r="I174" s="16" t="str">
        <f>IF('Cihazlar'!F174&lt;&gt;"",IF('Cihazlar'!F174="","",IF(ISNUMBER('Cihazlar'!F174),'Cihazlar'!F174,IFERROR(DATE(VALUE(RIGHT('Cihazlar'!F174,4)),VALUE(MID('Cihazlar'!F174,4,2)),VALUE(LEFT('Cihazlar'!F174,2))),""))),IF('Cihazlar'!E174="","",IF(ISNUMBER('Cihazlar'!E174),'Cihazlar'!E174,IFERROR(DATE(VALUE(RIGHT('Cihazlar'!E174,4)),VALUE(MID('Cihazlar'!E174,4,2)),VALUE(LEFT('Cihazlar'!E174,2))),""))))</f>
        <v/>
      </c>
      <c r="J174" t="str">
        <f>IF('Cihazlar'!C174="","",IFERROR(MATCH('Cihazlar'!C174,'Ürünler'!$A:$A,0),IFERROR(MATCH('Cihazlar'!C174,'Ürünler'!$B:$B,0),"")))</f>
        <v/>
      </c>
      <c r="K174">
        <f>IF(L174&gt;0,0,IF('Cihazlar'!J174&lt;&gt;"",N(VALUE('Cihazlar'!J174)),IF(J174="",0,N(INDEX('Ürünler'!$C:$C,J174)))))</f>
        <v>0</v>
      </c>
      <c r="L174">
        <f>IF('Cihazlar'!K174&lt;&gt;"",N(VALUE('Cihazlar'!K174)),IF('Cihazlar'!J174&lt;&gt;"",0,IF(J174="",0,N(INDEX('Ürünler'!$D:$D,J174)))))</f>
        <v>0</v>
      </c>
    </row>
    <row r="175" spans="1:12">
      <c r="A175" t="str">
        <f>IF(AND('Cihazlar'!A175="",'Cihazlar'!B175=""),"",IFERROR(INDEX('Müşteriler'!$A:$A,MATCH(IF('Cihazlar'!A175="","§",'Cihazlar'!A175),'Müşteriler'!$K:$K,0)),IFERROR(INDEX('Müşteriler'!$A:$A,MATCH(IF('Cihazlar'!B175="","§",'Cihazlar'!B175),'Müşteriler'!$C:$C,0)),'Cihazlar'!A175&amp;'Cihazlar'!B175)))</f>
        <v/>
      </c>
      <c r="B175" t="str">
        <f>IF('Cihazlar'!C175="","",IF(J175="",'Cihazlar'!C175,INDEX('Ürünler'!$B:$B,J175)))</f>
        <v/>
      </c>
      <c r="C175" t="str">
        <f>IF('Cihazlar'!D175="","",'Cihazlar'!D175)</f>
        <v/>
      </c>
      <c r="D175" s="16" t="str">
        <f>I175</f>
        <v/>
      </c>
      <c r="E175" t="str">
        <f>IF(L175&gt;0,L175&amp;" gün",IF(K175&gt;0,K175&amp;" ay",""))</f>
        <v/>
      </c>
      <c r="F175" s="16" t="str">
        <f>IF(OR('Cihazlar'!C175="",I175=""),"",IF(L175&gt;0,I175+L175,IF(K175&gt;0,EDATE(I175,K175),"")))</f>
        <v/>
      </c>
      <c r="G175" s="17" t="str">
        <f>IF(F175="","",F175-TODAY())</f>
        <v/>
      </c>
      <c r="H175" t="str">
        <f>IF(G175="","",IF(G175&lt;0,"Gecikmiş",IF(G175&lt;=30,"30 gün içinde","Planlı")))</f>
        <v/>
      </c>
      <c r="I175" s="16" t="str">
        <f>IF('Cihazlar'!F175&lt;&gt;"",IF('Cihazlar'!F175="","",IF(ISNUMBER('Cihazlar'!F175),'Cihazlar'!F175,IFERROR(DATE(VALUE(RIGHT('Cihazlar'!F175,4)),VALUE(MID('Cihazlar'!F175,4,2)),VALUE(LEFT('Cihazlar'!F175,2))),""))),IF('Cihazlar'!E175="","",IF(ISNUMBER('Cihazlar'!E175),'Cihazlar'!E175,IFERROR(DATE(VALUE(RIGHT('Cihazlar'!E175,4)),VALUE(MID('Cihazlar'!E175,4,2)),VALUE(LEFT('Cihazlar'!E175,2))),""))))</f>
        <v/>
      </c>
      <c r="J175" t="str">
        <f>IF('Cihazlar'!C175="","",IFERROR(MATCH('Cihazlar'!C175,'Ürünler'!$A:$A,0),IFERROR(MATCH('Cihazlar'!C175,'Ürünler'!$B:$B,0),"")))</f>
        <v/>
      </c>
      <c r="K175">
        <f>IF(L175&gt;0,0,IF('Cihazlar'!J175&lt;&gt;"",N(VALUE('Cihazlar'!J175)),IF(J175="",0,N(INDEX('Ürünler'!$C:$C,J175)))))</f>
        <v>0</v>
      </c>
      <c r="L175">
        <f>IF('Cihazlar'!K175&lt;&gt;"",N(VALUE('Cihazlar'!K175)),IF('Cihazlar'!J175&lt;&gt;"",0,IF(J175="",0,N(INDEX('Ürünler'!$D:$D,J175)))))</f>
        <v>0</v>
      </c>
    </row>
    <row r="176" spans="1:12">
      <c r="A176" t="str">
        <f>IF(AND('Cihazlar'!A176="",'Cihazlar'!B176=""),"",IFERROR(INDEX('Müşteriler'!$A:$A,MATCH(IF('Cihazlar'!A176="","§",'Cihazlar'!A176),'Müşteriler'!$K:$K,0)),IFERROR(INDEX('Müşteriler'!$A:$A,MATCH(IF('Cihazlar'!B176="","§",'Cihazlar'!B176),'Müşteriler'!$C:$C,0)),'Cihazlar'!A176&amp;'Cihazlar'!B176)))</f>
        <v/>
      </c>
      <c r="B176" t="str">
        <f>IF('Cihazlar'!C176="","",IF(J176="",'Cihazlar'!C176,INDEX('Ürünler'!$B:$B,J176)))</f>
        <v/>
      </c>
      <c r="C176" t="str">
        <f>IF('Cihazlar'!D176="","",'Cihazlar'!D176)</f>
        <v/>
      </c>
      <c r="D176" s="16" t="str">
        <f>I176</f>
        <v/>
      </c>
      <c r="E176" t="str">
        <f>IF(L176&gt;0,L176&amp;" gün",IF(K176&gt;0,K176&amp;" ay",""))</f>
        <v/>
      </c>
      <c r="F176" s="16" t="str">
        <f>IF(OR('Cihazlar'!C176="",I176=""),"",IF(L176&gt;0,I176+L176,IF(K176&gt;0,EDATE(I176,K176),"")))</f>
        <v/>
      </c>
      <c r="G176" s="17" t="str">
        <f>IF(F176="","",F176-TODAY())</f>
        <v/>
      </c>
      <c r="H176" t="str">
        <f>IF(G176="","",IF(G176&lt;0,"Gecikmiş",IF(G176&lt;=30,"30 gün içinde","Planlı")))</f>
        <v/>
      </c>
      <c r="I176" s="16" t="str">
        <f>IF('Cihazlar'!F176&lt;&gt;"",IF('Cihazlar'!F176="","",IF(ISNUMBER('Cihazlar'!F176),'Cihazlar'!F176,IFERROR(DATE(VALUE(RIGHT('Cihazlar'!F176,4)),VALUE(MID('Cihazlar'!F176,4,2)),VALUE(LEFT('Cihazlar'!F176,2))),""))),IF('Cihazlar'!E176="","",IF(ISNUMBER('Cihazlar'!E176),'Cihazlar'!E176,IFERROR(DATE(VALUE(RIGHT('Cihazlar'!E176,4)),VALUE(MID('Cihazlar'!E176,4,2)),VALUE(LEFT('Cihazlar'!E176,2))),""))))</f>
        <v/>
      </c>
      <c r="J176" t="str">
        <f>IF('Cihazlar'!C176="","",IFERROR(MATCH('Cihazlar'!C176,'Ürünler'!$A:$A,0),IFERROR(MATCH('Cihazlar'!C176,'Ürünler'!$B:$B,0),"")))</f>
        <v/>
      </c>
      <c r="K176">
        <f>IF(L176&gt;0,0,IF('Cihazlar'!J176&lt;&gt;"",N(VALUE('Cihazlar'!J176)),IF(J176="",0,N(INDEX('Ürünler'!$C:$C,J176)))))</f>
        <v>0</v>
      </c>
      <c r="L176">
        <f>IF('Cihazlar'!K176&lt;&gt;"",N(VALUE('Cihazlar'!K176)),IF('Cihazlar'!J176&lt;&gt;"",0,IF(J176="",0,N(INDEX('Ürünler'!$D:$D,J176)))))</f>
        <v>0</v>
      </c>
    </row>
    <row r="177" spans="1:12">
      <c r="A177" t="str">
        <f>IF(AND('Cihazlar'!A177="",'Cihazlar'!B177=""),"",IFERROR(INDEX('Müşteriler'!$A:$A,MATCH(IF('Cihazlar'!A177="","§",'Cihazlar'!A177),'Müşteriler'!$K:$K,0)),IFERROR(INDEX('Müşteriler'!$A:$A,MATCH(IF('Cihazlar'!B177="","§",'Cihazlar'!B177),'Müşteriler'!$C:$C,0)),'Cihazlar'!A177&amp;'Cihazlar'!B177)))</f>
        <v/>
      </c>
      <c r="B177" t="str">
        <f>IF('Cihazlar'!C177="","",IF(J177="",'Cihazlar'!C177,INDEX('Ürünler'!$B:$B,J177)))</f>
        <v/>
      </c>
      <c r="C177" t="str">
        <f>IF('Cihazlar'!D177="","",'Cihazlar'!D177)</f>
        <v/>
      </c>
      <c r="D177" s="16" t="str">
        <f>I177</f>
        <v/>
      </c>
      <c r="E177" t="str">
        <f>IF(L177&gt;0,L177&amp;" gün",IF(K177&gt;0,K177&amp;" ay",""))</f>
        <v/>
      </c>
      <c r="F177" s="16" t="str">
        <f>IF(OR('Cihazlar'!C177="",I177=""),"",IF(L177&gt;0,I177+L177,IF(K177&gt;0,EDATE(I177,K177),"")))</f>
        <v/>
      </c>
      <c r="G177" s="17" t="str">
        <f>IF(F177="","",F177-TODAY())</f>
        <v/>
      </c>
      <c r="H177" t="str">
        <f>IF(G177="","",IF(G177&lt;0,"Gecikmiş",IF(G177&lt;=30,"30 gün içinde","Planlı")))</f>
        <v/>
      </c>
      <c r="I177" s="16" t="str">
        <f>IF('Cihazlar'!F177&lt;&gt;"",IF('Cihazlar'!F177="","",IF(ISNUMBER('Cihazlar'!F177),'Cihazlar'!F177,IFERROR(DATE(VALUE(RIGHT('Cihazlar'!F177,4)),VALUE(MID('Cihazlar'!F177,4,2)),VALUE(LEFT('Cihazlar'!F177,2))),""))),IF('Cihazlar'!E177="","",IF(ISNUMBER('Cihazlar'!E177),'Cihazlar'!E177,IFERROR(DATE(VALUE(RIGHT('Cihazlar'!E177,4)),VALUE(MID('Cihazlar'!E177,4,2)),VALUE(LEFT('Cihazlar'!E177,2))),""))))</f>
        <v/>
      </c>
      <c r="J177" t="str">
        <f>IF('Cihazlar'!C177="","",IFERROR(MATCH('Cihazlar'!C177,'Ürünler'!$A:$A,0),IFERROR(MATCH('Cihazlar'!C177,'Ürünler'!$B:$B,0),"")))</f>
        <v/>
      </c>
      <c r="K177">
        <f>IF(L177&gt;0,0,IF('Cihazlar'!J177&lt;&gt;"",N(VALUE('Cihazlar'!J177)),IF(J177="",0,N(INDEX('Ürünler'!$C:$C,J177)))))</f>
        <v>0</v>
      </c>
      <c r="L177">
        <f>IF('Cihazlar'!K177&lt;&gt;"",N(VALUE('Cihazlar'!K177)),IF('Cihazlar'!J177&lt;&gt;"",0,IF(J177="",0,N(INDEX('Ürünler'!$D:$D,J177)))))</f>
        <v>0</v>
      </c>
    </row>
    <row r="178" spans="1:12">
      <c r="A178" t="str">
        <f>IF(AND('Cihazlar'!A178="",'Cihazlar'!B178=""),"",IFERROR(INDEX('Müşteriler'!$A:$A,MATCH(IF('Cihazlar'!A178="","§",'Cihazlar'!A178),'Müşteriler'!$K:$K,0)),IFERROR(INDEX('Müşteriler'!$A:$A,MATCH(IF('Cihazlar'!B178="","§",'Cihazlar'!B178),'Müşteriler'!$C:$C,0)),'Cihazlar'!A178&amp;'Cihazlar'!B178)))</f>
        <v/>
      </c>
      <c r="B178" t="str">
        <f>IF('Cihazlar'!C178="","",IF(J178="",'Cihazlar'!C178,INDEX('Ürünler'!$B:$B,J178)))</f>
        <v/>
      </c>
      <c r="C178" t="str">
        <f>IF('Cihazlar'!D178="","",'Cihazlar'!D178)</f>
        <v/>
      </c>
      <c r="D178" s="16" t="str">
        <f>I178</f>
        <v/>
      </c>
      <c r="E178" t="str">
        <f>IF(L178&gt;0,L178&amp;" gün",IF(K178&gt;0,K178&amp;" ay",""))</f>
        <v/>
      </c>
      <c r="F178" s="16" t="str">
        <f>IF(OR('Cihazlar'!C178="",I178=""),"",IF(L178&gt;0,I178+L178,IF(K178&gt;0,EDATE(I178,K178),"")))</f>
        <v/>
      </c>
      <c r="G178" s="17" t="str">
        <f>IF(F178="","",F178-TODAY())</f>
        <v/>
      </c>
      <c r="H178" t="str">
        <f>IF(G178="","",IF(G178&lt;0,"Gecikmiş",IF(G178&lt;=30,"30 gün içinde","Planlı")))</f>
        <v/>
      </c>
      <c r="I178" s="16" t="str">
        <f>IF('Cihazlar'!F178&lt;&gt;"",IF('Cihazlar'!F178="","",IF(ISNUMBER('Cihazlar'!F178),'Cihazlar'!F178,IFERROR(DATE(VALUE(RIGHT('Cihazlar'!F178,4)),VALUE(MID('Cihazlar'!F178,4,2)),VALUE(LEFT('Cihazlar'!F178,2))),""))),IF('Cihazlar'!E178="","",IF(ISNUMBER('Cihazlar'!E178),'Cihazlar'!E178,IFERROR(DATE(VALUE(RIGHT('Cihazlar'!E178,4)),VALUE(MID('Cihazlar'!E178,4,2)),VALUE(LEFT('Cihazlar'!E178,2))),""))))</f>
        <v/>
      </c>
      <c r="J178" t="str">
        <f>IF('Cihazlar'!C178="","",IFERROR(MATCH('Cihazlar'!C178,'Ürünler'!$A:$A,0),IFERROR(MATCH('Cihazlar'!C178,'Ürünler'!$B:$B,0),"")))</f>
        <v/>
      </c>
      <c r="K178">
        <f>IF(L178&gt;0,0,IF('Cihazlar'!J178&lt;&gt;"",N(VALUE('Cihazlar'!J178)),IF(J178="",0,N(INDEX('Ürünler'!$C:$C,J178)))))</f>
        <v>0</v>
      </c>
      <c r="L178">
        <f>IF('Cihazlar'!K178&lt;&gt;"",N(VALUE('Cihazlar'!K178)),IF('Cihazlar'!J178&lt;&gt;"",0,IF(J178="",0,N(INDEX('Ürünler'!$D:$D,J178)))))</f>
        <v>0</v>
      </c>
    </row>
    <row r="179" spans="1:12">
      <c r="A179" t="str">
        <f>IF(AND('Cihazlar'!A179="",'Cihazlar'!B179=""),"",IFERROR(INDEX('Müşteriler'!$A:$A,MATCH(IF('Cihazlar'!A179="","§",'Cihazlar'!A179),'Müşteriler'!$K:$K,0)),IFERROR(INDEX('Müşteriler'!$A:$A,MATCH(IF('Cihazlar'!B179="","§",'Cihazlar'!B179),'Müşteriler'!$C:$C,0)),'Cihazlar'!A179&amp;'Cihazlar'!B179)))</f>
        <v/>
      </c>
      <c r="B179" t="str">
        <f>IF('Cihazlar'!C179="","",IF(J179="",'Cihazlar'!C179,INDEX('Ürünler'!$B:$B,J179)))</f>
        <v/>
      </c>
      <c r="C179" t="str">
        <f>IF('Cihazlar'!D179="","",'Cihazlar'!D179)</f>
        <v/>
      </c>
      <c r="D179" s="16" t="str">
        <f>I179</f>
        <v/>
      </c>
      <c r="E179" t="str">
        <f>IF(L179&gt;0,L179&amp;" gün",IF(K179&gt;0,K179&amp;" ay",""))</f>
        <v/>
      </c>
      <c r="F179" s="16" t="str">
        <f>IF(OR('Cihazlar'!C179="",I179=""),"",IF(L179&gt;0,I179+L179,IF(K179&gt;0,EDATE(I179,K179),"")))</f>
        <v/>
      </c>
      <c r="G179" s="17" t="str">
        <f>IF(F179="","",F179-TODAY())</f>
        <v/>
      </c>
      <c r="H179" t="str">
        <f>IF(G179="","",IF(G179&lt;0,"Gecikmiş",IF(G179&lt;=30,"30 gün içinde","Planlı")))</f>
        <v/>
      </c>
      <c r="I179" s="16" t="str">
        <f>IF('Cihazlar'!F179&lt;&gt;"",IF('Cihazlar'!F179="","",IF(ISNUMBER('Cihazlar'!F179),'Cihazlar'!F179,IFERROR(DATE(VALUE(RIGHT('Cihazlar'!F179,4)),VALUE(MID('Cihazlar'!F179,4,2)),VALUE(LEFT('Cihazlar'!F179,2))),""))),IF('Cihazlar'!E179="","",IF(ISNUMBER('Cihazlar'!E179),'Cihazlar'!E179,IFERROR(DATE(VALUE(RIGHT('Cihazlar'!E179,4)),VALUE(MID('Cihazlar'!E179,4,2)),VALUE(LEFT('Cihazlar'!E179,2))),""))))</f>
        <v/>
      </c>
      <c r="J179" t="str">
        <f>IF('Cihazlar'!C179="","",IFERROR(MATCH('Cihazlar'!C179,'Ürünler'!$A:$A,0),IFERROR(MATCH('Cihazlar'!C179,'Ürünler'!$B:$B,0),"")))</f>
        <v/>
      </c>
      <c r="K179">
        <f>IF(L179&gt;0,0,IF('Cihazlar'!J179&lt;&gt;"",N(VALUE('Cihazlar'!J179)),IF(J179="",0,N(INDEX('Ürünler'!$C:$C,J179)))))</f>
        <v>0</v>
      </c>
      <c r="L179">
        <f>IF('Cihazlar'!K179&lt;&gt;"",N(VALUE('Cihazlar'!K179)),IF('Cihazlar'!J179&lt;&gt;"",0,IF(J179="",0,N(INDEX('Ürünler'!$D:$D,J179)))))</f>
        <v>0</v>
      </c>
    </row>
    <row r="180" spans="1:12">
      <c r="A180" t="str">
        <f>IF(AND('Cihazlar'!A180="",'Cihazlar'!B180=""),"",IFERROR(INDEX('Müşteriler'!$A:$A,MATCH(IF('Cihazlar'!A180="","§",'Cihazlar'!A180),'Müşteriler'!$K:$K,0)),IFERROR(INDEX('Müşteriler'!$A:$A,MATCH(IF('Cihazlar'!B180="","§",'Cihazlar'!B180),'Müşteriler'!$C:$C,0)),'Cihazlar'!A180&amp;'Cihazlar'!B180)))</f>
        <v/>
      </c>
      <c r="B180" t="str">
        <f>IF('Cihazlar'!C180="","",IF(J180="",'Cihazlar'!C180,INDEX('Ürünler'!$B:$B,J180)))</f>
        <v/>
      </c>
      <c r="C180" t="str">
        <f>IF('Cihazlar'!D180="","",'Cihazlar'!D180)</f>
        <v/>
      </c>
      <c r="D180" s="16" t="str">
        <f>I180</f>
        <v/>
      </c>
      <c r="E180" t="str">
        <f>IF(L180&gt;0,L180&amp;" gün",IF(K180&gt;0,K180&amp;" ay",""))</f>
        <v/>
      </c>
      <c r="F180" s="16" t="str">
        <f>IF(OR('Cihazlar'!C180="",I180=""),"",IF(L180&gt;0,I180+L180,IF(K180&gt;0,EDATE(I180,K180),"")))</f>
        <v/>
      </c>
      <c r="G180" s="17" t="str">
        <f>IF(F180="","",F180-TODAY())</f>
        <v/>
      </c>
      <c r="H180" t="str">
        <f>IF(G180="","",IF(G180&lt;0,"Gecikmiş",IF(G180&lt;=30,"30 gün içinde","Planlı")))</f>
        <v/>
      </c>
      <c r="I180" s="16" t="str">
        <f>IF('Cihazlar'!F180&lt;&gt;"",IF('Cihazlar'!F180="","",IF(ISNUMBER('Cihazlar'!F180),'Cihazlar'!F180,IFERROR(DATE(VALUE(RIGHT('Cihazlar'!F180,4)),VALUE(MID('Cihazlar'!F180,4,2)),VALUE(LEFT('Cihazlar'!F180,2))),""))),IF('Cihazlar'!E180="","",IF(ISNUMBER('Cihazlar'!E180),'Cihazlar'!E180,IFERROR(DATE(VALUE(RIGHT('Cihazlar'!E180,4)),VALUE(MID('Cihazlar'!E180,4,2)),VALUE(LEFT('Cihazlar'!E180,2))),""))))</f>
        <v/>
      </c>
      <c r="J180" t="str">
        <f>IF('Cihazlar'!C180="","",IFERROR(MATCH('Cihazlar'!C180,'Ürünler'!$A:$A,0),IFERROR(MATCH('Cihazlar'!C180,'Ürünler'!$B:$B,0),"")))</f>
        <v/>
      </c>
      <c r="K180">
        <f>IF(L180&gt;0,0,IF('Cihazlar'!J180&lt;&gt;"",N(VALUE('Cihazlar'!J180)),IF(J180="",0,N(INDEX('Ürünler'!$C:$C,J180)))))</f>
        <v>0</v>
      </c>
      <c r="L180">
        <f>IF('Cihazlar'!K180&lt;&gt;"",N(VALUE('Cihazlar'!K180)),IF('Cihazlar'!J180&lt;&gt;"",0,IF(J180="",0,N(INDEX('Ürünler'!$D:$D,J180)))))</f>
        <v>0</v>
      </c>
    </row>
    <row r="181" spans="1:12">
      <c r="A181" t="str">
        <f>IF(AND('Cihazlar'!A181="",'Cihazlar'!B181=""),"",IFERROR(INDEX('Müşteriler'!$A:$A,MATCH(IF('Cihazlar'!A181="","§",'Cihazlar'!A181),'Müşteriler'!$K:$K,0)),IFERROR(INDEX('Müşteriler'!$A:$A,MATCH(IF('Cihazlar'!B181="","§",'Cihazlar'!B181),'Müşteriler'!$C:$C,0)),'Cihazlar'!A181&amp;'Cihazlar'!B181)))</f>
        <v/>
      </c>
      <c r="B181" t="str">
        <f>IF('Cihazlar'!C181="","",IF(J181="",'Cihazlar'!C181,INDEX('Ürünler'!$B:$B,J181)))</f>
        <v/>
      </c>
      <c r="C181" t="str">
        <f>IF('Cihazlar'!D181="","",'Cihazlar'!D181)</f>
        <v/>
      </c>
      <c r="D181" s="16" t="str">
        <f>I181</f>
        <v/>
      </c>
      <c r="E181" t="str">
        <f>IF(L181&gt;0,L181&amp;" gün",IF(K181&gt;0,K181&amp;" ay",""))</f>
        <v/>
      </c>
      <c r="F181" s="16" t="str">
        <f>IF(OR('Cihazlar'!C181="",I181=""),"",IF(L181&gt;0,I181+L181,IF(K181&gt;0,EDATE(I181,K181),"")))</f>
        <v/>
      </c>
      <c r="G181" s="17" t="str">
        <f>IF(F181="","",F181-TODAY())</f>
        <v/>
      </c>
      <c r="H181" t="str">
        <f>IF(G181="","",IF(G181&lt;0,"Gecikmiş",IF(G181&lt;=30,"30 gün içinde","Planlı")))</f>
        <v/>
      </c>
      <c r="I181" s="16" t="str">
        <f>IF('Cihazlar'!F181&lt;&gt;"",IF('Cihazlar'!F181="","",IF(ISNUMBER('Cihazlar'!F181),'Cihazlar'!F181,IFERROR(DATE(VALUE(RIGHT('Cihazlar'!F181,4)),VALUE(MID('Cihazlar'!F181,4,2)),VALUE(LEFT('Cihazlar'!F181,2))),""))),IF('Cihazlar'!E181="","",IF(ISNUMBER('Cihazlar'!E181),'Cihazlar'!E181,IFERROR(DATE(VALUE(RIGHT('Cihazlar'!E181,4)),VALUE(MID('Cihazlar'!E181,4,2)),VALUE(LEFT('Cihazlar'!E181,2))),""))))</f>
        <v/>
      </c>
      <c r="J181" t="str">
        <f>IF('Cihazlar'!C181="","",IFERROR(MATCH('Cihazlar'!C181,'Ürünler'!$A:$A,0),IFERROR(MATCH('Cihazlar'!C181,'Ürünler'!$B:$B,0),"")))</f>
        <v/>
      </c>
      <c r="K181">
        <f>IF(L181&gt;0,0,IF('Cihazlar'!J181&lt;&gt;"",N(VALUE('Cihazlar'!J181)),IF(J181="",0,N(INDEX('Ürünler'!$C:$C,J181)))))</f>
        <v>0</v>
      </c>
      <c r="L181">
        <f>IF('Cihazlar'!K181&lt;&gt;"",N(VALUE('Cihazlar'!K181)),IF('Cihazlar'!J181&lt;&gt;"",0,IF(J181="",0,N(INDEX('Ürünler'!$D:$D,J181)))))</f>
        <v>0</v>
      </c>
    </row>
    <row r="182" spans="1:12">
      <c r="A182" t="str">
        <f>IF(AND('Cihazlar'!A182="",'Cihazlar'!B182=""),"",IFERROR(INDEX('Müşteriler'!$A:$A,MATCH(IF('Cihazlar'!A182="","§",'Cihazlar'!A182),'Müşteriler'!$K:$K,0)),IFERROR(INDEX('Müşteriler'!$A:$A,MATCH(IF('Cihazlar'!B182="","§",'Cihazlar'!B182),'Müşteriler'!$C:$C,0)),'Cihazlar'!A182&amp;'Cihazlar'!B182)))</f>
        <v/>
      </c>
      <c r="B182" t="str">
        <f>IF('Cihazlar'!C182="","",IF(J182="",'Cihazlar'!C182,INDEX('Ürünler'!$B:$B,J182)))</f>
        <v/>
      </c>
      <c r="C182" t="str">
        <f>IF('Cihazlar'!D182="","",'Cihazlar'!D182)</f>
        <v/>
      </c>
      <c r="D182" s="16" t="str">
        <f>I182</f>
        <v/>
      </c>
      <c r="E182" t="str">
        <f>IF(L182&gt;0,L182&amp;" gün",IF(K182&gt;0,K182&amp;" ay",""))</f>
        <v/>
      </c>
      <c r="F182" s="16" t="str">
        <f>IF(OR('Cihazlar'!C182="",I182=""),"",IF(L182&gt;0,I182+L182,IF(K182&gt;0,EDATE(I182,K182),"")))</f>
        <v/>
      </c>
      <c r="G182" s="17" t="str">
        <f>IF(F182="","",F182-TODAY())</f>
        <v/>
      </c>
      <c r="H182" t="str">
        <f>IF(G182="","",IF(G182&lt;0,"Gecikmiş",IF(G182&lt;=30,"30 gün içinde","Planlı")))</f>
        <v/>
      </c>
      <c r="I182" s="16" t="str">
        <f>IF('Cihazlar'!F182&lt;&gt;"",IF('Cihazlar'!F182="","",IF(ISNUMBER('Cihazlar'!F182),'Cihazlar'!F182,IFERROR(DATE(VALUE(RIGHT('Cihazlar'!F182,4)),VALUE(MID('Cihazlar'!F182,4,2)),VALUE(LEFT('Cihazlar'!F182,2))),""))),IF('Cihazlar'!E182="","",IF(ISNUMBER('Cihazlar'!E182),'Cihazlar'!E182,IFERROR(DATE(VALUE(RIGHT('Cihazlar'!E182,4)),VALUE(MID('Cihazlar'!E182,4,2)),VALUE(LEFT('Cihazlar'!E182,2))),""))))</f>
        <v/>
      </c>
      <c r="J182" t="str">
        <f>IF('Cihazlar'!C182="","",IFERROR(MATCH('Cihazlar'!C182,'Ürünler'!$A:$A,0),IFERROR(MATCH('Cihazlar'!C182,'Ürünler'!$B:$B,0),"")))</f>
        <v/>
      </c>
      <c r="K182">
        <f>IF(L182&gt;0,0,IF('Cihazlar'!J182&lt;&gt;"",N(VALUE('Cihazlar'!J182)),IF(J182="",0,N(INDEX('Ürünler'!$C:$C,J182)))))</f>
        <v>0</v>
      </c>
      <c r="L182">
        <f>IF('Cihazlar'!K182&lt;&gt;"",N(VALUE('Cihazlar'!K182)),IF('Cihazlar'!J182&lt;&gt;"",0,IF(J182="",0,N(INDEX('Ürünler'!$D:$D,J182)))))</f>
        <v>0</v>
      </c>
    </row>
    <row r="183" spans="1:12">
      <c r="A183" t="str">
        <f>IF(AND('Cihazlar'!A183="",'Cihazlar'!B183=""),"",IFERROR(INDEX('Müşteriler'!$A:$A,MATCH(IF('Cihazlar'!A183="","§",'Cihazlar'!A183),'Müşteriler'!$K:$K,0)),IFERROR(INDEX('Müşteriler'!$A:$A,MATCH(IF('Cihazlar'!B183="","§",'Cihazlar'!B183),'Müşteriler'!$C:$C,0)),'Cihazlar'!A183&amp;'Cihazlar'!B183)))</f>
        <v/>
      </c>
      <c r="B183" t="str">
        <f>IF('Cihazlar'!C183="","",IF(J183="",'Cihazlar'!C183,INDEX('Ürünler'!$B:$B,J183)))</f>
        <v/>
      </c>
      <c r="C183" t="str">
        <f>IF('Cihazlar'!D183="","",'Cihazlar'!D183)</f>
        <v/>
      </c>
      <c r="D183" s="16" t="str">
        <f>I183</f>
        <v/>
      </c>
      <c r="E183" t="str">
        <f>IF(L183&gt;0,L183&amp;" gün",IF(K183&gt;0,K183&amp;" ay",""))</f>
        <v/>
      </c>
      <c r="F183" s="16" t="str">
        <f>IF(OR('Cihazlar'!C183="",I183=""),"",IF(L183&gt;0,I183+L183,IF(K183&gt;0,EDATE(I183,K183),"")))</f>
        <v/>
      </c>
      <c r="G183" s="17" t="str">
        <f>IF(F183="","",F183-TODAY())</f>
        <v/>
      </c>
      <c r="H183" t="str">
        <f>IF(G183="","",IF(G183&lt;0,"Gecikmiş",IF(G183&lt;=30,"30 gün içinde","Planlı")))</f>
        <v/>
      </c>
      <c r="I183" s="16" t="str">
        <f>IF('Cihazlar'!F183&lt;&gt;"",IF('Cihazlar'!F183="","",IF(ISNUMBER('Cihazlar'!F183),'Cihazlar'!F183,IFERROR(DATE(VALUE(RIGHT('Cihazlar'!F183,4)),VALUE(MID('Cihazlar'!F183,4,2)),VALUE(LEFT('Cihazlar'!F183,2))),""))),IF('Cihazlar'!E183="","",IF(ISNUMBER('Cihazlar'!E183),'Cihazlar'!E183,IFERROR(DATE(VALUE(RIGHT('Cihazlar'!E183,4)),VALUE(MID('Cihazlar'!E183,4,2)),VALUE(LEFT('Cihazlar'!E183,2))),""))))</f>
        <v/>
      </c>
      <c r="J183" t="str">
        <f>IF('Cihazlar'!C183="","",IFERROR(MATCH('Cihazlar'!C183,'Ürünler'!$A:$A,0),IFERROR(MATCH('Cihazlar'!C183,'Ürünler'!$B:$B,0),"")))</f>
        <v/>
      </c>
      <c r="K183">
        <f>IF(L183&gt;0,0,IF('Cihazlar'!J183&lt;&gt;"",N(VALUE('Cihazlar'!J183)),IF(J183="",0,N(INDEX('Ürünler'!$C:$C,J183)))))</f>
        <v>0</v>
      </c>
      <c r="L183">
        <f>IF('Cihazlar'!K183&lt;&gt;"",N(VALUE('Cihazlar'!K183)),IF('Cihazlar'!J183&lt;&gt;"",0,IF(J183="",0,N(INDEX('Ürünler'!$D:$D,J183)))))</f>
        <v>0</v>
      </c>
    </row>
    <row r="184" spans="1:12">
      <c r="A184" t="str">
        <f>IF(AND('Cihazlar'!A184="",'Cihazlar'!B184=""),"",IFERROR(INDEX('Müşteriler'!$A:$A,MATCH(IF('Cihazlar'!A184="","§",'Cihazlar'!A184),'Müşteriler'!$K:$K,0)),IFERROR(INDEX('Müşteriler'!$A:$A,MATCH(IF('Cihazlar'!B184="","§",'Cihazlar'!B184),'Müşteriler'!$C:$C,0)),'Cihazlar'!A184&amp;'Cihazlar'!B184)))</f>
        <v/>
      </c>
      <c r="B184" t="str">
        <f>IF('Cihazlar'!C184="","",IF(J184="",'Cihazlar'!C184,INDEX('Ürünler'!$B:$B,J184)))</f>
        <v/>
      </c>
      <c r="C184" t="str">
        <f>IF('Cihazlar'!D184="","",'Cihazlar'!D184)</f>
        <v/>
      </c>
      <c r="D184" s="16" t="str">
        <f>I184</f>
        <v/>
      </c>
      <c r="E184" t="str">
        <f>IF(L184&gt;0,L184&amp;" gün",IF(K184&gt;0,K184&amp;" ay",""))</f>
        <v/>
      </c>
      <c r="F184" s="16" t="str">
        <f>IF(OR('Cihazlar'!C184="",I184=""),"",IF(L184&gt;0,I184+L184,IF(K184&gt;0,EDATE(I184,K184),"")))</f>
        <v/>
      </c>
      <c r="G184" s="17" t="str">
        <f>IF(F184="","",F184-TODAY())</f>
        <v/>
      </c>
      <c r="H184" t="str">
        <f>IF(G184="","",IF(G184&lt;0,"Gecikmiş",IF(G184&lt;=30,"30 gün içinde","Planlı")))</f>
        <v/>
      </c>
      <c r="I184" s="16" t="str">
        <f>IF('Cihazlar'!F184&lt;&gt;"",IF('Cihazlar'!F184="","",IF(ISNUMBER('Cihazlar'!F184),'Cihazlar'!F184,IFERROR(DATE(VALUE(RIGHT('Cihazlar'!F184,4)),VALUE(MID('Cihazlar'!F184,4,2)),VALUE(LEFT('Cihazlar'!F184,2))),""))),IF('Cihazlar'!E184="","",IF(ISNUMBER('Cihazlar'!E184),'Cihazlar'!E184,IFERROR(DATE(VALUE(RIGHT('Cihazlar'!E184,4)),VALUE(MID('Cihazlar'!E184,4,2)),VALUE(LEFT('Cihazlar'!E184,2))),""))))</f>
        <v/>
      </c>
      <c r="J184" t="str">
        <f>IF('Cihazlar'!C184="","",IFERROR(MATCH('Cihazlar'!C184,'Ürünler'!$A:$A,0),IFERROR(MATCH('Cihazlar'!C184,'Ürünler'!$B:$B,0),"")))</f>
        <v/>
      </c>
      <c r="K184">
        <f>IF(L184&gt;0,0,IF('Cihazlar'!J184&lt;&gt;"",N(VALUE('Cihazlar'!J184)),IF(J184="",0,N(INDEX('Ürünler'!$C:$C,J184)))))</f>
        <v>0</v>
      </c>
      <c r="L184">
        <f>IF('Cihazlar'!K184&lt;&gt;"",N(VALUE('Cihazlar'!K184)),IF('Cihazlar'!J184&lt;&gt;"",0,IF(J184="",0,N(INDEX('Ürünler'!$D:$D,J184)))))</f>
        <v>0</v>
      </c>
    </row>
    <row r="185" spans="1:12">
      <c r="A185" t="str">
        <f>IF(AND('Cihazlar'!A185="",'Cihazlar'!B185=""),"",IFERROR(INDEX('Müşteriler'!$A:$A,MATCH(IF('Cihazlar'!A185="","§",'Cihazlar'!A185),'Müşteriler'!$K:$K,0)),IFERROR(INDEX('Müşteriler'!$A:$A,MATCH(IF('Cihazlar'!B185="","§",'Cihazlar'!B185),'Müşteriler'!$C:$C,0)),'Cihazlar'!A185&amp;'Cihazlar'!B185)))</f>
        <v/>
      </c>
      <c r="B185" t="str">
        <f>IF('Cihazlar'!C185="","",IF(J185="",'Cihazlar'!C185,INDEX('Ürünler'!$B:$B,J185)))</f>
        <v/>
      </c>
      <c r="C185" t="str">
        <f>IF('Cihazlar'!D185="","",'Cihazlar'!D185)</f>
        <v/>
      </c>
      <c r="D185" s="16" t="str">
        <f>I185</f>
        <v/>
      </c>
      <c r="E185" t="str">
        <f>IF(L185&gt;0,L185&amp;" gün",IF(K185&gt;0,K185&amp;" ay",""))</f>
        <v/>
      </c>
      <c r="F185" s="16" t="str">
        <f>IF(OR('Cihazlar'!C185="",I185=""),"",IF(L185&gt;0,I185+L185,IF(K185&gt;0,EDATE(I185,K185),"")))</f>
        <v/>
      </c>
      <c r="G185" s="17" t="str">
        <f>IF(F185="","",F185-TODAY())</f>
        <v/>
      </c>
      <c r="H185" t="str">
        <f>IF(G185="","",IF(G185&lt;0,"Gecikmiş",IF(G185&lt;=30,"30 gün içinde","Planlı")))</f>
        <v/>
      </c>
      <c r="I185" s="16" t="str">
        <f>IF('Cihazlar'!F185&lt;&gt;"",IF('Cihazlar'!F185="","",IF(ISNUMBER('Cihazlar'!F185),'Cihazlar'!F185,IFERROR(DATE(VALUE(RIGHT('Cihazlar'!F185,4)),VALUE(MID('Cihazlar'!F185,4,2)),VALUE(LEFT('Cihazlar'!F185,2))),""))),IF('Cihazlar'!E185="","",IF(ISNUMBER('Cihazlar'!E185),'Cihazlar'!E185,IFERROR(DATE(VALUE(RIGHT('Cihazlar'!E185,4)),VALUE(MID('Cihazlar'!E185,4,2)),VALUE(LEFT('Cihazlar'!E185,2))),""))))</f>
        <v/>
      </c>
      <c r="J185" t="str">
        <f>IF('Cihazlar'!C185="","",IFERROR(MATCH('Cihazlar'!C185,'Ürünler'!$A:$A,0),IFERROR(MATCH('Cihazlar'!C185,'Ürünler'!$B:$B,0),"")))</f>
        <v/>
      </c>
      <c r="K185">
        <f>IF(L185&gt;0,0,IF('Cihazlar'!J185&lt;&gt;"",N(VALUE('Cihazlar'!J185)),IF(J185="",0,N(INDEX('Ürünler'!$C:$C,J185)))))</f>
        <v>0</v>
      </c>
      <c r="L185">
        <f>IF('Cihazlar'!K185&lt;&gt;"",N(VALUE('Cihazlar'!K185)),IF('Cihazlar'!J185&lt;&gt;"",0,IF(J185="",0,N(INDEX('Ürünler'!$D:$D,J185)))))</f>
        <v>0</v>
      </c>
    </row>
    <row r="186" spans="1:12">
      <c r="A186" t="str">
        <f>IF(AND('Cihazlar'!A186="",'Cihazlar'!B186=""),"",IFERROR(INDEX('Müşteriler'!$A:$A,MATCH(IF('Cihazlar'!A186="","§",'Cihazlar'!A186),'Müşteriler'!$K:$K,0)),IFERROR(INDEX('Müşteriler'!$A:$A,MATCH(IF('Cihazlar'!B186="","§",'Cihazlar'!B186),'Müşteriler'!$C:$C,0)),'Cihazlar'!A186&amp;'Cihazlar'!B186)))</f>
        <v/>
      </c>
      <c r="B186" t="str">
        <f>IF('Cihazlar'!C186="","",IF(J186="",'Cihazlar'!C186,INDEX('Ürünler'!$B:$B,J186)))</f>
        <v/>
      </c>
      <c r="C186" t="str">
        <f>IF('Cihazlar'!D186="","",'Cihazlar'!D186)</f>
        <v/>
      </c>
      <c r="D186" s="16" t="str">
        <f>I186</f>
        <v/>
      </c>
      <c r="E186" t="str">
        <f>IF(L186&gt;0,L186&amp;" gün",IF(K186&gt;0,K186&amp;" ay",""))</f>
        <v/>
      </c>
      <c r="F186" s="16" t="str">
        <f>IF(OR('Cihazlar'!C186="",I186=""),"",IF(L186&gt;0,I186+L186,IF(K186&gt;0,EDATE(I186,K186),"")))</f>
        <v/>
      </c>
      <c r="G186" s="17" t="str">
        <f>IF(F186="","",F186-TODAY())</f>
        <v/>
      </c>
      <c r="H186" t="str">
        <f>IF(G186="","",IF(G186&lt;0,"Gecikmiş",IF(G186&lt;=30,"30 gün içinde","Planlı")))</f>
        <v/>
      </c>
      <c r="I186" s="16" t="str">
        <f>IF('Cihazlar'!F186&lt;&gt;"",IF('Cihazlar'!F186="","",IF(ISNUMBER('Cihazlar'!F186),'Cihazlar'!F186,IFERROR(DATE(VALUE(RIGHT('Cihazlar'!F186,4)),VALUE(MID('Cihazlar'!F186,4,2)),VALUE(LEFT('Cihazlar'!F186,2))),""))),IF('Cihazlar'!E186="","",IF(ISNUMBER('Cihazlar'!E186),'Cihazlar'!E186,IFERROR(DATE(VALUE(RIGHT('Cihazlar'!E186,4)),VALUE(MID('Cihazlar'!E186,4,2)),VALUE(LEFT('Cihazlar'!E186,2))),""))))</f>
        <v/>
      </c>
      <c r="J186" t="str">
        <f>IF('Cihazlar'!C186="","",IFERROR(MATCH('Cihazlar'!C186,'Ürünler'!$A:$A,0),IFERROR(MATCH('Cihazlar'!C186,'Ürünler'!$B:$B,0),"")))</f>
        <v/>
      </c>
      <c r="K186">
        <f>IF(L186&gt;0,0,IF('Cihazlar'!J186&lt;&gt;"",N(VALUE('Cihazlar'!J186)),IF(J186="",0,N(INDEX('Ürünler'!$C:$C,J186)))))</f>
        <v>0</v>
      </c>
      <c r="L186">
        <f>IF('Cihazlar'!K186&lt;&gt;"",N(VALUE('Cihazlar'!K186)),IF('Cihazlar'!J186&lt;&gt;"",0,IF(J186="",0,N(INDEX('Ürünler'!$D:$D,J186)))))</f>
        <v>0</v>
      </c>
    </row>
    <row r="187" spans="1:12">
      <c r="A187" t="str">
        <f>IF(AND('Cihazlar'!A187="",'Cihazlar'!B187=""),"",IFERROR(INDEX('Müşteriler'!$A:$A,MATCH(IF('Cihazlar'!A187="","§",'Cihazlar'!A187),'Müşteriler'!$K:$K,0)),IFERROR(INDEX('Müşteriler'!$A:$A,MATCH(IF('Cihazlar'!B187="","§",'Cihazlar'!B187),'Müşteriler'!$C:$C,0)),'Cihazlar'!A187&amp;'Cihazlar'!B187)))</f>
        <v/>
      </c>
      <c r="B187" t="str">
        <f>IF('Cihazlar'!C187="","",IF(J187="",'Cihazlar'!C187,INDEX('Ürünler'!$B:$B,J187)))</f>
        <v/>
      </c>
      <c r="C187" t="str">
        <f>IF('Cihazlar'!D187="","",'Cihazlar'!D187)</f>
        <v/>
      </c>
      <c r="D187" s="16" t="str">
        <f>I187</f>
        <v/>
      </c>
      <c r="E187" t="str">
        <f>IF(L187&gt;0,L187&amp;" gün",IF(K187&gt;0,K187&amp;" ay",""))</f>
        <v/>
      </c>
      <c r="F187" s="16" t="str">
        <f>IF(OR('Cihazlar'!C187="",I187=""),"",IF(L187&gt;0,I187+L187,IF(K187&gt;0,EDATE(I187,K187),"")))</f>
        <v/>
      </c>
      <c r="G187" s="17" t="str">
        <f>IF(F187="","",F187-TODAY())</f>
        <v/>
      </c>
      <c r="H187" t="str">
        <f>IF(G187="","",IF(G187&lt;0,"Gecikmiş",IF(G187&lt;=30,"30 gün içinde","Planlı")))</f>
        <v/>
      </c>
      <c r="I187" s="16" t="str">
        <f>IF('Cihazlar'!F187&lt;&gt;"",IF('Cihazlar'!F187="","",IF(ISNUMBER('Cihazlar'!F187),'Cihazlar'!F187,IFERROR(DATE(VALUE(RIGHT('Cihazlar'!F187,4)),VALUE(MID('Cihazlar'!F187,4,2)),VALUE(LEFT('Cihazlar'!F187,2))),""))),IF('Cihazlar'!E187="","",IF(ISNUMBER('Cihazlar'!E187),'Cihazlar'!E187,IFERROR(DATE(VALUE(RIGHT('Cihazlar'!E187,4)),VALUE(MID('Cihazlar'!E187,4,2)),VALUE(LEFT('Cihazlar'!E187,2))),""))))</f>
        <v/>
      </c>
      <c r="J187" t="str">
        <f>IF('Cihazlar'!C187="","",IFERROR(MATCH('Cihazlar'!C187,'Ürünler'!$A:$A,0),IFERROR(MATCH('Cihazlar'!C187,'Ürünler'!$B:$B,0),"")))</f>
        <v/>
      </c>
      <c r="K187">
        <f>IF(L187&gt;0,0,IF('Cihazlar'!J187&lt;&gt;"",N(VALUE('Cihazlar'!J187)),IF(J187="",0,N(INDEX('Ürünler'!$C:$C,J187)))))</f>
        <v>0</v>
      </c>
      <c r="L187">
        <f>IF('Cihazlar'!K187&lt;&gt;"",N(VALUE('Cihazlar'!K187)),IF('Cihazlar'!J187&lt;&gt;"",0,IF(J187="",0,N(INDEX('Ürünler'!$D:$D,J187)))))</f>
        <v>0</v>
      </c>
    </row>
    <row r="188" spans="1:12">
      <c r="A188" t="str">
        <f>IF(AND('Cihazlar'!A188="",'Cihazlar'!B188=""),"",IFERROR(INDEX('Müşteriler'!$A:$A,MATCH(IF('Cihazlar'!A188="","§",'Cihazlar'!A188),'Müşteriler'!$K:$K,0)),IFERROR(INDEX('Müşteriler'!$A:$A,MATCH(IF('Cihazlar'!B188="","§",'Cihazlar'!B188),'Müşteriler'!$C:$C,0)),'Cihazlar'!A188&amp;'Cihazlar'!B188)))</f>
        <v/>
      </c>
      <c r="B188" t="str">
        <f>IF('Cihazlar'!C188="","",IF(J188="",'Cihazlar'!C188,INDEX('Ürünler'!$B:$B,J188)))</f>
        <v/>
      </c>
      <c r="C188" t="str">
        <f>IF('Cihazlar'!D188="","",'Cihazlar'!D188)</f>
        <v/>
      </c>
      <c r="D188" s="16" t="str">
        <f>I188</f>
        <v/>
      </c>
      <c r="E188" t="str">
        <f>IF(L188&gt;0,L188&amp;" gün",IF(K188&gt;0,K188&amp;" ay",""))</f>
        <v/>
      </c>
      <c r="F188" s="16" t="str">
        <f>IF(OR('Cihazlar'!C188="",I188=""),"",IF(L188&gt;0,I188+L188,IF(K188&gt;0,EDATE(I188,K188),"")))</f>
        <v/>
      </c>
      <c r="G188" s="17" t="str">
        <f>IF(F188="","",F188-TODAY())</f>
        <v/>
      </c>
      <c r="H188" t="str">
        <f>IF(G188="","",IF(G188&lt;0,"Gecikmiş",IF(G188&lt;=30,"30 gün içinde","Planlı")))</f>
        <v/>
      </c>
      <c r="I188" s="16" t="str">
        <f>IF('Cihazlar'!F188&lt;&gt;"",IF('Cihazlar'!F188="","",IF(ISNUMBER('Cihazlar'!F188),'Cihazlar'!F188,IFERROR(DATE(VALUE(RIGHT('Cihazlar'!F188,4)),VALUE(MID('Cihazlar'!F188,4,2)),VALUE(LEFT('Cihazlar'!F188,2))),""))),IF('Cihazlar'!E188="","",IF(ISNUMBER('Cihazlar'!E188),'Cihazlar'!E188,IFERROR(DATE(VALUE(RIGHT('Cihazlar'!E188,4)),VALUE(MID('Cihazlar'!E188,4,2)),VALUE(LEFT('Cihazlar'!E188,2))),""))))</f>
        <v/>
      </c>
      <c r="J188" t="str">
        <f>IF('Cihazlar'!C188="","",IFERROR(MATCH('Cihazlar'!C188,'Ürünler'!$A:$A,0),IFERROR(MATCH('Cihazlar'!C188,'Ürünler'!$B:$B,0),"")))</f>
        <v/>
      </c>
      <c r="K188">
        <f>IF(L188&gt;0,0,IF('Cihazlar'!J188&lt;&gt;"",N(VALUE('Cihazlar'!J188)),IF(J188="",0,N(INDEX('Ürünler'!$C:$C,J188)))))</f>
        <v>0</v>
      </c>
      <c r="L188">
        <f>IF('Cihazlar'!K188&lt;&gt;"",N(VALUE('Cihazlar'!K188)),IF('Cihazlar'!J188&lt;&gt;"",0,IF(J188="",0,N(INDEX('Ürünler'!$D:$D,J188)))))</f>
        <v>0</v>
      </c>
    </row>
    <row r="189" spans="1:12">
      <c r="A189" t="str">
        <f>IF(AND('Cihazlar'!A189="",'Cihazlar'!B189=""),"",IFERROR(INDEX('Müşteriler'!$A:$A,MATCH(IF('Cihazlar'!A189="","§",'Cihazlar'!A189),'Müşteriler'!$K:$K,0)),IFERROR(INDEX('Müşteriler'!$A:$A,MATCH(IF('Cihazlar'!B189="","§",'Cihazlar'!B189),'Müşteriler'!$C:$C,0)),'Cihazlar'!A189&amp;'Cihazlar'!B189)))</f>
        <v/>
      </c>
      <c r="B189" t="str">
        <f>IF('Cihazlar'!C189="","",IF(J189="",'Cihazlar'!C189,INDEX('Ürünler'!$B:$B,J189)))</f>
        <v/>
      </c>
      <c r="C189" t="str">
        <f>IF('Cihazlar'!D189="","",'Cihazlar'!D189)</f>
        <v/>
      </c>
      <c r="D189" s="16" t="str">
        <f>I189</f>
        <v/>
      </c>
      <c r="E189" t="str">
        <f>IF(L189&gt;0,L189&amp;" gün",IF(K189&gt;0,K189&amp;" ay",""))</f>
        <v/>
      </c>
      <c r="F189" s="16" t="str">
        <f>IF(OR('Cihazlar'!C189="",I189=""),"",IF(L189&gt;0,I189+L189,IF(K189&gt;0,EDATE(I189,K189),"")))</f>
        <v/>
      </c>
      <c r="G189" s="17" t="str">
        <f>IF(F189="","",F189-TODAY())</f>
        <v/>
      </c>
      <c r="H189" t="str">
        <f>IF(G189="","",IF(G189&lt;0,"Gecikmiş",IF(G189&lt;=30,"30 gün içinde","Planlı")))</f>
        <v/>
      </c>
      <c r="I189" s="16" t="str">
        <f>IF('Cihazlar'!F189&lt;&gt;"",IF('Cihazlar'!F189="","",IF(ISNUMBER('Cihazlar'!F189),'Cihazlar'!F189,IFERROR(DATE(VALUE(RIGHT('Cihazlar'!F189,4)),VALUE(MID('Cihazlar'!F189,4,2)),VALUE(LEFT('Cihazlar'!F189,2))),""))),IF('Cihazlar'!E189="","",IF(ISNUMBER('Cihazlar'!E189),'Cihazlar'!E189,IFERROR(DATE(VALUE(RIGHT('Cihazlar'!E189,4)),VALUE(MID('Cihazlar'!E189,4,2)),VALUE(LEFT('Cihazlar'!E189,2))),""))))</f>
        <v/>
      </c>
      <c r="J189" t="str">
        <f>IF('Cihazlar'!C189="","",IFERROR(MATCH('Cihazlar'!C189,'Ürünler'!$A:$A,0),IFERROR(MATCH('Cihazlar'!C189,'Ürünler'!$B:$B,0),"")))</f>
        <v/>
      </c>
      <c r="K189">
        <f>IF(L189&gt;0,0,IF('Cihazlar'!J189&lt;&gt;"",N(VALUE('Cihazlar'!J189)),IF(J189="",0,N(INDEX('Ürünler'!$C:$C,J189)))))</f>
        <v>0</v>
      </c>
      <c r="L189">
        <f>IF('Cihazlar'!K189&lt;&gt;"",N(VALUE('Cihazlar'!K189)),IF('Cihazlar'!J189&lt;&gt;"",0,IF(J189="",0,N(INDEX('Ürünler'!$D:$D,J189)))))</f>
        <v>0</v>
      </c>
    </row>
    <row r="190" spans="1:12">
      <c r="A190" t="str">
        <f>IF(AND('Cihazlar'!A190="",'Cihazlar'!B190=""),"",IFERROR(INDEX('Müşteriler'!$A:$A,MATCH(IF('Cihazlar'!A190="","§",'Cihazlar'!A190),'Müşteriler'!$K:$K,0)),IFERROR(INDEX('Müşteriler'!$A:$A,MATCH(IF('Cihazlar'!B190="","§",'Cihazlar'!B190),'Müşteriler'!$C:$C,0)),'Cihazlar'!A190&amp;'Cihazlar'!B190)))</f>
        <v/>
      </c>
      <c r="B190" t="str">
        <f>IF('Cihazlar'!C190="","",IF(J190="",'Cihazlar'!C190,INDEX('Ürünler'!$B:$B,J190)))</f>
        <v/>
      </c>
      <c r="C190" t="str">
        <f>IF('Cihazlar'!D190="","",'Cihazlar'!D190)</f>
        <v/>
      </c>
      <c r="D190" s="16" t="str">
        <f>I190</f>
        <v/>
      </c>
      <c r="E190" t="str">
        <f>IF(L190&gt;0,L190&amp;" gün",IF(K190&gt;0,K190&amp;" ay",""))</f>
        <v/>
      </c>
      <c r="F190" s="16" t="str">
        <f>IF(OR('Cihazlar'!C190="",I190=""),"",IF(L190&gt;0,I190+L190,IF(K190&gt;0,EDATE(I190,K190),"")))</f>
        <v/>
      </c>
      <c r="G190" s="17" t="str">
        <f>IF(F190="","",F190-TODAY())</f>
        <v/>
      </c>
      <c r="H190" t="str">
        <f>IF(G190="","",IF(G190&lt;0,"Gecikmiş",IF(G190&lt;=30,"30 gün içinde","Planlı")))</f>
        <v/>
      </c>
      <c r="I190" s="16" t="str">
        <f>IF('Cihazlar'!F190&lt;&gt;"",IF('Cihazlar'!F190="","",IF(ISNUMBER('Cihazlar'!F190),'Cihazlar'!F190,IFERROR(DATE(VALUE(RIGHT('Cihazlar'!F190,4)),VALUE(MID('Cihazlar'!F190,4,2)),VALUE(LEFT('Cihazlar'!F190,2))),""))),IF('Cihazlar'!E190="","",IF(ISNUMBER('Cihazlar'!E190),'Cihazlar'!E190,IFERROR(DATE(VALUE(RIGHT('Cihazlar'!E190,4)),VALUE(MID('Cihazlar'!E190,4,2)),VALUE(LEFT('Cihazlar'!E190,2))),""))))</f>
        <v/>
      </c>
      <c r="J190" t="str">
        <f>IF('Cihazlar'!C190="","",IFERROR(MATCH('Cihazlar'!C190,'Ürünler'!$A:$A,0),IFERROR(MATCH('Cihazlar'!C190,'Ürünler'!$B:$B,0),"")))</f>
        <v/>
      </c>
      <c r="K190">
        <f>IF(L190&gt;0,0,IF('Cihazlar'!J190&lt;&gt;"",N(VALUE('Cihazlar'!J190)),IF(J190="",0,N(INDEX('Ürünler'!$C:$C,J190)))))</f>
        <v>0</v>
      </c>
      <c r="L190">
        <f>IF('Cihazlar'!K190&lt;&gt;"",N(VALUE('Cihazlar'!K190)),IF('Cihazlar'!J190&lt;&gt;"",0,IF(J190="",0,N(INDEX('Ürünler'!$D:$D,J190)))))</f>
        <v>0</v>
      </c>
    </row>
    <row r="191" spans="1:12">
      <c r="A191" t="str">
        <f>IF(AND('Cihazlar'!A191="",'Cihazlar'!B191=""),"",IFERROR(INDEX('Müşteriler'!$A:$A,MATCH(IF('Cihazlar'!A191="","§",'Cihazlar'!A191),'Müşteriler'!$K:$K,0)),IFERROR(INDEX('Müşteriler'!$A:$A,MATCH(IF('Cihazlar'!B191="","§",'Cihazlar'!B191),'Müşteriler'!$C:$C,0)),'Cihazlar'!A191&amp;'Cihazlar'!B191)))</f>
        <v/>
      </c>
      <c r="B191" t="str">
        <f>IF('Cihazlar'!C191="","",IF(J191="",'Cihazlar'!C191,INDEX('Ürünler'!$B:$B,J191)))</f>
        <v/>
      </c>
      <c r="C191" t="str">
        <f>IF('Cihazlar'!D191="","",'Cihazlar'!D191)</f>
        <v/>
      </c>
      <c r="D191" s="16" t="str">
        <f>I191</f>
        <v/>
      </c>
      <c r="E191" t="str">
        <f>IF(L191&gt;0,L191&amp;" gün",IF(K191&gt;0,K191&amp;" ay",""))</f>
        <v/>
      </c>
      <c r="F191" s="16" t="str">
        <f>IF(OR('Cihazlar'!C191="",I191=""),"",IF(L191&gt;0,I191+L191,IF(K191&gt;0,EDATE(I191,K191),"")))</f>
        <v/>
      </c>
      <c r="G191" s="17" t="str">
        <f>IF(F191="","",F191-TODAY())</f>
        <v/>
      </c>
      <c r="H191" t="str">
        <f>IF(G191="","",IF(G191&lt;0,"Gecikmiş",IF(G191&lt;=30,"30 gün içinde","Planlı")))</f>
        <v/>
      </c>
      <c r="I191" s="16" t="str">
        <f>IF('Cihazlar'!F191&lt;&gt;"",IF('Cihazlar'!F191="","",IF(ISNUMBER('Cihazlar'!F191),'Cihazlar'!F191,IFERROR(DATE(VALUE(RIGHT('Cihazlar'!F191,4)),VALUE(MID('Cihazlar'!F191,4,2)),VALUE(LEFT('Cihazlar'!F191,2))),""))),IF('Cihazlar'!E191="","",IF(ISNUMBER('Cihazlar'!E191),'Cihazlar'!E191,IFERROR(DATE(VALUE(RIGHT('Cihazlar'!E191,4)),VALUE(MID('Cihazlar'!E191,4,2)),VALUE(LEFT('Cihazlar'!E191,2))),""))))</f>
        <v/>
      </c>
      <c r="J191" t="str">
        <f>IF('Cihazlar'!C191="","",IFERROR(MATCH('Cihazlar'!C191,'Ürünler'!$A:$A,0),IFERROR(MATCH('Cihazlar'!C191,'Ürünler'!$B:$B,0),"")))</f>
        <v/>
      </c>
      <c r="K191">
        <f>IF(L191&gt;0,0,IF('Cihazlar'!J191&lt;&gt;"",N(VALUE('Cihazlar'!J191)),IF(J191="",0,N(INDEX('Ürünler'!$C:$C,J191)))))</f>
        <v>0</v>
      </c>
      <c r="L191">
        <f>IF('Cihazlar'!K191&lt;&gt;"",N(VALUE('Cihazlar'!K191)),IF('Cihazlar'!J191&lt;&gt;"",0,IF(J191="",0,N(INDEX('Ürünler'!$D:$D,J191)))))</f>
        <v>0</v>
      </c>
    </row>
    <row r="192" spans="1:12">
      <c r="A192" t="str">
        <f>IF(AND('Cihazlar'!A192="",'Cihazlar'!B192=""),"",IFERROR(INDEX('Müşteriler'!$A:$A,MATCH(IF('Cihazlar'!A192="","§",'Cihazlar'!A192),'Müşteriler'!$K:$K,0)),IFERROR(INDEX('Müşteriler'!$A:$A,MATCH(IF('Cihazlar'!B192="","§",'Cihazlar'!B192),'Müşteriler'!$C:$C,0)),'Cihazlar'!A192&amp;'Cihazlar'!B192)))</f>
        <v/>
      </c>
      <c r="B192" t="str">
        <f>IF('Cihazlar'!C192="","",IF(J192="",'Cihazlar'!C192,INDEX('Ürünler'!$B:$B,J192)))</f>
        <v/>
      </c>
      <c r="C192" t="str">
        <f>IF('Cihazlar'!D192="","",'Cihazlar'!D192)</f>
        <v/>
      </c>
      <c r="D192" s="16" t="str">
        <f>I192</f>
        <v/>
      </c>
      <c r="E192" t="str">
        <f>IF(L192&gt;0,L192&amp;" gün",IF(K192&gt;0,K192&amp;" ay",""))</f>
        <v/>
      </c>
      <c r="F192" s="16" t="str">
        <f>IF(OR('Cihazlar'!C192="",I192=""),"",IF(L192&gt;0,I192+L192,IF(K192&gt;0,EDATE(I192,K192),"")))</f>
        <v/>
      </c>
      <c r="G192" s="17" t="str">
        <f>IF(F192="","",F192-TODAY())</f>
        <v/>
      </c>
      <c r="H192" t="str">
        <f>IF(G192="","",IF(G192&lt;0,"Gecikmiş",IF(G192&lt;=30,"30 gün içinde","Planlı")))</f>
        <v/>
      </c>
      <c r="I192" s="16" t="str">
        <f>IF('Cihazlar'!F192&lt;&gt;"",IF('Cihazlar'!F192="","",IF(ISNUMBER('Cihazlar'!F192),'Cihazlar'!F192,IFERROR(DATE(VALUE(RIGHT('Cihazlar'!F192,4)),VALUE(MID('Cihazlar'!F192,4,2)),VALUE(LEFT('Cihazlar'!F192,2))),""))),IF('Cihazlar'!E192="","",IF(ISNUMBER('Cihazlar'!E192),'Cihazlar'!E192,IFERROR(DATE(VALUE(RIGHT('Cihazlar'!E192,4)),VALUE(MID('Cihazlar'!E192,4,2)),VALUE(LEFT('Cihazlar'!E192,2))),""))))</f>
        <v/>
      </c>
      <c r="J192" t="str">
        <f>IF('Cihazlar'!C192="","",IFERROR(MATCH('Cihazlar'!C192,'Ürünler'!$A:$A,0),IFERROR(MATCH('Cihazlar'!C192,'Ürünler'!$B:$B,0),"")))</f>
        <v/>
      </c>
      <c r="K192">
        <f>IF(L192&gt;0,0,IF('Cihazlar'!J192&lt;&gt;"",N(VALUE('Cihazlar'!J192)),IF(J192="",0,N(INDEX('Ürünler'!$C:$C,J192)))))</f>
        <v>0</v>
      </c>
      <c r="L192">
        <f>IF('Cihazlar'!K192&lt;&gt;"",N(VALUE('Cihazlar'!K192)),IF('Cihazlar'!J192&lt;&gt;"",0,IF(J192="",0,N(INDEX('Ürünler'!$D:$D,J192)))))</f>
        <v>0</v>
      </c>
    </row>
    <row r="193" spans="1:12">
      <c r="A193" t="str">
        <f>IF(AND('Cihazlar'!A193="",'Cihazlar'!B193=""),"",IFERROR(INDEX('Müşteriler'!$A:$A,MATCH(IF('Cihazlar'!A193="","§",'Cihazlar'!A193),'Müşteriler'!$K:$K,0)),IFERROR(INDEX('Müşteriler'!$A:$A,MATCH(IF('Cihazlar'!B193="","§",'Cihazlar'!B193),'Müşteriler'!$C:$C,0)),'Cihazlar'!A193&amp;'Cihazlar'!B193)))</f>
        <v/>
      </c>
      <c r="B193" t="str">
        <f>IF('Cihazlar'!C193="","",IF(J193="",'Cihazlar'!C193,INDEX('Ürünler'!$B:$B,J193)))</f>
        <v/>
      </c>
      <c r="C193" t="str">
        <f>IF('Cihazlar'!D193="","",'Cihazlar'!D193)</f>
        <v/>
      </c>
      <c r="D193" s="16" t="str">
        <f>I193</f>
        <v/>
      </c>
      <c r="E193" t="str">
        <f>IF(L193&gt;0,L193&amp;" gün",IF(K193&gt;0,K193&amp;" ay",""))</f>
        <v/>
      </c>
      <c r="F193" s="16" t="str">
        <f>IF(OR('Cihazlar'!C193="",I193=""),"",IF(L193&gt;0,I193+L193,IF(K193&gt;0,EDATE(I193,K193),"")))</f>
        <v/>
      </c>
      <c r="G193" s="17" t="str">
        <f>IF(F193="","",F193-TODAY())</f>
        <v/>
      </c>
      <c r="H193" t="str">
        <f>IF(G193="","",IF(G193&lt;0,"Gecikmiş",IF(G193&lt;=30,"30 gün içinde","Planlı")))</f>
        <v/>
      </c>
      <c r="I193" s="16" t="str">
        <f>IF('Cihazlar'!F193&lt;&gt;"",IF('Cihazlar'!F193="","",IF(ISNUMBER('Cihazlar'!F193),'Cihazlar'!F193,IFERROR(DATE(VALUE(RIGHT('Cihazlar'!F193,4)),VALUE(MID('Cihazlar'!F193,4,2)),VALUE(LEFT('Cihazlar'!F193,2))),""))),IF('Cihazlar'!E193="","",IF(ISNUMBER('Cihazlar'!E193),'Cihazlar'!E193,IFERROR(DATE(VALUE(RIGHT('Cihazlar'!E193,4)),VALUE(MID('Cihazlar'!E193,4,2)),VALUE(LEFT('Cihazlar'!E193,2))),""))))</f>
        <v/>
      </c>
      <c r="J193" t="str">
        <f>IF('Cihazlar'!C193="","",IFERROR(MATCH('Cihazlar'!C193,'Ürünler'!$A:$A,0),IFERROR(MATCH('Cihazlar'!C193,'Ürünler'!$B:$B,0),"")))</f>
        <v/>
      </c>
      <c r="K193">
        <f>IF(L193&gt;0,0,IF('Cihazlar'!J193&lt;&gt;"",N(VALUE('Cihazlar'!J193)),IF(J193="",0,N(INDEX('Ürünler'!$C:$C,J193)))))</f>
        <v>0</v>
      </c>
      <c r="L193">
        <f>IF('Cihazlar'!K193&lt;&gt;"",N(VALUE('Cihazlar'!K193)),IF('Cihazlar'!J193&lt;&gt;"",0,IF(J193="",0,N(INDEX('Ürünler'!$D:$D,J193)))))</f>
        <v>0</v>
      </c>
    </row>
    <row r="194" spans="1:12">
      <c r="A194" t="str">
        <f>IF(AND('Cihazlar'!A194="",'Cihazlar'!B194=""),"",IFERROR(INDEX('Müşteriler'!$A:$A,MATCH(IF('Cihazlar'!A194="","§",'Cihazlar'!A194),'Müşteriler'!$K:$K,0)),IFERROR(INDEX('Müşteriler'!$A:$A,MATCH(IF('Cihazlar'!B194="","§",'Cihazlar'!B194),'Müşteriler'!$C:$C,0)),'Cihazlar'!A194&amp;'Cihazlar'!B194)))</f>
        <v/>
      </c>
      <c r="B194" t="str">
        <f>IF('Cihazlar'!C194="","",IF(J194="",'Cihazlar'!C194,INDEX('Ürünler'!$B:$B,J194)))</f>
        <v/>
      </c>
      <c r="C194" t="str">
        <f>IF('Cihazlar'!D194="","",'Cihazlar'!D194)</f>
        <v/>
      </c>
      <c r="D194" s="16" t="str">
        <f>I194</f>
        <v/>
      </c>
      <c r="E194" t="str">
        <f>IF(L194&gt;0,L194&amp;" gün",IF(K194&gt;0,K194&amp;" ay",""))</f>
        <v/>
      </c>
      <c r="F194" s="16" t="str">
        <f>IF(OR('Cihazlar'!C194="",I194=""),"",IF(L194&gt;0,I194+L194,IF(K194&gt;0,EDATE(I194,K194),"")))</f>
        <v/>
      </c>
      <c r="G194" s="17" t="str">
        <f>IF(F194="","",F194-TODAY())</f>
        <v/>
      </c>
      <c r="H194" t="str">
        <f>IF(G194="","",IF(G194&lt;0,"Gecikmiş",IF(G194&lt;=30,"30 gün içinde","Planlı")))</f>
        <v/>
      </c>
      <c r="I194" s="16" t="str">
        <f>IF('Cihazlar'!F194&lt;&gt;"",IF('Cihazlar'!F194="","",IF(ISNUMBER('Cihazlar'!F194),'Cihazlar'!F194,IFERROR(DATE(VALUE(RIGHT('Cihazlar'!F194,4)),VALUE(MID('Cihazlar'!F194,4,2)),VALUE(LEFT('Cihazlar'!F194,2))),""))),IF('Cihazlar'!E194="","",IF(ISNUMBER('Cihazlar'!E194),'Cihazlar'!E194,IFERROR(DATE(VALUE(RIGHT('Cihazlar'!E194,4)),VALUE(MID('Cihazlar'!E194,4,2)),VALUE(LEFT('Cihazlar'!E194,2))),""))))</f>
        <v/>
      </c>
      <c r="J194" t="str">
        <f>IF('Cihazlar'!C194="","",IFERROR(MATCH('Cihazlar'!C194,'Ürünler'!$A:$A,0),IFERROR(MATCH('Cihazlar'!C194,'Ürünler'!$B:$B,0),"")))</f>
        <v/>
      </c>
      <c r="K194">
        <f>IF(L194&gt;0,0,IF('Cihazlar'!J194&lt;&gt;"",N(VALUE('Cihazlar'!J194)),IF(J194="",0,N(INDEX('Ürünler'!$C:$C,J194)))))</f>
        <v>0</v>
      </c>
      <c r="L194">
        <f>IF('Cihazlar'!K194&lt;&gt;"",N(VALUE('Cihazlar'!K194)),IF('Cihazlar'!J194&lt;&gt;"",0,IF(J194="",0,N(INDEX('Ürünler'!$D:$D,J194)))))</f>
        <v>0</v>
      </c>
    </row>
    <row r="195" spans="1:12">
      <c r="A195" t="str">
        <f>IF(AND('Cihazlar'!A195="",'Cihazlar'!B195=""),"",IFERROR(INDEX('Müşteriler'!$A:$A,MATCH(IF('Cihazlar'!A195="","§",'Cihazlar'!A195),'Müşteriler'!$K:$K,0)),IFERROR(INDEX('Müşteriler'!$A:$A,MATCH(IF('Cihazlar'!B195="","§",'Cihazlar'!B195),'Müşteriler'!$C:$C,0)),'Cihazlar'!A195&amp;'Cihazlar'!B195)))</f>
        <v/>
      </c>
      <c r="B195" t="str">
        <f>IF('Cihazlar'!C195="","",IF(J195="",'Cihazlar'!C195,INDEX('Ürünler'!$B:$B,J195)))</f>
        <v/>
      </c>
      <c r="C195" t="str">
        <f>IF('Cihazlar'!D195="","",'Cihazlar'!D195)</f>
        <v/>
      </c>
      <c r="D195" s="16" t="str">
        <f>I195</f>
        <v/>
      </c>
      <c r="E195" t="str">
        <f>IF(L195&gt;0,L195&amp;" gün",IF(K195&gt;0,K195&amp;" ay",""))</f>
        <v/>
      </c>
      <c r="F195" s="16" t="str">
        <f>IF(OR('Cihazlar'!C195="",I195=""),"",IF(L195&gt;0,I195+L195,IF(K195&gt;0,EDATE(I195,K195),"")))</f>
        <v/>
      </c>
      <c r="G195" s="17" t="str">
        <f>IF(F195="","",F195-TODAY())</f>
        <v/>
      </c>
      <c r="H195" t="str">
        <f>IF(G195="","",IF(G195&lt;0,"Gecikmiş",IF(G195&lt;=30,"30 gün içinde","Planlı")))</f>
        <v/>
      </c>
      <c r="I195" s="16" t="str">
        <f>IF('Cihazlar'!F195&lt;&gt;"",IF('Cihazlar'!F195="","",IF(ISNUMBER('Cihazlar'!F195),'Cihazlar'!F195,IFERROR(DATE(VALUE(RIGHT('Cihazlar'!F195,4)),VALUE(MID('Cihazlar'!F195,4,2)),VALUE(LEFT('Cihazlar'!F195,2))),""))),IF('Cihazlar'!E195="","",IF(ISNUMBER('Cihazlar'!E195),'Cihazlar'!E195,IFERROR(DATE(VALUE(RIGHT('Cihazlar'!E195,4)),VALUE(MID('Cihazlar'!E195,4,2)),VALUE(LEFT('Cihazlar'!E195,2))),""))))</f>
        <v/>
      </c>
      <c r="J195" t="str">
        <f>IF('Cihazlar'!C195="","",IFERROR(MATCH('Cihazlar'!C195,'Ürünler'!$A:$A,0),IFERROR(MATCH('Cihazlar'!C195,'Ürünler'!$B:$B,0),"")))</f>
        <v/>
      </c>
      <c r="K195">
        <f>IF(L195&gt;0,0,IF('Cihazlar'!J195&lt;&gt;"",N(VALUE('Cihazlar'!J195)),IF(J195="",0,N(INDEX('Ürünler'!$C:$C,J195)))))</f>
        <v>0</v>
      </c>
      <c r="L195">
        <f>IF('Cihazlar'!K195&lt;&gt;"",N(VALUE('Cihazlar'!K195)),IF('Cihazlar'!J195&lt;&gt;"",0,IF(J195="",0,N(INDEX('Ürünler'!$D:$D,J195)))))</f>
        <v>0</v>
      </c>
    </row>
    <row r="196" spans="1:12">
      <c r="A196" t="str">
        <f>IF(AND('Cihazlar'!A196="",'Cihazlar'!B196=""),"",IFERROR(INDEX('Müşteriler'!$A:$A,MATCH(IF('Cihazlar'!A196="","§",'Cihazlar'!A196),'Müşteriler'!$K:$K,0)),IFERROR(INDEX('Müşteriler'!$A:$A,MATCH(IF('Cihazlar'!B196="","§",'Cihazlar'!B196),'Müşteriler'!$C:$C,0)),'Cihazlar'!A196&amp;'Cihazlar'!B196)))</f>
        <v/>
      </c>
      <c r="B196" t="str">
        <f>IF('Cihazlar'!C196="","",IF(J196="",'Cihazlar'!C196,INDEX('Ürünler'!$B:$B,J196)))</f>
        <v/>
      </c>
      <c r="C196" t="str">
        <f>IF('Cihazlar'!D196="","",'Cihazlar'!D196)</f>
        <v/>
      </c>
      <c r="D196" s="16" t="str">
        <f>I196</f>
        <v/>
      </c>
      <c r="E196" t="str">
        <f>IF(L196&gt;0,L196&amp;" gün",IF(K196&gt;0,K196&amp;" ay",""))</f>
        <v/>
      </c>
      <c r="F196" s="16" t="str">
        <f>IF(OR('Cihazlar'!C196="",I196=""),"",IF(L196&gt;0,I196+L196,IF(K196&gt;0,EDATE(I196,K196),"")))</f>
        <v/>
      </c>
      <c r="G196" s="17" t="str">
        <f>IF(F196="","",F196-TODAY())</f>
        <v/>
      </c>
      <c r="H196" t="str">
        <f>IF(G196="","",IF(G196&lt;0,"Gecikmiş",IF(G196&lt;=30,"30 gün içinde","Planlı")))</f>
        <v/>
      </c>
      <c r="I196" s="16" t="str">
        <f>IF('Cihazlar'!F196&lt;&gt;"",IF('Cihazlar'!F196="","",IF(ISNUMBER('Cihazlar'!F196),'Cihazlar'!F196,IFERROR(DATE(VALUE(RIGHT('Cihazlar'!F196,4)),VALUE(MID('Cihazlar'!F196,4,2)),VALUE(LEFT('Cihazlar'!F196,2))),""))),IF('Cihazlar'!E196="","",IF(ISNUMBER('Cihazlar'!E196),'Cihazlar'!E196,IFERROR(DATE(VALUE(RIGHT('Cihazlar'!E196,4)),VALUE(MID('Cihazlar'!E196,4,2)),VALUE(LEFT('Cihazlar'!E196,2))),""))))</f>
        <v/>
      </c>
      <c r="J196" t="str">
        <f>IF('Cihazlar'!C196="","",IFERROR(MATCH('Cihazlar'!C196,'Ürünler'!$A:$A,0),IFERROR(MATCH('Cihazlar'!C196,'Ürünler'!$B:$B,0),"")))</f>
        <v/>
      </c>
      <c r="K196">
        <f>IF(L196&gt;0,0,IF('Cihazlar'!J196&lt;&gt;"",N(VALUE('Cihazlar'!J196)),IF(J196="",0,N(INDEX('Ürünler'!$C:$C,J196)))))</f>
        <v>0</v>
      </c>
      <c r="L196">
        <f>IF('Cihazlar'!K196&lt;&gt;"",N(VALUE('Cihazlar'!K196)),IF('Cihazlar'!J196&lt;&gt;"",0,IF(J196="",0,N(INDEX('Ürünler'!$D:$D,J196)))))</f>
        <v>0</v>
      </c>
    </row>
    <row r="197" spans="1:12">
      <c r="A197" t="str">
        <f>IF(AND('Cihazlar'!A197="",'Cihazlar'!B197=""),"",IFERROR(INDEX('Müşteriler'!$A:$A,MATCH(IF('Cihazlar'!A197="","§",'Cihazlar'!A197),'Müşteriler'!$K:$K,0)),IFERROR(INDEX('Müşteriler'!$A:$A,MATCH(IF('Cihazlar'!B197="","§",'Cihazlar'!B197),'Müşteriler'!$C:$C,0)),'Cihazlar'!A197&amp;'Cihazlar'!B197)))</f>
        <v/>
      </c>
      <c r="B197" t="str">
        <f>IF('Cihazlar'!C197="","",IF(J197="",'Cihazlar'!C197,INDEX('Ürünler'!$B:$B,J197)))</f>
        <v/>
      </c>
      <c r="C197" t="str">
        <f>IF('Cihazlar'!D197="","",'Cihazlar'!D197)</f>
        <v/>
      </c>
      <c r="D197" s="16" t="str">
        <f>I197</f>
        <v/>
      </c>
      <c r="E197" t="str">
        <f>IF(L197&gt;0,L197&amp;" gün",IF(K197&gt;0,K197&amp;" ay",""))</f>
        <v/>
      </c>
      <c r="F197" s="16" t="str">
        <f>IF(OR('Cihazlar'!C197="",I197=""),"",IF(L197&gt;0,I197+L197,IF(K197&gt;0,EDATE(I197,K197),"")))</f>
        <v/>
      </c>
      <c r="G197" s="17" t="str">
        <f>IF(F197="","",F197-TODAY())</f>
        <v/>
      </c>
      <c r="H197" t="str">
        <f>IF(G197="","",IF(G197&lt;0,"Gecikmiş",IF(G197&lt;=30,"30 gün içinde","Planlı")))</f>
        <v/>
      </c>
      <c r="I197" s="16" t="str">
        <f>IF('Cihazlar'!F197&lt;&gt;"",IF('Cihazlar'!F197="","",IF(ISNUMBER('Cihazlar'!F197),'Cihazlar'!F197,IFERROR(DATE(VALUE(RIGHT('Cihazlar'!F197,4)),VALUE(MID('Cihazlar'!F197,4,2)),VALUE(LEFT('Cihazlar'!F197,2))),""))),IF('Cihazlar'!E197="","",IF(ISNUMBER('Cihazlar'!E197),'Cihazlar'!E197,IFERROR(DATE(VALUE(RIGHT('Cihazlar'!E197,4)),VALUE(MID('Cihazlar'!E197,4,2)),VALUE(LEFT('Cihazlar'!E197,2))),""))))</f>
        <v/>
      </c>
      <c r="J197" t="str">
        <f>IF('Cihazlar'!C197="","",IFERROR(MATCH('Cihazlar'!C197,'Ürünler'!$A:$A,0),IFERROR(MATCH('Cihazlar'!C197,'Ürünler'!$B:$B,0),"")))</f>
        <v/>
      </c>
      <c r="K197">
        <f>IF(L197&gt;0,0,IF('Cihazlar'!J197&lt;&gt;"",N(VALUE('Cihazlar'!J197)),IF(J197="",0,N(INDEX('Ürünler'!$C:$C,J197)))))</f>
        <v>0</v>
      </c>
      <c r="L197">
        <f>IF('Cihazlar'!K197&lt;&gt;"",N(VALUE('Cihazlar'!K197)),IF('Cihazlar'!J197&lt;&gt;"",0,IF(J197="",0,N(INDEX('Ürünler'!$D:$D,J197)))))</f>
        <v>0</v>
      </c>
    </row>
    <row r="198" spans="1:12">
      <c r="A198" t="str">
        <f>IF(AND('Cihazlar'!A198="",'Cihazlar'!B198=""),"",IFERROR(INDEX('Müşteriler'!$A:$A,MATCH(IF('Cihazlar'!A198="","§",'Cihazlar'!A198),'Müşteriler'!$K:$K,0)),IFERROR(INDEX('Müşteriler'!$A:$A,MATCH(IF('Cihazlar'!B198="","§",'Cihazlar'!B198),'Müşteriler'!$C:$C,0)),'Cihazlar'!A198&amp;'Cihazlar'!B198)))</f>
        <v/>
      </c>
      <c r="B198" t="str">
        <f>IF('Cihazlar'!C198="","",IF(J198="",'Cihazlar'!C198,INDEX('Ürünler'!$B:$B,J198)))</f>
        <v/>
      </c>
      <c r="C198" t="str">
        <f>IF('Cihazlar'!D198="","",'Cihazlar'!D198)</f>
        <v/>
      </c>
      <c r="D198" s="16" t="str">
        <f>I198</f>
        <v/>
      </c>
      <c r="E198" t="str">
        <f>IF(L198&gt;0,L198&amp;" gün",IF(K198&gt;0,K198&amp;" ay",""))</f>
        <v/>
      </c>
      <c r="F198" s="16" t="str">
        <f>IF(OR('Cihazlar'!C198="",I198=""),"",IF(L198&gt;0,I198+L198,IF(K198&gt;0,EDATE(I198,K198),"")))</f>
        <v/>
      </c>
      <c r="G198" s="17" t="str">
        <f>IF(F198="","",F198-TODAY())</f>
        <v/>
      </c>
      <c r="H198" t="str">
        <f>IF(G198="","",IF(G198&lt;0,"Gecikmiş",IF(G198&lt;=30,"30 gün içinde","Planlı")))</f>
        <v/>
      </c>
      <c r="I198" s="16" t="str">
        <f>IF('Cihazlar'!F198&lt;&gt;"",IF('Cihazlar'!F198="","",IF(ISNUMBER('Cihazlar'!F198),'Cihazlar'!F198,IFERROR(DATE(VALUE(RIGHT('Cihazlar'!F198,4)),VALUE(MID('Cihazlar'!F198,4,2)),VALUE(LEFT('Cihazlar'!F198,2))),""))),IF('Cihazlar'!E198="","",IF(ISNUMBER('Cihazlar'!E198),'Cihazlar'!E198,IFERROR(DATE(VALUE(RIGHT('Cihazlar'!E198,4)),VALUE(MID('Cihazlar'!E198,4,2)),VALUE(LEFT('Cihazlar'!E198,2))),""))))</f>
        <v/>
      </c>
      <c r="J198" t="str">
        <f>IF('Cihazlar'!C198="","",IFERROR(MATCH('Cihazlar'!C198,'Ürünler'!$A:$A,0),IFERROR(MATCH('Cihazlar'!C198,'Ürünler'!$B:$B,0),"")))</f>
        <v/>
      </c>
      <c r="K198">
        <f>IF(L198&gt;0,0,IF('Cihazlar'!J198&lt;&gt;"",N(VALUE('Cihazlar'!J198)),IF(J198="",0,N(INDEX('Ürünler'!$C:$C,J198)))))</f>
        <v>0</v>
      </c>
      <c r="L198">
        <f>IF('Cihazlar'!K198&lt;&gt;"",N(VALUE('Cihazlar'!K198)),IF('Cihazlar'!J198&lt;&gt;"",0,IF(J198="",0,N(INDEX('Ürünler'!$D:$D,J198)))))</f>
        <v>0</v>
      </c>
    </row>
    <row r="199" spans="1:12">
      <c r="A199" t="str">
        <f>IF(AND('Cihazlar'!A199="",'Cihazlar'!B199=""),"",IFERROR(INDEX('Müşteriler'!$A:$A,MATCH(IF('Cihazlar'!A199="","§",'Cihazlar'!A199),'Müşteriler'!$K:$K,0)),IFERROR(INDEX('Müşteriler'!$A:$A,MATCH(IF('Cihazlar'!B199="","§",'Cihazlar'!B199),'Müşteriler'!$C:$C,0)),'Cihazlar'!A199&amp;'Cihazlar'!B199)))</f>
        <v/>
      </c>
      <c r="B199" t="str">
        <f>IF('Cihazlar'!C199="","",IF(J199="",'Cihazlar'!C199,INDEX('Ürünler'!$B:$B,J199)))</f>
        <v/>
      </c>
      <c r="C199" t="str">
        <f>IF('Cihazlar'!D199="","",'Cihazlar'!D199)</f>
        <v/>
      </c>
      <c r="D199" s="16" t="str">
        <f>I199</f>
        <v/>
      </c>
      <c r="E199" t="str">
        <f>IF(L199&gt;0,L199&amp;" gün",IF(K199&gt;0,K199&amp;" ay",""))</f>
        <v/>
      </c>
      <c r="F199" s="16" t="str">
        <f>IF(OR('Cihazlar'!C199="",I199=""),"",IF(L199&gt;0,I199+L199,IF(K199&gt;0,EDATE(I199,K199),"")))</f>
        <v/>
      </c>
      <c r="G199" s="17" t="str">
        <f>IF(F199="","",F199-TODAY())</f>
        <v/>
      </c>
      <c r="H199" t="str">
        <f>IF(G199="","",IF(G199&lt;0,"Gecikmiş",IF(G199&lt;=30,"30 gün içinde","Planlı")))</f>
        <v/>
      </c>
      <c r="I199" s="16" t="str">
        <f>IF('Cihazlar'!F199&lt;&gt;"",IF('Cihazlar'!F199="","",IF(ISNUMBER('Cihazlar'!F199),'Cihazlar'!F199,IFERROR(DATE(VALUE(RIGHT('Cihazlar'!F199,4)),VALUE(MID('Cihazlar'!F199,4,2)),VALUE(LEFT('Cihazlar'!F199,2))),""))),IF('Cihazlar'!E199="","",IF(ISNUMBER('Cihazlar'!E199),'Cihazlar'!E199,IFERROR(DATE(VALUE(RIGHT('Cihazlar'!E199,4)),VALUE(MID('Cihazlar'!E199,4,2)),VALUE(LEFT('Cihazlar'!E199,2))),""))))</f>
        <v/>
      </c>
      <c r="J199" t="str">
        <f>IF('Cihazlar'!C199="","",IFERROR(MATCH('Cihazlar'!C199,'Ürünler'!$A:$A,0),IFERROR(MATCH('Cihazlar'!C199,'Ürünler'!$B:$B,0),"")))</f>
        <v/>
      </c>
      <c r="K199">
        <f>IF(L199&gt;0,0,IF('Cihazlar'!J199&lt;&gt;"",N(VALUE('Cihazlar'!J199)),IF(J199="",0,N(INDEX('Ürünler'!$C:$C,J199)))))</f>
        <v>0</v>
      </c>
      <c r="L199">
        <f>IF('Cihazlar'!K199&lt;&gt;"",N(VALUE('Cihazlar'!K199)),IF('Cihazlar'!J199&lt;&gt;"",0,IF(J199="",0,N(INDEX('Ürünler'!$D:$D,J199)))))</f>
        <v>0</v>
      </c>
    </row>
    <row r="200" spans="1:12">
      <c r="A200" t="str">
        <f>IF(AND('Cihazlar'!A200="",'Cihazlar'!B200=""),"",IFERROR(INDEX('Müşteriler'!$A:$A,MATCH(IF('Cihazlar'!A200="","§",'Cihazlar'!A200),'Müşteriler'!$K:$K,0)),IFERROR(INDEX('Müşteriler'!$A:$A,MATCH(IF('Cihazlar'!B200="","§",'Cihazlar'!B200),'Müşteriler'!$C:$C,0)),'Cihazlar'!A200&amp;'Cihazlar'!B200)))</f>
        <v/>
      </c>
      <c r="B200" t="str">
        <f>IF('Cihazlar'!C200="","",IF(J200="",'Cihazlar'!C200,INDEX('Ürünler'!$B:$B,J200)))</f>
        <v/>
      </c>
      <c r="C200" t="str">
        <f>IF('Cihazlar'!D200="","",'Cihazlar'!D200)</f>
        <v/>
      </c>
      <c r="D200" s="16" t="str">
        <f>I200</f>
        <v/>
      </c>
      <c r="E200" t="str">
        <f>IF(L200&gt;0,L200&amp;" gün",IF(K200&gt;0,K200&amp;" ay",""))</f>
        <v/>
      </c>
      <c r="F200" s="16" t="str">
        <f>IF(OR('Cihazlar'!C200="",I200=""),"",IF(L200&gt;0,I200+L200,IF(K200&gt;0,EDATE(I200,K200),"")))</f>
        <v/>
      </c>
      <c r="G200" s="17" t="str">
        <f>IF(F200="","",F200-TODAY())</f>
        <v/>
      </c>
      <c r="H200" t="str">
        <f>IF(G200="","",IF(G200&lt;0,"Gecikmiş",IF(G200&lt;=30,"30 gün içinde","Planlı")))</f>
        <v/>
      </c>
      <c r="I200" s="16" t="str">
        <f>IF('Cihazlar'!F200&lt;&gt;"",IF('Cihazlar'!F200="","",IF(ISNUMBER('Cihazlar'!F200),'Cihazlar'!F200,IFERROR(DATE(VALUE(RIGHT('Cihazlar'!F200,4)),VALUE(MID('Cihazlar'!F200,4,2)),VALUE(LEFT('Cihazlar'!F200,2))),""))),IF('Cihazlar'!E200="","",IF(ISNUMBER('Cihazlar'!E200),'Cihazlar'!E200,IFERROR(DATE(VALUE(RIGHT('Cihazlar'!E200,4)),VALUE(MID('Cihazlar'!E200,4,2)),VALUE(LEFT('Cihazlar'!E200,2))),""))))</f>
        <v/>
      </c>
      <c r="J200" t="str">
        <f>IF('Cihazlar'!C200="","",IFERROR(MATCH('Cihazlar'!C200,'Ürünler'!$A:$A,0),IFERROR(MATCH('Cihazlar'!C200,'Ürünler'!$B:$B,0),"")))</f>
        <v/>
      </c>
      <c r="K200">
        <f>IF(L200&gt;0,0,IF('Cihazlar'!J200&lt;&gt;"",N(VALUE('Cihazlar'!J200)),IF(J200="",0,N(INDEX('Ürünler'!$C:$C,J200)))))</f>
        <v>0</v>
      </c>
      <c r="L200">
        <f>IF('Cihazlar'!K200&lt;&gt;"",N(VALUE('Cihazlar'!K200)),IF('Cihazlar'!J200&lt;&gt;"",0,IF(J200="",0,N(INDEX('Ürünler'!$D:$D,J200)))))</f>
        <v>0</v>
      </c>
    </row>
    <row r="201" spans="1:12">
      <c r="A201" t="str">
        <f>IF(AND('Cihazlar'!A201="",'Cihazlar'!B201=""),"",IFERROR(INDEX('Müşteriler'!$A:$A,MATCH(IF('Cihazlar'!A201="","§",'Cihazlar'!A201),'Müşteriler'!$K:$K,0)),IFERROR(INDEX('Müşteriler'!$A:$A,MATCH(IF('Cihazlar'!B201="","§",'Cihazlar'!B201),'Müşteriler'!$C:$C,0)),'Cihazlar'!A201&amp;'Cihazlar'!B201)))</f>
        <v/>
      </c>
      <c r="B201" t="str">
        <f>IF('Cihazlar'!C201="","",IF(J201="",'Cihazlar'!C201,INDEX('Ürünler'!$B:$B,J201)))</f>
        <v/>
      </c>
      <c r="C201" t="str">
        <f>IF('Cihazlar'!D201="","",'Cihazlar'!D201)</f>
        <v/>
      </c>
      <c r="D201" s="16" t="str">
        <f>I201</f>
        <v/>
      </c>
      <c r="E201" t="str">
        <f>IF(L201&gt;0,L201&amp;" gün",IF(K201&gt;0,K201&amp;" ay",""))</f>
        <v/>
      </c>
      <c r="F201" s="16" t="str">
        <f>IF(OR('Cihazlar'!C201="",I201=""),"",IF(L201&gt;0,I201+L201,IF(K201&gt;0,EDATE(I201,K201),"")))</f>
        <v/>
      </c>
      <c r="G201" s="17" t="str">
        <f>IF(F201="","",F201-TODAY())</f>
        <v/>
      </c>
      <c r="H201" t="str">
        <f>IF(G201="","",IF(G201&lt;0,"Gecikmiş",IF(G201&lt;=30,"30 gün içinde","Planlı")))</f>
        <v/>
      </c>
      <c r="I201" s="16" t="str">
        <f>IF('Cihazlar'!F201&lt;&gt;"",IF('Cihazlar'!F201="","",IF(ISNUMBER('Cihazlar'!F201),'Cihazlar'!F201,IFERROR(DATE(VALUE(RIGHT('Cihazlar'!F201,4)),VALUE(MID('Cihazlar'!F201,4,2)),VALUE(LEFT('Cihazlar'!F201,2))),""))),IF('Cihazlar'!E201="","",IF(ISNUMBER('Cihazlar'!E201),'Cihazlar'!E201,IFERROR(DATE(VALUE(RIGHT('Cihazlar'!E201,4)),VALUE(MID('Cihazlar'!E201,4,2)),VALUE(LEFT('Cihazlar'!E201,2))),""))))</f>
        <v/>
      </c>
      <c r="J201" t="str">
        <f>IF('Cihazlar'!C201="","",IFERROR(MATCH('Cihazlar'!C201,'Ürünler'!$A:$A,0),IFERROR(MATCH('Cihazlar'!C201,'Ürünler'!$B:$B,0),"")))</f>
        <v/>
      </c>
      <c r="K201">
        <f>IF(L201&gt;0,0,IF('Cihazlar'!J201&lt;&gt;"",N(VALUE('Cihazlar'!J201)),IF(J201="",0,N(INDEX('Ürünler'!$C:$C,J201)))))</f>
        <v>0</v>
      </c>
      <c r="L201">
        <f>IF('Cihazlar'!K201&lt;&gt;"",N(VALUE('Cihazlar'!K201)),IF('Cihazlar'!J201&lt;&gt;"",0,IF(J201="",0,N(INDEX('Ürünler'!$D:$D,J201)))))</f>
        <v>0</v>
      </c>
    </row>
    <row r="202" spans="1:12">
      <c r="A202" t="str">
        <f>IF(AND('Cihazlar'!A202="",'Cihazlar'!B202=""),"",IFERROR(INDEX('Müşteriler'!$A:$A,MATCH(IF('Cihazlar'!A202="","§",'Cihazlar'!A202),'Müşteriler'!$K:$K,0)),IFERROR(INDEX('Müşteriler'!$A:$A,MATCH(IF('Cihazlar'!B202="","§",'Cihazlar'!B202),'Müşteriler'!$C:$C,0)),'Cihazlar'!A202&amp;'Cihazlar'!B202)))</f>
        <v/>
      </c>
      <c r="B202" t="str">
        <f>IF('Cihazlar'!C202="","",IF(J202="",'Cihazlar'!C202,INDEX('Ürünler'!$B:$B,J202)))</f>
        <v/>
      </c>
      <c r="C202" t="str">
        <f>IF('Cihazlar'!D202="","",'Cihazlar'!D202)</f>
        <v/>
      </c>
      <c r="D202" s="16" t="str">
        <f>I202</f>
        <v/>
      </c>
      <c r="E202" t="str">
        <f>IF(L202&gt;0,L202&amp;" gün",IF(K202&gt;0,K202&amp;" ay",""))</f>
        <v/>
      </c>
      <c r="F202" s="16" t="str">
        <f>IF(OR('Cihazlar'!C202="",I202=""),"",IF(L202&gt;0,I202+L202,IF(K202&gt;0,EDATE(I202,K202),"")))</f>
        <v/>
      </c>
      <c r="G202" s="17" t="str">
        <f>IF(F202="","",F202-TODAY())</f>
        <v/>
      </c>
      <c r="H202" t="str">
        <f>IF(G202="","",IF(G202&lt;0,"Gecikmiş",IF(G202&lt;=30,"30 gün içinde","Planlı")))</f>
        <v/>
      </c>
      <c r="I202" s="16" t="str">
        <f>IF('Cihazlar'!F202&lt;&gt;"",IF('Cihazlar'!F202="","",IF(ISNUMBER('Cihazlar'!F202),'Cihazlar'!F202,IFERROR(DATE(VALUE(RIGHT('Cihazlar'!F202,4)),VALUE(MID('Cihazlar'!F202,4,2)),VALUE(LEFT('Cihazlar'!F202,2))),""))),IF('Cihazlar'!E202="","",IF(ISNUMBER('Cihazlar'!E202),'Cihazlar'!E202,IFERROR(DATE(VALUE(RIGHT('Cihazlar'!E202,4)),VALUE(MID('Cihazlar'!E202,4,2)),VALUE(LEFT('Cihazlar'!E202,2))),""))))</f>
        <v/>
      </c>
      <c r="J202" t="str">
        <f>IF('Cihazlar'!C202="","",IFERROR(MATCH('Cihazlar'!C202,'Ürünler'!$A:$A,0),IFERROR(MATCH('Cihazlar'!C202,'Ürünler'!$B:$B,0),"")))</f>
        <v/>
      </c>
      <c r="K202">
        <f>IF(L202&gt;0,0,IF('Cihazlar'!J202&lt;&gt;"",N(VALUE('Cihazlar'!J202)),IF(J202="",0,N(INDEX('Ürünler'!$C:$C,J202)))))</f>
        <v>0</v>
      </c>
      <c r="L202">
        <f>IF('Cihazlar'!K202&lt;&gt;"",N(VALUE('Cihazlar'!K202)),IF('Cihazlar'!J202&lt;&gt;"",0,IF(J202="",0,N(INDEX('Ürünler'!$D:$D,J202)))))</f>
        <v>0</v>
      </c>
    </row>
    <row r="203" spans="1:12">
      <c r="A203" t="str">
        <f>IF(AND('Cihazlar'!A203="",'Cihazlar'!B203=""),"",IFERROR(INDEX('Müşteriler'!$A:$A,MATCH(IF('Cihazlar'!A203="","§",'Cihazlar'!A203),'Müşteriler'!$K:$K,0)),IFERROR(INDEX('Müşteriler'!$A:$A,MATCH(IF('Cihazlar'!B203="","§",'Cihazlar'!B203),'Müşteriler'!$C:$C,0)),'Cihazlar'!A203&amp;'Cihazlar'!B203)))</f>
        <v/>
      </c>
      <c r="B203" t="str">
        <f>IF('Cihazlar'!C203="","",IF(J203="",'Cihazlar'!C203,INDEX('Ürünler'!$B:$B,J203)))</f>
        <v/>
      </c>
      <c r="C203" t="str">
        <f>IF('Cihazlar'!D203="","",'Cihazlar'!D203)</f>
        <v/>
      </c>
      <c r="D203" s="16" t="str">
        <f>I203</f>
        <v/>
      </c>
      <c r="E203" t="str">
        <f>IF(L203&gt;0,L203&amp;" gün",IF(K203&gt;0,K203&amp;" ay",""))</f>
        <v/>
      </c>
      <c r="F203" s="16" t="str">
        <f>IF(OR('Cihazlar'!C203="",I203=""),"",IF(L203&gt;0,I203+L203,IF(K203&gt;0,EDATE(I203,K203),"")))</f>
        <v/>
      </c>
      <c r="G203" s="17" t="str">
        <f>IF(F203="","",F203-TODAY())</f>
        <v/>
      </c>
      <c r="H203" t="str">
        <f>IF(G203="","",IF(G203&lt;0,"Gecikmiş",IF(G203&lt;=30,"30 gün içinde","Planlı")))</f>
        <v/>
      </c>
      <c r="I203" s="16" t="str">
        <f>IF('Cihazlar'!F203&lt;&gt;"",IF('Cihazlar'!F203="","",IF(ISNUMBER('Cihazlar'!F203),'Cihazlar'!F203,IFERROR(DATE(VALUE(RIGHT('Cihazlar'!F203,4)),VALUE(MID('Cihazlar'!F203,4,2)),VALUE(LEFT('Cihazlar'!F203,2))),""))),IF('Cihazlar'!E203="","",IF(ISNUMBER('Cihazlar'!E203),'Cihazlar'!E203,IFERROR(DATE(VALUE(RIGHT('Cihazlar'!E203,4)),VALUE(MID('Cihazlar'!E203,4,2)),VALUE(LEFT('Cihazlar'!E203,2))),""))))</f>
        <v/>
      </c>
      <c r="J203" t="str">
        <f>IF('Cihazlar'!C203="","",IFERROR(MATCH('Cihazlar'!C203,'Ürünler'!$A:$A,0),IFERROR(MATCH('Cihazlar'!C203,'Ürünler'!$B:$B,0),"")))</f>
        <v/>
      </c>
      <c r="K203">
        <f>IF(L203&gt;0,0,IF('Cihazlar'!J203&lt;&gt;"",N(VALUE('Cihazlar'!J203)),IF(J203="",0,N(INDEX('Ürünler'!$C:$C,J203)))))</f>
        <v>0</v>
      </c>
      <c r="L203">
        <f>IF('Cihazlar'!K203&lt;&gt;"",N(VALUE('Cihazlar'!K203)),IF('Cihazlar'!J203&lt;&gt;"",0,IF(J203="",0,N(INDEX('Ürünler'!$D:$D,J203)))))</f>
        <v>0</v>
      </c>
    </row>
    <row r="204" spans="1:12">
      <c r="A204" t="str">
        <f>IF(AND('Cihazlar'!A204="",'Cihazlar'!B204=""),"",IFERROR(INDEX('Müşteriler'!$A:$A,MATCH(IF('Cihazlar'!A204="","§",'Cihazlar'!A204),'Müşteriler'!$K:$K,0)),IFERROR(INDEX('Müşteriler'!$A:$A,MATCH(IF('Cihazlar'!B204="","§",'Cihazlar'!B204),'Müşteriler'!$C:$C,0)),'Cihazlar'!A204&amp;'Cihazlar'!B204)))</f>
        <v/>
      </c>
      <c r="B204" t="str">
        <f>IF('Cihazlar'!C204="","",IF(J204="",'Cihazlar'!C204,INDEX('Ürünler'!$B:$B,J204)))</f>
        <v/>
      </c>
      <c r="C204" t="str">
        <f>IF('Cihazlar'!D204="","",'Cihazlar'!D204)</f>
        <v/>
      </c>
      <c r="D204" s="16" t="str">
        <f>I204</f>
        <v/>
      </c>
      <c r="E204" t="str">
        <f>IF(L204&gt;0,L204&amp;" gün",IF(K204&gt;0,K204&amp;" ay",""))</f>
        <v/>
      </c>
      <c r="F204" s="16" t="str">
        <f>IF(OR('Cihazlar'!C204="",I204=""),"",IF(L204&gt;0,I204+L204,IF(K204&gt;0,EDATE(I204,K204),"")))</f>
        <v/>
      </c>
      <c r="G204" s="17" t="str">
        <f>IF(F204="","",F204-TODAY())</f>
        <v/>
      </c>
      <c r="H204" t="str">
        <f>IF(G204="","",IF(G204&lt;0,"Gecikmiş",IF(G204&lt;=30,"30 gün içinde","Planlı")))</f>
        <v/>
      </c>
      <c r="I204" s="16" t="str">
        <f>IF('Cihazlar'!F204&lt;&gt;"",IF('Cihazlar'!F204="","",IF(ISNUMBER('Cihazlar'!F204),'Cihazlar'!F204,IFERROR(DATE(VALUE(RIGHT('Cihazlar'!F204,4)),VALUE(MID('Cihazlar'!F204,4,2)),VALUE(LEFT('Cihazlar'!F204,2))),""))),IF('Cihazlar'!E204="","",IF(ISNUMBER('Cihazlar'!E204),'Cihazlar'!E204,IFERROR(DATE(VALUE(RIGHT('Cihazlar'!E204,4)),VALUE(MID('Cihazlar'!E204,4,2)),VALUE(LEFT('Cihazlar'!E204,2))),""))))</f>
        <v/>
      </c>
      <c r="J204" t="str">
        <f>IF('Cihazlar'!C204="","",IFERROR(MATCH('Cihazlar'!C204,'Ürünler'!$A:$A,0),IFERROR(MATCH('Cihazlar'!C204,'Ürünler'!$B:$B,0),"")))</f>
        <v/>
      </c>
      <c r="K204">
        <f>IF(L204&gt;0,0,IF('Cihazlar'!J204&lt;&gt;"",N(VALUE('Cihazlar'!J204)),IF(J204="",0,N(INDEX('Ürünler'!$C:$C,J204)))))</f>
        <v>0</v>
      </c>
      <c r="L204">
        <f>IF('Cihazlar'!K204&lt;&gt;"",N(VALUE('Cihazlar'!K204)),IF('Cihazlar'!J204&lt;&gt;"",0,IF(J204="",0,N(INDEX('Ürünler'!$D:$D,J204)))))</f>
        <v>0</v>
      </c>
    </row>
    <row r="205" spans="1:12">
      <c r="A205" t="str">
        <f>IF(AND('Cihazlar'!A205="",'Cihazlar'!B205=""),"",IFERROR(INDEX('Müşteriler'!$A:$A,MATCH(IF('Cihazlar'!A205="","§",'Cihazlar'!A205),'Müşteriler'!$K:$K,0)),IFERROR(INDEX('Müşteriler'!$A:$A,MATCH(IF('Cihazlar'!B205="","§",'Cihazlar'!B205),'Müşteriler'!$C:$C,0)),'Cihazlar'!A205&amp;'Cihazlar'!B205)))</f>
        <v/>
      </c>
      <c r="B205" t="str">
        <f>IF('Cihazlar'!C205="","",IF(J205="",'Cihazlar'!C205,INDEX('Ürünler'!$B:$B,J205)))</f>
        <v/>
      </c>
      <c r="C205" t="str">
        <f>IF('Cihazlar'!D205="","",'Cihazlar'!D205)</f>
        <v/>
      </c>
      <c r="D205" s="16" t="str">
        <f>I205</f>
        <v/>
      </c>
      <c r="E205" t="str">
        <f>IF(L205&gt;0,L205&amp;" gün",IF(K205&gt;0,K205&amp;" ay",""))</f>
        <v/>
      </c>
      <c r="F205" s="16" t="str">
        <f>IF(OR('Cihazlar'!C205="",I205=""),"",IF(L205&gt;0,I205+L205,IF(K205&gt;0,EDATE(I205,K205),"")))</f>
        <v/>
      </c>
      <c r="G205" s="17" t="str">
        <f>IF(F205="","",F205-TODAY())</f>
        <v/>
      </c>
      <c r="H205" t="str">
        <f>IF(G205="","",IF(G205&lt;0,"Gecikmiş",IF(G205&lt;=30,"30 gün içinde","Planlı")))</f>
        <v/>
      </c>
      <c r="I205" s="16" t="str">
        <f>IF('Cihazlar'!F205&lt;&gt;"",IF('Cihazlar'!F205="","",IF(ISNUMBER('Cihazlar'!F205),'Cihazlar'!F205,IFERROR(DATE(VALUE(RIGHT('Cihazlar'!F205,4)),VALUE(MID('Cihazlar'!F205,4,2)),VALUE(LEFT('Cihazlar'!F205,2))),""))),IF('Cihazlar'!E205="","",IF(ISNUMBER('Cihazlar'!E205),'Cihazlar'!E205,IFERROR(DATE(VALUE(RIGHT('Cihazlar'!E205,4)),VALUE(MID('Cihazlar'!E205,4,2)),VALUE(LEFT('Cihazlar'!E205,2))),""))))</f>
        <v/>
      </c>
      <c r="J205" t="str">
        <f>IF('Cihazlar'!C205="","",IFERROR(MATCH('Cihazlar'!C205,'Ürünler'!$A:$A,0),IFERROR(MATCH('Cihazlar'!C205,'Ürünler'!$B:$B,0),"")))</f>
        <v/>
      </c>
      <c r="K205">
        <f>IF(L205&gt;0,0,IF('Cihazlar'!J205&lt;&gt;"",N(VALUE('Cihazlar'!J205)),IF(J205="",0,N(INDEX('Ürünler'!$C:$C,J205)))))</f>
        <v>0</v>
      </c>
      <c r="L205">
        <f>IF('Cihazlar'!K205&lt;&gt;"",N(VALUE('Cihazlar'!K205)),IF('Cihazlar'!J205&lt;&gt;"",0,IF(J205="",0,N(INDEX('Ürünler'!$D:$D,J205)))))</f>
        <v>0</v>
      </c>
    </row>
    <row r="206" spans="1:12">
      <c r="A206" t="str">
        <f>IF(AND('Cihazlar'!A206="",'Cihazlar'!B206=""),"",IFERROR(INDEX('Müşteriler'!$A:$A,MATCH(IF('Cihazlar'!A206="","§",'Cihazlar'!A206),'Müşteriler'!$K:$K,0)),IFERROR(INDEX('Müşteriler'!$A:$A,MATCH(IF('Cihazlar'!B206="","§",'Cihazlar'!B206),'Müşteriler'!$C:$C,0)),'Cihazlar'!A206&amp;'Cihazlar'!B206)))</f>
        <v/>
      </c>
      <c r="B206" t="str">
        <f>IF('Cihazlar'!C206="","",IF(J206="",'Cihazlar'!C206,INDEX('Ürünler'!$B:$B,J206)))</f>
        <v/>
      </c>
      <c r="C206" t="str">
        <f>IF('Cihazlar'!D206="","",'Cihazlar'!D206)</f>
        <v/>
      </c>
      <c r="D206" s="16" t="str">
        <f>I206</f>
        <v/>
      </c>
      <c r="E206" t="str">
        <f>IF(L206&gt;0,L206&amp;" gün",IF(K206&gt;0,K206&amp;" ay",""))</f>
        <v/>
      </c>
      <c r="F206" s="16" t="str">
        <f>IF(OR('Cihazlar'!C206="",I206=""),"",IF(L206&gt;0,I206+L206,IF(K206&gt;0,EDATE(I206,K206),"")))</f>
        <v/>
      </c>
      <c r="G206" s="17" t="str">
        <f>IF(F206="","",F206-TODAY())</f>
        <v/>
      </c>
      <c r="H206" t="str">
        <f>IF(G206="","",IF(G206&lt;0,"Gecikmiş",IF(G206&lt;=30,"30 gün içinde","Planlı")))</f>
        <v/>
      </c>
      <c r="I206" s="16" t="str">
        <f>IF('Cihazlar'!F206&lt;&gt;"",IF('Cihazlar'!F206="","",IF(ISNUMBER('Cihazlar'!F206),'Cihazlar'!F206,IFERROR(DATE(VALUE(RIGHT('Cihazlar'!F206,4)),VALUE(MID('Cihazlar'!F206,4,2)),VALUE(LEFT('Cihazlar'!F206,2))),""))),IF('Cihazlar'!E206="","",IF(ISNUMBER('Cihazlar'!E206),'Cihazlar'!E206,IFERROR(DATE(VALUE(RIGHT('Cihazlar'!E206,4)),VALUE(MID('Cihazlar'!E206,4,2)),VALUE(LEFT('Cihazlar'!E206,2))),""))))</f>
        <v/>
      </c>
      <c r="J206" t="str">
        <f>IF('Cihazlar'!C206="","",IFERROR(MATCH('Cihazlar'!C206,'Ürünler'!$A:$A,0),IFERROR(MATCH('Cihazlar'!C206,'Ürünler'!$B:$B,0),"")))</f>
        <v/>
      </c>
      <c r="K206">
        <f>IF(L206&gt;0,0,IF('Cihazlar'!J206&lt;&gt;"",N(VALUE('Cihazlar'!J206)),IF(J206="",0,N(INDEX('Ürünler'!$C:$C,J206)))))</f>
        <v>0</v>
      </c>
      <c r="L206">
        <f>IF('Cihazlar'!K206&lt;&gt;"",N(VALUE('Cihazlar'!K206)),IF('Cihazlar'!J206&lt;&gt;"",0,IF(J206="",0,N(INDEX('Ürünler'!$D:$D,J206)))))</f>
        <v>0</v>
      </c>
    </row>
    <row r="207" spans="1:12">
      <c r="A207" t="str">
        <f>IF(AND('Cihazlar'!A207="",'Cihazlar'!B207=""),"",IFERROR(INDEX('Müşteriler'!$A:$A,MATCH(IF('Cihazlar'!A207="","§",'Cihazlar'!A207),'Müşteriler'!$K:$K,0)),IFERROR(INDEX('Müşteriler'!$A:$A,MATCH(IF('Cihazlar'!B207="","§",'Cihazlar'!B207),'Müşteriler'!$C:$C,0)),'Cihazlar'!A207&amp;'Cihazlar'!B207)))</f>
        <v/>
      </c>
      <c r="B207" t="str">
        <f>IF('Cihazlar'!C207="","",IF(J207="",'Cihazlar'!C207,INDEX('Ürünler'!$B:$B,J207)))</f>
        <v/>
      </c>
      <c r="C207" t="str">
        <f>IF('Cihazlar'!D207="","",'Cihazlar'!D207)</f>
        <v/>
      </c>
      <c r="D207" s="16" t="str">
        <f>I207</f>
        <v/>
      </c>
      <c r="E207" t="str">
        <f>IF(L207&gt;0,L207&amp;" gün",IF(K207&gt;0,K207&amp;" ay",""))</f>
        <v/>
      </c>
      <c r="F207" s="16" t="str">
        <f>IF(OR('Cihazlar'!C207="",I207=""),"",IF(L207&gt;0,I207+L207,IF(K207&gt;0,EDATE(I207,K207),"")))</f>
        <v/>
      </c>
      <c r="G207" s="17" t="str">
        <f>IF(F207="","",F207-TODAY())</f>
        <v/>
      </c>
      <c r="H207" t="str">
        <f>IF(G207="","",IF(G207&lt;0,"Gecikmiş",IF(G207&lt;=30,"30 gün içinde","Planlı")))</f>
        <v/>
      </c>
      <c r="I207" s="16" t="str">
        <f>IF('Cihazlar'!F207&lt;&gt;"",IF('Cihazlar'!F207="","",IF(ISNUMBER('Cihazlar'!F207),'Cihazlar'!F207,IFERROR(DATE(VALUE(RIGHT('Cihazlar'!F207,4)),VALUE(MID('Cihazlar'!F207,4,2)),VALUE(LEFT('Cihazlar'!F207,2))),""))),IF('Cihazlar'!E207="","",IF(ISNUMBER('Cihazlar'!E207),'Cihazlar'!E207,IFERROR(DATE(VALUE(RIGHT('Cihazlar'!E207,4)),VALUE(MID('Cihazlar'!E207,4,2)),VALUE(LEFT('Cihazlar'!E207,2))),""))))</f>
        <v/>
      </c>
      <c r="J207" t="str">
        <f>IF('Cihazlar'!C207="","",IFERROR(MATCH('Cihazlar'!C207,'Ürünler'!$A:$A,0),IFERROR(MATCH('Cihazlar'!C207,'Ürünler'!$B:$B,0),"")))</f>
        <v/>
      </c>
      <c r="K207">
        <f>IF(L207&gt;0,0,IF('Cihazlar'!J207&lt;&gt;"",N(VALUE('Cihazlar'!J207)),IF(J207="",0,N(INDEX('Ürünler'!$C:$C,J207)))))</f>
        <v>0</v>
      </c>
      <c r="L207">
        <f>IF('Cihazlar'!K207&lt;&gt;"",N(VALUE('Cihazlar'!K207)),IF('Cihazlar'!J207&lt;&gt;"",0,IF(J207="",0,N(INDEX('Ürünler'!$D:$D,J207)))))</f>
        <v>0</v>
      </c>
    </row>
    <row r="208" spans="1:12">
      <c r="A208" t="str">
        <f>IF(AND('Cihazlar'!A208="",'Cihazlar'!B208=""),"",IFERROR(INDEX('Müşteriler'!$A:$A,MATCH(IF('Cihazlar'!A208="","§",'Cihazlar'!A208),'Müşteriler'!$K:$K,0)),IFERROR(INDEX('Müşteriler'!$A:$A,MATCH(IF('Cihazlar'!B208="","§",'Cihazlar'!B208),'Müşteriler'!$C:$C,0)),'Cihazlar'!A208&amp;'Cihazlar'!B208)))</f>
        <v/>
      </c>
      <c r="B208" t="str">
        <f>IF('Cihazlar'!C208="","",IF(J208="",'Cihazlar'!C208,INDEX('Ürünler'!$B:$B,J208)))</f>
        <v/>
      </c>
      <c r="C208" t="str">
        <f>IF('Cihazlar'!D208="","",'Cihazlar'!D208)</f>
        <v/>
      </c>
      <c r="D208" s="16" t="str">
        <f>I208</f>
        <v/>
      </c>
      <c r="E208" t="str">
        <f>IF(L208&gt;0,L208&amp;" gün",IF(K208&gt;0,K208&amp;" ay",""))</f>
        <v/>
      </c>
      <c r="F208" s="16" t="str">
        <f>IF(OR('Cihazlar'!C208="",I208=""),"",IF(L208&gt;0,I208+L208,IF(K208&gt;0,EDATE(I208,K208),"")))</f>
        <v/>
      </c>
      <c r="G208" s="17" t="str">
        <f>IF(F208="","",F208-TODAY())</f>
        <v/>
      </c>
      <c r="H208" t="str">
        <f>IF(G208="","",IF(G208&lt;0,"Gecikmiş",IF(G208&lt;=30,"30 gün içinde","Planlı")))</f>
        <v/>
      </c>
      <c r="I208" s="16" t="str">
        <f>IF('Cihazlar'!F208&lt;&gt;"",IF('Cihazlar'!F208="","",IF(ISNUMBER('Cihazlar'!F208),'Cihazlar'!F208,IFERROR(DATE(VALUE(RIGHT('Cihazlar'!F208,4)),VALUE(MID('Cihazlar'!F208,4,2)),VALUE(LEFT('Cihazlar'!F208,2))),""))),IF('Cihazlar'!E208="","",IF(ISNUMBER('Cihazlar'!E208),'Cihazlar'!E208,IFERROR(DATE(VALUE(RIGHT('Cihazlar'!E208,4)),VALUE(MID('Cihazlar'!E208,4,2)),VALUE(LEFT('Cihazlar'!E208,2))),""))))</f>
        <v/>
      </c>
      <c r="J208" t="str">
        <f>IF('Cihazlar'!C208="","",IFERROR(MATCH('Cihazlar'!C208,'Ürünler'!$A:$A,0),IFERROR(MATCH('Cihazlar'!C208,'Ürünler'!$B:$B,0),"")))</f>
        <v/>
      </c>
      <c r="K208">
        <f>IF(L208&gt;0,0,IF('Cihazlar'!J208&lt;&gt;"",N(VALUE('Cihazlar'!J208)),IF(J208="",0,N(INDEX('Ürünler'!$C:$C,J208)))))</f>
        <v>0</v>
      </c>
      <c r="L208">
        <f>IF('Cihazlar'!K208&lt;&gt;"",N(VALUE('Cihazlar'!K208)),IF('Cihazlar'!J208&lt;&gt;"",0,IF(J208="",0,N(INDEX('Ürünler'!$D:$D,J208)))))</f>
        <v>0</v>
      </c>
    </row>
    <row r="209" spans="1:12">
      <c r="A209" t="str">
        <f>IF(AND('Cihazlar'!A209="",'Cihazlar'!B209=""),"",IFERROR(INDEX('Müşteriler'!$A:$A,MATCH(IF('Cihazlar'!A209="","§",'Cihazlar'!A209),'Müşteriler'!$K:$K,0)),IFERROR(INDEX('Müşteriler'!$A:$A,MATCH(IF('Cihazlar'!B209="","§",'Cihazlar'!B209),'Müşteriler'!$C:$C,0)),'Cihazlar'!A209&amp;'Cihazlar'!B209)))</f>
        <v/>
      </c>
      <c r="B209" t="str">
        <f>IF('Cihazlar'!C209="","",IF(J209="",'Cihazlar'!C209,INDEX('Ürünler'!$B:$B,J209)))</f>
        <v/>
      </c>
      <c r="C209" t="str">
        <f>IF('Cihazlar'!D209="","",'Cihazlar'!D209)</f>
        <v/>
      </c>
      <c r="D209" s="16" t="str">
        <f>I209</f>
        <v/>
      </c>
      <c r="E209" t="str">
        <f>IF(L209&gt;0,L209&amp;" gün",IF(K209&gt;0,K209&amp;" ay",""))</f>
        <v/>
      </c>
      <c r="F209" s="16" t="str">
        <f>IF(OR('Cihazlar'!C209="",I209=""),"",IF(L209&gt;0,I209+L209,IF(K209&gt;0,EDATE(I209,K209),"")))</f>
        <v/>
      </c>
      <c r="G209" s="17" t="str">
        <f>IF(F209="","",F209-TODAY())</f>
        <v/>
      </c>
      <c r="H209" t="str">
        <f>IF(G209="","",IF(G209&lt;0,"Gecikmiş",IF(G209&lt;=30,"30 gün içinde","Planlı")))</f>
        <v/>
      </c>
      <c r="I209" s="16" t="str">
        <f>IF('Cihazlar'!F209&lt;&gt;"",IF('Cihazlar'!F209="","",IF(ISNUMBER('Cihazlar'!F209),'Cihazlar'!F209,IFERROR(DATE(VALUE(RIGHT('Cihazlar'!F209,4)),VALUE(MID('Cihazlar'!F209,4,2)),VALUE(LEFT('Cihazlar'!F209,2))),""))),IF('Cihazlar'!E209="","",IF(ISNUMBER('Cihazlar'!E209),'Cihazlar'!E209,IFERROR(DATE(VALUE(RIGHT('Cihazlar'!E209,4)),VALUE(MID('Cihazlar'!E209,4,2)),VALUE(LEFT('Cihazlar'!E209,2))),""))))</f>
        <v/>
      </c>
      <c r="J209" t="str">
        <f>IF('Cihazlar'!C209="","",IFERROR(MATCH('Cihazlar'!C209,'Ürünler'!$A:$A,0),IFERROR(MATCH('Cihazlar'!C209,'Ürünler'!$B:$B,0),"")))</f>
        <v/>
      </c>
      <c r="K209">
        <f>IF(L209&gt;0,0,IF('Cihazlar'!J209&lt;&gt;"",N(VALUE('Cihazlar'!J209)),IF(J209="",0,N(INDEX('Ürünler'!$C:$C,J209)))))</f>
        <v>0</v>
      </c>
      <c r="L209">
        <f>IF('Cihazlar'!K209&lt;&gt;"",N(VALUE('Cihazlar'!K209)),IF('Cihazlar'!J209&lt;&gt;"",0,IF(J209="",0,N(INDEX('Ürünler'!$D:$D,J209)))))</f>
        <v>0</v>
      </c>
    </row>
    <row r="210" spans="1:12">
      <c r="A210" t="str">
        <f>IF(AND('Cihazlar'!A210="",'Cihazlar'!B210=""),"",IFERROR(INDEX('Müşteriler'!$A:$A,MATCH(IF('Cihazlar'!A210="","§",'Cihazlar'!A210),'Müşteriler'!$K:$K,0)),IFERROR(INDEX('Müşteriler'!$A:$A,MATCH(IF('Cihazlar'!B210="","§",'Cihazlar'!B210),'Müşteriler'!$C:$C,0)),'Cihazlar'!A210&amp;'Cihazlar'!B210)))</f>
        <v/>
      </c>
      <c r="B210" t="str">
        <f>IF('Cihazlar'!C210="","",IF(J210="",'Cihazlar'!C210,INDEX('Ürünler'!$B:$B,J210)))</f>
        <v/>
      </c>
      <c r="C210" t="str">
        <f>IF('Cihazlar'!D210="","",'Cihazlar'!D210)</f>
        <v/>
      </c>
      <c r="D210" s="16" t="str">
        <f>I210</f>
        <v/>
      </c>
      <c r="E210" t="str">
        <f>IF(L210&gt;0,L210&amp;" gün",IF(K210&gt;0,K210&amp;" ay",""))</f>
        <v/>
      </c>
      <c r="F210" s="16" t="str">
        <f>IF(OR('Cihazlar'!C210="",I210=""),"",IF(L210&gt;0,I210+L210,IF(K210&gt;0,EDATE(I210,K210),"")))</f>
        <v/>
      </c>
      <c r="G210" s="17" t="str">
        <f>IF(F210="","",F210-TODAY())</f>
        <v/>
      </c>
      <c r="H210" t="str">
        <f>IF(G210="","",IF(G210&lt;0,"Gecikmiş",IF(G210&lt;=30,"30 gün içinde","Planlı")))</f>
        <v/>
      </c>
      <c r="I210" s="16" t="str">
        <f>IF('Cihazlar'!F210&lt;&gt;"",IF('Cihazlar'!F210="","",IF(ISNUMBER('Cihazlar'!F210),'Cihazlar'!F210,IFERROR(DATE(VALUE(RIGHT('Cihazlar'!F210,4)),VALUE(MID('Cihazlar'!F210,4,2)),VALUE(LEFT('Cihazlar'!F210,2))),""))),IF('Cihazlar'!E210="","",IF(ISNUMBER('Cihazlar'!E210),'Cihazlar'!E210,IFERROR(DATE(VALUE(RIGHT('Cihazlar'!E210,4)),VALUE(MID('Cihazlar'!E210,4,2)),VALUE(LEFT('Cihazlar'!E210,2))),""))))</f>
        <v/>
      </c>
      <c r="J210" t="str">
        <f>IF('Cihazlar'!C210="","",IFERROR(MATCH('Cihazlar'!C210,'Ürünler'!$A:$A,0),IFERROR(MATCH('Cihazlar'!C210,'Ürünler'!$B:$B,0),"")))</f>
        <v/>
      </c>
      <c r="K210">
        <f>IF(L210&gt;0,0,IF('Cihazlar'!J210&lt;&gt;"",N(VALUE('Cihazlar'!J210)),IF(J210="",0,N(INDEX('Ürünler'!$C:$C,J210)))))</f>
        <v>0</v>
      </c>
      <c r="L210">
        <f>IF('Cihazlar'!K210&lt;&gt;"",N(VALUE('Cihazlar'!K210)),IF('Cihazlar'!J210&lt;&gt;"",0,IF(J210="",0,N(INDEX('Ürünler'!$D:$D,J210)))))</f>
        <v>0</v>
      </c>
    </row>
    <row r="211" spans="1:12">
      <c r="A211" t="str">
        <f>IF(AND('Cihazlar'!A211="",'Cihazlar'!B211=""),"",IFERROR(INDEX('Müşteriler'!$A:$A,MATCH(IF('Cihazlar'!A211="","§",'Cihazlar'!A211),'Müşteriler'!$K:$K,0)),IFERROR(INDEX('Müşteriler'!$A:$A,MATCH(IF('Cihazlar'!B211="","§",'Cihazlar'!B211),'Müşteriler'!$C:$C,0)),'Cihazlar'!A211&amp;'Cihazlar'!B211)))</f>
        <v/>
      </c>
      <c r="B211" t="str">
        <f>IF('Cihazlar'!C211="","",IF(J211="",'Cihazlar'!C211,INDEX('Ürünler'!$B:$B,J211)))</f>
        <v/>
      </c>
      <c r="C211" t="str">
        <f>IF('Cihazlar'!D211="","",'Cihazlar'!D211)</f>
        <v/>
      </c>
      <c r="D211" s="16" t="str">
        <f>I211</f>
        <v/>
      </c>
      <c r="E211" t="str">
        <f>IF(L211&gt;0,L211&amp;" gün",IF(K211&gt;0,K211&amp;" ay",""))</f>
        <v/>
      </c>
      <c r="F211" s="16" t="str">
        <f>IF(OR('Cihazlar'!C211="",I211=""),"",IF(L211&gt;0,I211+L211,IF(K211&gt;0,EDATE(I211,K211),"")))</f>
        <v/>
      </c>
      <c r="G211" s="17" t="str">
        <f>IF(F211="","",F211-TODAY())</f>
        <v/>
      </c>
      <c r="H211" t="str">
        <f>IF(G211="","",IF(G211&lt;0,"Gecikmiş",IF(G211&lt;=30,"30 gün içinde","Planlı")))</f>
        <v/>
      </c>
      <c r="I211" s="16" t="str">
        <f>IF('Cihazlar'!F211&lt;&gt;"",IF('Cihazlar'!F211="","",IF(ISNUMBER('Cihazlar'!F211),'Cihazlar'!F211,IFERROR(DATE(VALUE(RIGHT('Cihazlar'!F211,4)),VALUE(MID('Cihazlar'!F211,4,2)),VALUE(LEFT('Cihazlar'!F211,2))),""))),IF('Cihazlar'!E211="","",IF(ISNUMBER('Cihazlar'!E211),'Cihazlar'!E211,IFERROR(DATE(VALUE(RIGHT('Cihazlar'!E211,4)),VALUE(MID('Cihazlar'!E211,4,2)),VALUE(LEFT('Cihazlar'!E211,2))),""))))</f>
        <v/>
      </c>
      <c r="J211" t="str">
        <f>IF('Cihazlar'!C211="","",IFERROR(MATCH('Cihazlar'!C211,'Ürünler'!$A:$A,0),IFERROR(MATCH('Cihazlar'!C211,'Ürünler'!$B:$B,0),"")))</f>
        <v/>
      </c>
      <c r="K211">
        <f>IF(L211&gt;0,0,IF('Cihazlar'!J211&lt;&gt;"",N(VALUE('Cihazlar'!J211)),IF(J211="",0,N(INDEX('Ürünler'!$C:$C,J211)))))</f>
        <v>0</v>
      </c>
      <c r="L211">
        <f>IF('Cihazlar'!K211&lt;&gt;"",N(VALUE('Cihazlar'!K211)),IF('Cihazlar'!J211&lt;&gt;"",0,IF(J211="",0,N(INDEX('Ürünler'!$D:$D,J211)))))</f>
        <v>0</v>
      </c>
    </row>
    <row r="212" spans="1:12">
      <c r="A212" t="str">
        <f>IF(AND('Cihazlar'!A212="",'Cihazlar'!B212=""),"",IFERROR(INDEX('Müşteriler'!$A:$A,MATCH(IF('Cihazlar'!A212="","§",'Cihazlar'!A212),'Müşteriler'!$K:$K,0)),IFERROR(INDEX('Müşteriler'!$A:$A,MATCH(IF('Cihazlar'!B212="","§",'Cihazlar'!B212),'Müşteriler'!$C:$C,0)),'Cihazlar'!A212&amp;'Cihazlar'!B212)))</f>
        <v/>
      </c>
      <c r="B212" t="str">
        <f>IF('Cihazlar'!C212="","",IF(J212="",'Cihazlar'!C212,INDEX('Ürünler'!$B:$B,J212)))</f>
        <v/>
      </c>
      <c r="C212" t="str">
        <f>IF('Cihazlar'!D212="","",'Cihazlar'!D212)</f>
        <v/>
      </c>
      <c r="D212" s="16" t="str">
        <f>I212</f>
        <v/>
      </c>
      <c r="E212" t="str">
        <f>IF(L212&gt;0,L212&amp;" gün",IF(K212&gt;0,K212&amp;" ay",""))</f>
        <v/>
      </c>
      <c r="F212" s="16" t="str">
        <f>IF(OR('Cihazlar'!C212="",I212=""),"",IF(L212&gt;0,I212+L212,IF(K212&gt;0,EDATE(I212,K212),"")))</f>
        <v/>
      </c>
      <c r="G212" s="17" t="str">
        <f>IF(F212="","",F212-TODAY())</f>
        <v/>
      </c>
      <c r="H212" t="str">
        <f>IF(G212="","",IF(G212&lt;0,"Gecikmiş",IF(G212&lt;=30,"30 gün içinde","Planlı")))</f>
        <v/>
      </c>
      <c r="I212" s="16" t="str">
        <f>IF('Cihazlar'!F212&lt;&gt;"",IF('Cihazlar'!F212="","",IF(ISNUMBER('Cihazlar'!F212),'Cihazlar'!F212,IFERROR(DATE(VALUE(RIGHT('Cihazlar'!F212,4)),VALUE(MID('Cihazlar'!F212,4,2)),VALUE(LEFT('Cihazlar'!F212,2))),""))),IF('Cihazlar'!E212="","",IF(ISNUMBER('Cihazlar'!E212),'Cihazlar'!E212,IFERROR(DATE(VALUE(RIGHT('Cihazlar'!E212,4)),VALUE(MID('Cihazlar'!E212,4,2)),VALUE(LEFT('Cihazlar'!E212,2))),""))))</f>
        <v/>
      </c>
      <c r="J212" t="str">
        <f>IF('Cihazlar'!C212="","",IFERROR(MATCH('Cihazlar'!C212,'Ürünler'!$A:$A,0),IFERROR(MATCH('Cihazlar'!C212,'Ürünler'!$B:$B,0),"")))</f>
        <v/>
      </c>
      <c r="K212">
        <f>IF(L212&gt;0,0,IF('Cihazlar'!J212&lt;&gt;"",N(VALUE('Cihazlar'!J212)),IF(J212="",0,N(INDEX('Ürünler'!$C:$C,J212)))))</f>
        <v>0</v>
      </c>
      <c r="L212">
        <f>IF('Cihazlar'!K212&lt;&gt;"",N(VALUE('Cihazlar'!K212)),IF('Cihazlar'!J212&lt;&gt;"",0,IF(J212="",0,N(INDEX('Ürünler'!$D:$D,J212)))))</f>
        <v>0</v>
      </c>
    </row>
    <row r="213" spans="1:12">
      <c r="A213" t="str">
        <f>IF(AND('Cihazlar'!A213="",'Cihazlar'!B213=""),"",IFERROR(INDEX('Müşteriler'!$A:$A,MATCH(IF('Cihazlar'!A213="","§",'Cihazlar'!A213),'Müşteriler'!$K:$K,0)),IFERROR(INDEX('Müşteriler'!$A:$A,MATCH(IF('Cihazlar'!B213="","§",'Cihazlar'!B213),'Müşteriler'!$C:$C,0)),'Cihazlar'!A213&amp;'Cihazlar'!B213)))</f>
        <v/>
      </c>
      <c r="B213" t="str">
        <f>IF('Cihazlar'!C213="","",IF(J213="",'Cihazlar'!C213,INDEX('Ürünler'!$B:$B,J213)))</f>
        <v/>
      </c>
      <c r="C213" t="str">
        <f>IF('Cihazlar'!D213="","",'Cihazlar'!D213)</f>
        <v/>
      </c>
      <c r="D213" s="16" t="str">
        <f>I213</f>
        <v/>
      </c>
      <c r="E213" t="str">
        <f>IF(L213&gt;0,L213&amp;" gün",IF(K213&gt;0,K213&amp;" ay",""))</f>
        <v/>
      </c>
      <c r="F213" s="16" t="str">
        <f>IF(OR('Cihazlar'!C213="",I213=""),"",IF(L213&gt;0,I213+L213,IF(K213&gt;0,EDATE(I213,K213),"")))</f>
        <v/>
      </c>
      <c r="G213" s="17" t="str">
        <f>IF(F213="","",F213-TODAY())</f>
        <v/>
      </c>
      <c r="H213" t="str">
        <f>IF(G213="","",IF(G213&lt;0,"Gecikmiş",IF(G213&lt;=30,"30 gün içinde","Planlı")))</f>
        <v/>
      </c>
      <c r="I213" s="16" t="str">
        <f>IF('Cihazlar'!F213&lt;&gt;"",IF('Cihazlar'!F213="","",IF(ISNUMBER('Cihazlar'!F213),'Cihazlar'!F213,IFERROR(DATE(VALUE(RIGHT('Cihazlar'!F213,4)),VALUE(MID('Cihazlar'!F213,4,2)),VALUE(LEFT('Cihazlar'!F213,2))),""))),IF('Cihazlar'!E213="","",IF(ISNUMBER('Cihazlar'!E213),'Cihazlar'!E213,IFERROR(DATE(VALUE(RIGHT('Cihazlar'!E213,4)),VALUE(MID('Cihazlar'!E213,4,2)),VALUE(LEFT('Cihazlar'!E213,2))),""))))</f>
        <v/>
      </c>
      <c r="J213" t="str">
        <f>IF('Cihazlar'!C213="","",IFERROR(MATCH('Cihazlar'!C213,'Ürünler'!$A:$A,0),IFERROR(MATCH('Cihazlar'!C213,'Ürünler'!$B:$B,0),"")))</f>
        <v/>
      </c>
      <c r="K213">
        <f>IF(L213&gt;0,0,IF('Cihazlar'!J213&lt;&gt;"",N(VALUE('Cihazlar'!J213)),IF(J213="",0,N(INDEX('Ürünler'!$C:$C,J213)))))</f>
        <v>0</v>
      </c>
      <c r="L213">
        <f>IF('Cihazlar'!K213&lt;&gt;"",N(VALUE('Cihazlar'!K213)),IF('Cihazlar'!J213&lt;&gt;"",0,IF(J213="",0,N(INDEX('Ürünler'!$D:$D,J213)))))</f>
        <v>0</v>
      </c>
    </row>
    <row r="214" spans="1:12">
      <c r="A214" t="str">
        <f>IF(AND('Cihazlar'!A214="",'Cihazlar'!B214=""),"",IFERROR(INDEX('Müşteriler'!$A:$A,MATCH(IF('Cihazlar'!A214="","§",'Cihazlar'!A214),'Müşteriler'!$K:$K,0)),IFERROR(INDEX('Müşteriler'!$A:$A,MATCH(IF('Cihazlar'!B214="","§",'Cihazlar'!B214),'Müşteriler'!$C:$C,0)),'Cihazlar'!A214&amp;'Cihazlar'!B214)))</f>
        <v/>
      </c>
      <c r="B214" t="str">
        <f>IF('Cihazlar'!C214="","",IF(J214="",'Cihazlar'!C214,INDEX('Ürünler'!$B:$B,J214)))</f>
        <v/>
      </c>
      <c r="C214" t="str">
        <f>IF('Cihazlar'!D214="","",'Cihazlar'!D214)</f>
        <v/>
      </c>
      <c r="D214" s="16" t="str">
        <f>I214</f>
        <v/>
      </c>
      <c r="E214" t="str">
        <f>IF(L214&gt;0,L214&amp;" gün",IF(K214&gt;0,K214&amp;" ay",""))</f>
        <v/>
      </c>
      <c r="F214" s="16" t="str">
        <f>IF(OR('Cihazlar'!C214="",I214=""),"",IF(L214&gt;0,I214+L214,IF(K214&gt;0,EDATE(I214,K214),"")))</f>
        <v/>
      </c>
      <c r="G214" s="17" t="str">
        <f>IF(F214="","",F214-TODAY())</f>
        <v/>
      </c>
      <c r="H214" t="str">
        <f>IF(G214="","",IF(G214&lt;0,"Gecikmiş",IF(G214&lt;=30,"30 gün içinde","Planlı")))</f>
        <v/>
      </c>
      <c r="I214" s="16" t="str">
        <f>IF('Cihazlar'!F214&lt;&gt;"",IF('Cihazlar'!F214="","",IF(ISNUMBER('Cihazlar'!F214),'Cihazlar'!F214,IFERROR(DATE(VALUE(RIGHT('Cihazlar'!F214,4)),VALUE(MID('Cihazlar'!F214,4,2)),VALUE(LEFT('Cihazlar'!F214,2))),""))),IF('Cihazlar'!E214="","",IF(ISNUMBER('Cihazlar'!E214),'Cihazlar'!E214,IFERROR(DATE(VALUE(RIGHT('Cihazlar'!E214,4)),VALUE(MID('Cihazlar'!E214,4,2)),VALUE(LEFT('Cihazlar'!E214,2))),""))))</f>
        <v/>
      </c>
      <c r="J214" t="str">
        <f>IF('Cihazlar'!C214="","",IFERROR(MATCH('Cihazlar'!C214,'Ürünler'!$A:$A,0),IFERROR(MATCH('Cihazlar'!C214,'Ürünler'!$B:$B,0),"")))</f>
        <v/>
      </c>
      <c r="K214">
        <f>IF(L214&gt;0,0,IF('Cihazlar'!J214&lt;&gt;"",N(VALUE('Cihazlar'!J214)),IF(J214="",0,N(INDEX('Ürünler'!$C:$C,J214)))))</f>
        <v>0</v>
      </c>
      <c r="L214">
        <f>IF('Cihazlar'!K214&lt;&gt;"",N(VALUE('Cihazlar'!K214)),IF('Cihazlar'!J214&lt;&gt;"",0,IF(J214="",0,N(INDEX('Ürünler'!$D:$D,J214)))))</f>
        <v>0</v>
      </c>
    </row>
    <row r="215" spans="1:12">
      <c r="A215" t="str">
        <f>IF(AND('Cihazlar'!A215="",'Cihazlar'!B215=""),"",IFERROR(INDEX('Müşteriler'!$A:$A,MATCH(IF('Cihazlar'!A215="","§",'Cihazlar'!A215),'Müşteriler'!$K:$K,0)),IFERROR(INDEX('Müşteriler'!$A:$A,MATCH(IF('Cihazlar'!B215="","§",'Cihazlar'!B215),'Müşteriler'!$C:$C,0)),'Cihazlar'!A215&amp;'Cihazlar'!B215)))</f>
        <v/>
      </c>
      <c r="B215" t="str">
        <f>IF('Cihazlar'!C215="","",IF(J215="",'Cihazlar'!C215,INDEX('Ürünler'!$B:$B,J215)))</f>
        <v/>
      </c>
      <c r="C215" t="str">
        <f>IF('Cihazlar'!D215="","",'Cihazlar'!D215)</f>
        <v/>
      </c>
      <c r="D215" s="16" t="str">
        <f>I215</f>
        <v/>
      </c>
      <c r="E215" t="str">
        <f>IF(L215&gt;0,L215&amp;" gün",IF(K215&gt;0,K215&amp;" ay",""))</f>
        <v/>
      </c>
      <c r="F215" s="16" t="str">
        <f>IF(OR('Cihazlar'!C215="",I215=""),"",IF(L215&gt;0,I215+L215,IF(K215&gt;0,EDATE(I215,K215),"")))</f>
        <v/>
      </c>
      <c r="G215" s="17" t="str">
        <f>IF(F215="","",F215-TODAY())</f>
        <v/>
      </c>
      <c r="H215" t="str">
        <f>IF(G215="","",IF(G215&lt;0,"Gecikmiş",IF(G215&lt;=30,"30 gün içinde","Planlı")))</f>
        <v/>
      </c>
      <c r="I215" s="16" t="str">
        <f>IF('Cihazlar'!F215&lt;&gt;"",IF('Cihazlar'!F215="","",IF(ISNUMBER('Cihazlar'!F215),'Cihazlar'!F215,IFERROR(DATE(VALUE(RIGHT('Cihazlar'!F215,4)),VALUE(MID('Cihazlar'!F215,4,2)),VALUE(LEFT('Cihazlar'!F215,2))),""))),IF('Cihazlar'!E215="","",IF(ISNUMBER('Cihazlar'!E215),'Cihazlar'!E215,IFERROR(DATE(VALUE(RIGHT('Cihazlar'!E215,4)),VALUE(MID('Cihazlar'!E215,4,2)),VALUE(LEFT('Cihazlar'!E215,2))),""))))</f>
        <v/>
      </c>
      <c r="J215" t="str">
        <f>IF('Cihazlar'!C215="","",IFERROR(MATCH('Cihazlar'!C215,'Ürünler'!$A:$A,0),IFERROR(MATCH('Cihazlar'!C215,'Ürünler'!$B:$B,0),"")))</f>
        <v/>
      </c>
      <c r="K215">
        <f>IF(L215&gt;0,0,IF('Cihazlar'!J215&lt;&gt;"",N(VALUE('Cihazlar'!J215)),IF(J215="",0,N(INDEX('Ürünler'!$C:$C,J215)))))</f>
        <v>0</v>
      </c>
      <c r="L215">
        <f>IF('Cihazlar'!K215&lt;&gt;"",N(VALUE('Cihazlar'!K215)),IF('Cihazlar'!J215&lt;&gt;"",0,IF(J215="",0,N(INDEX('Ürünler'!$D:$D,J215)))))</f>
        <v>0</v>
      </c>
    </row>
    <row r="216" spans="1:12">
      <c r="A216" t="str">
        <f>IF(AND('Cihazlar'!A216="",'Cihazlar'!B216=""),"",IFERROR(INDEX('Müşteriler'!$A:$A,MATCH(IF('Cihazlar'!A216="","§",'Cihazlar'!A216),'Müşteriler'!$K:$K,0)),IFERROR(INDEX('Müşteriler'!$A:$A,MATCH(IF('Cihazlar'!B216="","§",'Cihazlar'!B216),'Müşteriler'!$C:$C,0)),'Cihazlar'!A216&amp;'Cihazlar'!B216)))</f>
        <v/>
      </c>
      <c r="B216" t="str">
        <f>IF('Cihazlar'!C216="","",IF(J216="",'Cihazlar'!C216,INDEX('Ürünler'!$B:$B,J216)))</f>
        <v/>
      </c>
      <c r="C216" t="str">
        <f>IF('Cihazlar'!D216="","",'Cihazlar'!D216)</f>
        <v/>
      </c>
      <c r="D216" s="16" t="str">
        <f>I216</f>
        <v/>
      </c>
      <c r="E216" t="str">
        <f>IF(L216&gt;0,L216&amp;" gün",IF(K216&gt;0,K216&amp;" ay",""))</f>
        <v/>
      </c>
      <c r="F216" s="16" t="str">
        <f>IF(OR('Cihazlar'!C216="",I216=""),"",IF(L216&gt;0,I216+L216,IF(K216&gt;0,EDATE(I216,K216),"")))</f>
        <v/>
      </c>
      <c r="G216" s="17" t="str">
        <f>IF(F216="","",F216-TODAY())</f>
        <v/>
      </c>
      <c r="H216" t="str">
        <f>IF(G216="","",IF(G216&lt;0,"Gecikmiş",IF(G216&lt;=30,"30 gün içinde","Planlı")))</f>
        <v/>
      </c>
      <c r="I216" s="16" t="str">
        <f>IF('Cihazlar'!F216&lt;&gt;"",IF('Cihazlar'!F216="","",IF(ISNUMBER('Cihazlar'!F216),'Cihazlar'!F216,IFERROR(DATE(VALUE(RIGHT('Cihazlar'!F216,4)),VALUE(MID('Cihazlar'!F216,4,2)),VALUE(LEFT('Cihazlar'!F216,2))),""))),IF('Cihazlar'!E216="","",IF(ISNUMBER('Cihazlar'!E216),'Cihazlar'!E216,IFERROR(DATE(VALUE(RIGHT('Cihazlar'!E216,4)),VALUE(MID('Cihazlar'!E216,4,2)),VALUE(LEFT('Cihazlar'!E216,2))),""))))</f>
        <v/>
      </c>
      <c r="J216" t="str">
        <f>IF('Cihazlar'!C216="","",IFERROR(MATCH('Cihazlar'!C216,'Ürünler'!$A:$A,0),IFERROR(MATCH('Cihazlar'!C216,'Ürünler'!$B:$B,0),"")))</f>
        <v/>
      </c>
      <c r="K216">
        <f>IF(L216&gt;0,0,IF('Cihazlar'!J216&lt;&gt;"",N(VALUE('Cihazlar'!J216)),IF(J216="",0,N(INDEX('Ürünler'!$C:$C,J216)))))</f>
        <v>0</v>
      </c>
      <c r="L216">
        <f>IF('Cihazlar'!K216&lt;&gt;"",N(VALUE('Cihazlar'!K216)),IF('Cihazlar'!J216&lt;&gt;"",0,IF(J216="",0,N(INDEX('Ürünler'!$D:$D,J216)))))</f>
        <v>0</v>
      </c>
    </row>
    <row r="217" spans="1:12">
      <c r="A217" t="str">
        <f>IF(AND('Cihazlar'!A217="",'Cihazlar'!B217=""),"",IFERROR(INDEX('Müşteriler'!$A:$A,MATCH(IF('Cihazlar'!A217="","§",'Cihazlar'!A217),'Müşteriler'!$K:$K,0)),IFERROR(INDEX('Müşteriler'!$A:$A,MATCH(IF('Cihazlar'!B217="","§",'Cihazlar'!B217),'Müşteriler'!$C:$C,0)),'Cihazlar'!A217&amp;'Cihazlar'!B217)))</f>
        <v/>
      </c>
      <c r="B217" t="str">
        <f>IF('Cihazlar'!C217="","",IF(J217="",'Cihazlar'!C217,INDEX('Ürünler'!$B:$B,J217)))</f>
        <v/>
      </c>
      <c r="C217" t="str">
        <f>IF('Cihazlar'!D217="","",'Cihazlar'!D217)</f>
        <v/>
      </c>
      <c r="D217" s="16" t="str">
        <f>I217</f>
        <v/>
      </c>
      <c r="E217" t="str">
        <f>IF(L217&gt;0,L217&amp;" gün",IF(K217&gt;0,K217&amp;" ay",""))</f>
        <v/>
      </c>
      <c r="F217" s="16" t="str">
        <f>IF(OR('Cihazlar'!C217="",I217=""),"",IF(L217&gt;0,I217+L217,IF(K217&gt;0,EDATE(I217,K217),"")))</f>
        <v/>
      </c>
      <c r="G217" s="17" t="str">
        <f>IF(F217="","",F217-TODAY())</f>
        <v/>
      </c>
      <c r="H217" t="str">
        <f>IF(G217="","",IF(G217&lt;0,"Gecikmiş",IF(G217&lt;=30,"30 gün içinde","Planlı")))</f>
        <v/>
      </c>
      <c r="I217" s="16" t="str">
        <f>IF('Cihazlar'!F217&lt;&gt;"",IF('Cihazlar'!F217="","",IF(ISNUMBER('Cihazlar'!F217),'Cihazlar'!F217,IFERROR(DATE(VALUE(RIGHT('Cihazlar'!F217,4)),VALUE(MID('Cihazlar'!F217,4,2)),VALUE(LEFT('Cihazlar'!F217,2))),""))),IF('Cihazlar'!E217="","",IF(ISNUMBER('Cihazlar'!E217),'Cihazlar'!E217,IFERROR(DATE(VALUE(RIGHT('Cihazlar'!E217,4)),VALUE(MID('Cihazlar'!E217,4,2)),VALUE(LEFT('Cihazlar'!E217,2))),""))))</f>
        <v/>
      </c>
      <c r="J217" t="str">
        <f>IF('Cihazlar'!C217="","",IFERROR(MATCH('Cihazlar'!C217,'Ürünler'!$A:$A,0),IFERROR(MATCH('Cihazlar'!C217,'Ürünler'!$B:$B,0),"")))</f>
        <v/>
      </c>
      <c r="K217">
        <f>IF(L217&gt;0,0,IF('Cihazlar'!J217&lt;&gt;"",N(VALUE('Cihazlar'!J217)),IF(J217="",0,N(INDEX('Ürünler'!$C:$C,J217)))))</f>
        <v>0</v>
      </c>
      <c r="L217">
        <f>IF('Cihazlar'!K217&lt;&gt;"",N(VALUE('Cihazlar'!K217)),IF('Cihazlar'!J217&lt;&gt;"",0,IF(J217="",0,N(INDEX('Ürünler'!$D:$D,J217)))))</f>
        <v>0</v>
      </c>
    </row>
    <row r="218" spans="1:12">
      <c r="A218" t="str">
        <f>IF(AND('Cihazlar'!A218="",'Cihazlar'!B218=""),"",IFERROR(INDEX('Müşteriler'!$A:$A,MATCH(IF('Cihazlar'!A218="","§",'Cihazlar'!A218),'Müşteriler'!$K:$K,0)),IFERROR(INDEX('Müşteriler'!$A:$A,MATCH(IF('Cihazlar'!B218="","§",'Cihazlar'!B218),'Müşteriler'!$C:$C,0)),'Cihazlar'!A218&amp;'Cihazlar'!B218)))</f>
        <v/>
      </c>
      <c r="B218" t="str">
        <f>IF('Cihazlar'!C218="","",IF(J218="",'Cihazlar'!C218,INDEX('Ürünler'!$B:$B,J218)))</f>
        <v/>
      </c>
      <c r="C218" t="str">
        <f>IF('Cihazlar'!D218="","",'Cihazlar'!D218)</f>
        <v/>
      </c>
      <c r="D218" s="16" t="str">
        <f>I218</f>
        <v/>
      </c>
      <c r="E218" t="str">
        <f>IF(L218&gt;0,L218&amp;" gün",IF(K218&gt;0,K218&amp;" ay",""))</f>
        <v/>
      </c>
      <c r="F218" s="16" t="str">
        <f>IF(OR('Cihazlar'!C218="",I218=""),"",IF(L218&gt;0,I218+L218,IF(K218&gt;0,EDATE(I218,K218),"")))</f>
        <v/>
      </c>
      <c r="G218" s="17" t="str">
        <f>IF(F218="","",F218-TODAY())</f>
        <v/>
      </c>
      <c r="H218" t="str">
        <f>IF(G218="","",IF(G218&lt;0,"Gecikmiş",IF(G218&lt;=30,"30 gün içinde","Planlı")))</f>
        <v/>
      </c>
      <c r="I218" s="16" t="str">
        <f>IF('Cihazlar'!F218&lt;&gt;"",IF('Cihazlar'!F218="","",IF(ISNUMBER('Cihazlar'!F218),'Cihazlar'!F218,IFERROR(DATE(VALUE(RIGHT('Cihazlar'!F218,4)),VALUE(MID('Cihazlar'!F218,4,2)),VALUE(LEFT('Cihazlar'!F218,2))),""))),IF('Cihazlar'!E218="","",IF(ISNUMBER('Cihazlar'!E218),'Cihazlar'!E218,IFERROR(DATE(VALUE(RIGHT('Cihazlar'!E218,4)),VALUE(MID('Cihazlar'!E218,4,2)),VALUE(LEFT('Cihazlar'!E218,2))),""))))</f>
        <v/>
      </c>
      <c r="J218" t="str">
        <f>IF('Cihazlar'!C218="","",IFERROR(MATCH('Cihazlar'!C218,'Ürünler'!$A:$A,0),IFERROR(MATCH('Cihazlar'!C218,'Ürünler'!$B:$B,0),"")))</f>
        <v/>
      </c>
      <c r="K218">
        <f>IF(L218&gt;0,0,IF('Cihazlar'!J218&lt;&gt;"",N(VALUE('Cihazlar'!J218)),IF(J218="",0,N(INDEX('Ürünler'!$C:$C,J218)))))</f>
        <v>0</v>
      </c>
      <c r="L218">
        <f>IF('Cihazlar'!K218&lt;&gt;"",N(VALUE('Cihazlar'!K218)),IF('Cihazlar'!J218&lt;&gt;"",0,IF(J218="",0,N(INDEX('Ürünler'!$D:$D,J218)))))</f>
        <v>0</v>
      </c>
    </row>
    <row r="219" spans="1:12">
      <c r="A219" t="str">
        <f>IF(AND('Cihazlar'!A219="",'Cihazlar'!B219=""),"",IFERROR(INDEX('Müşteriler'!$A:$A,MATCH(IF('Cihazlar'!A219="","§",'Cihazlar'!A219),'Müşteriler'!$K:$K,0)),IFERROR(INDEX('Müşteriler'!$A:$A,MATCH(IF('Cihazlar'!B219="","§",'Cihazlar'!B219),'Müşteriler'!$C:$C,0)),'Cihazlar'!A219&amp;'Cihazlar'!B219)))</f>
        <v/>
      </c>
      <c r="B219" t="str">
        <f>IF('Cihazlar'!C219="","",IF(J219="",'Cihazlar'!C219,INDEX('Ürünler'!$B:$B,J219)))</f>
        <v/>
      </c>
      <c r="C219" t="str">
        <f>IF('Cihazlar'!D219="","",'Cihazlar'!D219)</f>
        <v/>
      </c>
      <c r="D219" s="16" t="str">
        <f>I219</f>
        <v/>
      </c>
      <c r="E219" t="str">
        <f>IF(L219&gt;0,L219&amp;" gün",IF(K219&gt;0,K219&amp;" ay",""))</f>
        <v/>
      </c>
      <c r="F219" s="16" t="str">
        <f>IF(OR('Cihazlar'!C219="",I219=""),"",IF(L219&gt;0,I219+L219,IF(K219&gt;0,EDATE(I219,K219),"")))</f>
        <v/>
      </c>
      <c r="G219" s="17" t="str">
        <f>IF(F219="","",F219-TODAY())</f>
        <v/>
      </c>
      <c r="H219" t="str">
        <f>IF(G219="","",IF(G219&lt;0,"Gecikmiş",IF(G219&lt;=30,"30 gün içinde","Planlı")))</f>
        <v/>
      </c>
      <c r="I219" s="16" t="str">
        <f>IF('Cihazlar'!F219&lt;&gt;"",IF('Cihazlar'!F219="","",IF(ISNUMBER('Cihazlar'!F219),'Cihazlar'!F219,IFERROR(DATE(VALUE(RIGHT('Cihazlar'!F219,4)),VALUE(MID('Cihazlar'!F219,4,2)),VALUE(LEFT('Cihazlar'!F219,2))),""))),IF('Cihazlar'!E219="","",IF(ISNUMBER('Cihazlar'!E219),'Cihazlar'!E219,IFERROR(DATE(VALUE(RIGHT('Cihazlar'!E219,4)),VALUE(MID('Cihazlar'!E219,4,2)),VALUE(LEFT('Cihazlar'!E219,2))),""))))</f>
        <v/>
      </c>
      <c r="J219" t="str">
        <f>IF('Cihazlar'!C219="","",IFERROR(MATCH('Cihazlar'!C219,'Ürünler'!$A:$A,0),IFERROR(MATCH('Cihazlar'!C219,'Ürünler'!$B:$B,0),"")))</f>
        <v/>
      </c>
      <c r="K219">
        <f>IF(L219&gt;0,0,IF('Cihazlar'!J219&lt;&gt;"",N(VALUE('Cihazlar'!J219)),IF(J219="",0,N(INDEX('Ürünler'!$C:$C,J219)))))</f>
        <v>0</v>
      </c>
      <c r="L219">
        <f>IF('Cihazlar'!K219&lt;&gt;"",N(VALUE('Cihazlar'!K219)),IF('Cihazlar'!J219&lt;&gt;"",0,IF(J219="",0,N(INDEX('Ürünler'!$D:$D,J219)))))</f>
        <v>0</v>
      </c>
    </row>
    <row r="220" spans="1:12">
      <c r="A220" t="str">
        <f>IF(AND('Cihazlar'!A220="",'Cihazlar'!B220=""),"",IFERROR(INDEX('Müşteriler'!$A:$A,MATCH(IF('Cihazlar'!A220="","§",'Cihazlar'!A220),'Müşteriler'!$K:$K,0)),IFERROR(INDEX('Müşteriler'!$A:$A,MATCH(IF('Cihazlar'!B220="","§",'Cihazlar'!B220),'Müşteriler'!$C:$C,0)),'Cihazlar'!A220&amp;'Cihazlar'!B220)))</f>
        <v/>
      </c>
      <c r="B220" t="str">
        <f>IF('Cihazlar'!C220="","",IF(J220="",'Cihazlar'!C220,INDEX('Ürünler'!$B:$B,J220)))</f>
        <v/>
      </c>
      <c r="C220" t="str">
        <f>IF('Cihazlar'!D220="","",'Cihazlar'!D220)</f>
        <v/>
      </c>
      <c r="D220" s="16" t="str">
        <f>I220</f>
        <v/>
      </c>
      <c r="E220" t="str">
        <f>IF(L220&gt;0,L220&amp;" gün",IF(K220&gt;0,K220&amp;" ay",""))</f>
        <v/>
      </c>
      <c r="F220" s="16" t="str">
        <f>IF(OR('Cihazlar'!C220="",I220=""),"",IF(L220&gt;0,I220+L220,IF(K220&gt;0,EDATE(I220,K220),"")))</f>
        <v/>
      </c>
      <c r="G220" s="17" t="str">
        <f>IF(F220="","",F220-TODAY())</f>
        <v/>
      </c>
      <c r="H220" t="str">
        <f>IF(G220="","",IF(G220&lt;0,"Gecikmiş",IF(G220&lt;=30,"30 gün içinde","Planlı")))</f>
        <v/>
      </c>
      <c r="I220" s="16" t="str">
        <f>IF('Cihazlar'!F220&lt;&gt;"",IF('Cihazlar'!F220="","",IF(ISNUMBER('Cihazlar'!F220),'Cihazlar'!F220,IFERROR(DATE(VALUE(RIGHT('Cihazlar'!F220,4)),VALUE(MID('Cihazlar'!F220,4,2)),VALUE(LEFT('Cihazlar'!F220,2))),""))),IF('Cihazlar'!E220="","",IF(ISNUMBER('Cihazlar'!E220),'Cihazlar'!E220,IFERROR(DATE(VALUE(RIGHT('Cihazlar'!E220,4)),VALUE(MID('Cihazlar'!E220,4,2)),VALUE(LEFT('Cihazlar'!E220,2))),""))))</f>
        <v/>
      </c>
      <c r="J220" t="str">
        <f>IF('Cihazlar'!C220="","",IFERROR(MATCH('Cihazlar'!C220,'Ürünler'!$A:$A,0),IFERROR(MATCH('Cihazlar'!C220,'Ürünler'!$B:$B,0),"")))</f>
        <v/>
      </c>
      <c r="K220">
        <f>IF(L220&gt;0,0,IF('Cihazlar'!J220&lt;&gt;"",N(VALUE('Cihazlar'!J220)),IF(J220="",0,N(INDEX('Ürünler'!$C:$C,J220)))))</f>
        <v>0</v>
      </c>
      <c r="L220">
        <f>IF('Cihazlar'!K220&lt;&gt;"",N(VALUE('Cihazlar'!K220)),IF('Cihazlar'!J220&lt;&gt;"",0,IF(J220="",0,N(INDEX('Ürünler'!$D:$D,J220)))))</f>
        <v>0</v>
      </c>
    </row>
    <row r="221" spans="1:12">
      <c r="A221" t="str">
        <f>IF(AND('Cihazlar'!A221="",'Cihazlar'!B221=""),"",IFERROR(INDEX('Müşteriler'!$A:$A,MATCH(IF('Cihazlar'!A221="","§",'Cihazlar'!A221),'Müşteriler'!$K:$K,0)),IFERROR(INDEX('Müşteriler'!$A:$A,MATCH(IF('Cihazlar'!B221="","§",'Cihazlar'!B221),'Müşteriler'!$C:$C,0)),'Cihazlar'!A221&amp;'Cihazlar'!B221)))</f>
        <v/>
      </c>
      <c r="B221" t="str">
        <f>IF('Cihazlar'!C221="","",IF(J221="",'Cihazlar'!C221,INDEX('Ürünler'!$B:$B,J221)))</f>
        <v/>
      </c>
      <c r="C221" t="str">
        <f>IF('Cihazlar'!D221="","",'Cihazlar'!D221)</f>
        <v/>
      </c>
      <c r="D221" s="16" t="str">
        <f>I221</f>
        <v/>
      </c>
      <c r="E221" t="str">
        <f>IF(L221&gt;0,L221&amp;" gün",IF(K221&gt;0,K221&amp;" ay",""))</f>
        <v/>
      </c>
      <c r="F221" s="16" t="str">
        <f>IF(OR('Cihazlar'!C221="",I221=""),"",IF(L221&gt;0,I221+L221,IF(K221&gt;0,EDATE(I221,K221),"")))</f>
        <v/>
      </c>
      <c r="G221" s="17" t="str">
        <f>IF(F221="","",F221-TODAY())</f>
        <v/>
      </c>
      <c r="H221" t="str">
        <f>IF(G221="","",IF(G221&lt;0,"Gecikmiş",IF(G221&lt;=30,"30 gün içinde","Planlı")))</f>
        <v/>
      </c>
      <c r="I221" s="16" t="str">
        <f>IF('Cihazlar'!F221&lt;&gt;"",IF('Cihazlar'!F221="","",IF(ISNUMBER('Cihazlar'!F221),'Cihazlar'!F221,IFERROR(DATE(VALUE(RIGHT('Cihazlar'!F221,4)),VALUE(MID('Cihazlar'!F221,4,2)),VALUE(LEFT('Cihazlar'!F221,2))),""))),IF('Cihazlar'!E221="","",IF(ISNUMBER('Cihazlar'!E221),'Cihazlar'!E221,IFERROR(DATE(VALUE(RIGHT('Cihazlar'!E221,4)),VALUE(MID('Cihazlar'!E221,4,2)),VALUE(LEFT('Cihazlar'!E221,2))),""))))</f>
        <v/>
      </c>
      <c r="J221" t="str">
        <f>IF('Cihazlar'!C221="","",IFERROR(MATCH('Cihazlar'!C221,'Ürünler'!$A:$A,0),IFERROR(MATCH('Cihazlar'!C221,'Ürünler'!$B:$B,0),"")))</f>
        <v/>
      </c>
      <c r="K221">
        <f>IF(L221&gt;0,0,IF('Cihazlar'!J221&lt;&gt;"",N(VALUE('Cihazlar'!J221)),IF(J221="",0,N(INDEX('Ürünler'!$C:$C,J221)))))</f>
        <v>0</v>
      </c>
      <c r="L221">
        <f>IF('Cihazlar'!K221&lt;&gt;"",N(VALUE('Cihazlar'!K221)),IF('Cihazlar'!J221&lt;&gt;"",0,IF(J221="",0,N(INDEX('Ürünler'!$D:$D,J221)))))</f>
        <v>0</v>
      </c>
    </row>
    <row r="222" spans="1:12">
      <c r="A222" t="str">
        <f>IF(AND('Cihazlar'!A222="",'Cihazlar'!B222=""),"",IFERROR(INDEX('Müşteriler'!$A:$A,MATCH(IF('Cihazlar'!A222="","§",'Cihazlar'!A222),'Müşteriler'!$K:$K,0)),IFERROR(INDEX('Müşteriler'!$A:$A,MATCH(IF('Cihazlar'!B222="","§",'Cihazlar'!B222),'Müşteriler'!$C:$C,0)),'Cihazlar'!A222&amp;'Cihazlar'!B222)))</f>
        <v/>
      </c>
      <c r="B222" t="str">
        <f>IF('Cihazlar'!C222="","",IF(J222="",'Cihazlar'!C222,INDEX('Ürünler'!$B:$B,J222)))</f>
        <v/>
      </c>
      <c r="C222" t="str">
        <f>IF('Cihazlar'!D222="","",'Cihazlar'!D222)</f>
        <v/>
      </c>
      <c r="D222" s="16" t="str">
        <f>I222</f>
        <v/>
      </c>
      <c r="E222" t="str">
        <f>IF(L222&gt;0,L222&amp;" gün",IF(K222&gt;0,K222&amp;" ay",""))</f>
        <v/>
      </c>
      <c r="F222" s="16" t="str">
        <f>IF(OR('Cihazlar'!C222="",I222=""),"",IF(L222&gt;0,I222+L222,IF(K222&gt;0,EDATE(I222,K222),"")))</f>
        <v/>
      </c>
      <c r="G222" s="17" t="str">
        <f>IF(F222="","",F222-TODAY())</f>
        <v/>
      </c>
      <c r="H222" t="str">
        <f>IF(G222="","",IF(G222&lt;0,"Gecikmiş",IF(G222&lt;=30,"30 gün içinde","Planlı")))</f>
        <v/>
      </c>
      <c r="I222" s="16" t="str">
        <f>IF('Cihazlar'!F222&lt;&gt;"",IF('Cihazlar'!F222="","",IF(ISNUMBER('Cihazlar'!F222),'Cihazlar'!F222,IFERROR(DATE(VALUE(RIGHT('Cihazlar'!F222,4)),VALUE(MID('Cihazlar'!F222,4,2)),VALUE(LEFT('Cihazlar'!F222,2))),""))),IF('Cihazlar'!E222="","",IF(ISNUMBER('Cihazlar'!E222),'Cihazlar'!E222,IFERROR(DATE(VALUE(RIGHT('Cihazlar'!E222,4)),VALUE(MID('Cihazlar'!E222,4,2)),VALUE(LEFT('Cihazlar'!E222,2))),""))))</f>
        <v/>
      </c>
      <c r="J222" t="str">
        <f>IF('Cihazlar'!C222="","",IFERROR(MATCH('Cihazlar'!C222,'Ürünler'!$A:$A,0),IFERROR(MATCH('Cihazlar'!C222,'Ürünler'!$B:$B,0),"")))</f>
        <v/>
      </c>
      <c r="K222">
        <f>IF(L222&gt;0,0,IF('Cihazlar'!J222&lt;&gt;"",N(VALUE('Cihazlar'!J222)),IF(J222="",0,N(INDEX('Ürünler'!$C:$C,J222)))))</f>
        <v>0</v>
      </c>
      <c r="L222">
        <f>IF('Cihazlar'!K222&lt;&gt;"",N(VALUE('Cihazlar'!K222)),IF('Cihazlar'!J222&lt;&gt;"",0,IF(J222="",0,N(INDEX('Ürünler'!$D:$D,J222)))))</f>
        <v>0</v>
      </c>
    </row>
    <row r="223" spans="1:12">
      <c r="A223" t="str">
        <f>IF(AND('Cihazlar'!A223="",'Cihazlar'!B223=""),"",IFERROR(INDEX('Müşteriler'!$A:$A,MATCH(IF('Cihazlar'!A223="","§",'Cihazlar'!A223),'Müşteriler'!$K:$K,0)),IFERROR(INDEX('Müşteriler'!$A:$A,MATCH(IF('Cihazlar'!B223="","§",'Cihazlar'!B223),'Müşteriler'!$C:$C,0)),'Cihazlar'!A223&amp;'Cihazlar'!B223)))</f>
        <v/>
      </c>
      <c r="B223" t="str">
        <f>IF('Cihazlar'!C223="","",IF(J223="",'Cihazlar'!C223,INDEX('Ürünler'!$B:$B,J223)))</f>
        <v/>
      </c>
      <c r="C223" t="str">
        <f>IF('Cihazlar'!D223="","",'Cihazlar'!D223)</f>
        <v/>
      </c>
      <c r="D223" s="16" t="str">
        <f>I223</f>
        <v/>
      </c>
      <c r="E223" t="str">
        <f>IF(L223&gt;0,L223&amp;" gün",IF(K223&gt;0,K223&amp;" ay",""))</f>
        <v/>
      </c>
      <c r="F223" s="16" t="str">
        <f>IF(OR('Cihazlar'!C223="",I223=""),"",IF(L223&gt;0,I223+L223,IF(K223&gt;0,EDATE(I223,K223),"")))</f>
        <v/>
      </c>
      <c r="G223" s="17" t="str">
        <f>IF(F223="","",F223-TODAY())</f>
        <v/>
      </c>
      <c r="H223" t="str">
        <f>IF(G223="","",IF(G223&lt;0,"Gecikmiş",IF(G223&lt;=30,"30 gün içinde","Planlı")))</f>
        <v/>
      </c>
      <c r="I223" s="16" t="str">
        <f>IF('Cihazlar'!F223&lt;&gt;"",IF('Cihazlar'!F223="","",IF(ISNUMBER('Cihazlar'!F223),'Cihazlar'!F223,IFERROR(DATE(VALUE(RIGHT('Cihazlar'!F223,4)),VALUE(MID('Cihazlar'!F223,4,2)),VALUE(LEFT('Cihazlar'!F223,2))),""))),IF('Cihazlar'!E223="","",IF(ISNUMBER('Cihazlar'!E223),'Cihazlar'!E223,IFERROR(DATE(VALUE(RIGHT('Cihazlar'!E223,4)),VALUE(MID('Cihazlar'!E223,4,2)),VALUE(LEFT('Cihazlar'!E223,2))),""))))</f>
        <v/>
      </c>
      <c r="J223" t="str">
        <f>IF('Cihazlar'!C223="","",IFERROR(MATCH('Cihazlar'!C223,'Ürünler'!$A:$A,0),IFERROR(MATCH('Cihazlar'!C223,'Ürünler'!$B:$B,0),"")))</f>
        <v/>
      </c>
      <c r="K223">
        <f>IF(L223&gt;0,0,IF('Cihazlar'!J223&lt;&gt;"",N(VALUE('Cihazlar'!J223)),IF(J223="",0,N(INDEX('Ürünler'!$C:$C,J223)))))</f>
        <v>0</v>
      </c>
      <c r="L223">
        <f>IF('Cihazlar'!K223&lt;&gt;"",N(VALUE('Cihazlar'!K223)),IF('Cihazlar'!J223&lt;&gt;"",0,IF(J223="",0,N(INDEX('Ürünler'!$D:$D,J223)))))</f>
        <v>0</v>
      </c>
    </row>
    <row r="224" spans="1:12">
      <c r="A224" t="str">
        <f>IF(AND('Cihazlar'!A224="",'Cihazlar'!B224=""),"",IFERROR(INDEX('Müşteriler'!$A:$A,MATCH(IF('Cihazlar'!A224="","§",'Cihazlar'!A224),'Müşteriler'!$K:$K,0)),IFERROR(INDEX('Müşteriler'!$A:$A,MATCH(IF('Cihazlar'!B224="","§",'Cihazlar'!B224),'Müşteriler'!$C:$C,0)),'Cihazlar'!A224&amp;'Cihazlar'!B224)))</f>
        <v/>
      </c>
      <c r="B224" t="str">
        <f>IF('Cihazlar'!C224="","",IF(J224="",'Cihazlar'!C224,INDEX('Ürünler'!$B:$B,J224)))</f>
        <v/>
      </c>
      <c r="C224" t="str">
        <f>IF('Cihazlar'!D224="","",'Cihazlar'!D224)</f>
        <v/>
      </c>
      <c r="D224" s="16" t="str">
        <f>I224</f>
        <v/>
      </c>
      <c r="E224" t="str">
        <f>IF(L224&gt;0,L224&amp;" gün",IF(K224&gt;0,K224&amp;" ay",""))</f>
        <v/>
      </c>
      <c r="F224" s="16" t="str">
        <f>IF(OR('Cihazlar'!C224="",I224=""),"",IF(L224&gt;0,I224+L224,IF(K224&gt;0,EDATE(I224,K224),"")))</f>
        <v/>
      </c>
      <c r="G224" s="17" t="str">
        <f>IF(F224="","",F224-TODAY())</f>
        <v/>
      </c>
      <c r="H224" t="str">
        <f>IF(G224="","",IF(G224&lt;0,"Gecikmiş",IF(G224&lt;=30,"30 gün içinde","Planlı")))</f>
        <v/>
      </c>
      <c r="I224" s="16" t="str">
        <f>IF('Cihazlar'!F224&lt;&gt;"",IF('Cihazlar'!F224="","",IF(ISNUMBER('Cihazlar'!F224),'Cihazlar'!F224,IFERROR(DATE(VALUE(RIGHT('Cihazlar'!F224,4)),VALUE(MID('Cihazlar'!F224,4,2)),VALUE(LEFT('Cihazlar'!F224,2))),""))),IF('Cihazlar'!E224="","",IF(ISNUMBER('Cihazlar'!E224),'Cihazlar'!E224,IFERROR(DATE(VALUE(RIGHT('Cihazlar'!E224,4)),VALUE(MID('Cihazlar'!E224,4,2)),VALUE(LEFT('Cihazlar'!E224,2))),""))))</f>
        <v/>
      </c>
      <c r="J224" t="str">
        <f>IF('Cihazlar'!C224="","",IFERROR(MATCH('Cihazlar'!C224,'Ürünler'!$A:$A,0),IFERROR(MATCH('Cihazlar'!C224,'Ürünler'!$B:$B,0),"")))</f>
        <v/>
      </c>
      <c r="K224">
        <f>IF(L224&gt;0,0,IF('Cihazlar'!J224&lt;&gt;"",N(VALUE('Cihazlar'!J224)),IF(J224="",0,N(INDEX('Ürünler'!$C:$C,J224)))))</f>
        <v>0</v>
      </c>
      <c r="L224">
        <f>IF('Cihazlar'!K224&lt;&gt;"",N(VALUE('Cihazlar'!K224)),IF('Cihazlar'!J224&lt;&gt;"",0,IF(J224="",0,N(INDEX('Ürünler'!$D:$D,J224)))))</f>
        <v>0</v>
      </c>
    </row>
    <row r="225" spans="1:12">
      <c r="A225" t="str">
        <f>IF(AND('Cihazlar'!A225="",'Cihazlar'!B225=""),"",IFERROR(INDEX('Müşteriler'!$A:$A,MATCH(IF('Cihazlar'!A225="","§",'Cihazlar'!A225),'Müşteriler'!$K:$K,0)),IFERROR(INDEX('Müşteriler'!$A:$A,MATCH(IF('Cihazlar'!B225="","§",'Cihazlar'!B225),'Müşteriler'!$C:$C,0)),'Cihazlar'!A225&amp;'Cihazlar'!B225)))</f>
        <v/>
      </c>
      <c r="B225" t="str">
        <f>IF('Cihazlar'!C225="","",IF(J225="",'Cihazlar'!C225,INDEX('Ürünler'!$B:$B,J225)))</f>
        <v/>
      </c>
      <c r="C225" t="str">
        <f>IF('Cihazlar'!D225="","",'Cihazlar'!D225)</f>
        <v/>
      </c>
      <c r="D225" s="16" t="str">
        <f>I225</f>
        <v/>
      </c>
      <c r="E225" t="str">
        <f>IF(L225&gt;0,L225&amp;" gün",IF(K225&gt;0,K225&amp;" ay",""))</f>
        <v/>
      </c>
      <c r="F225" s="16" t="str">
        <f>IF(OR('Cihazlar'!C225="",I225=""),"",IF(L225&gt;0,I225+L225,IF(K225&gt;0,EDATE(I225,K225),"")))</f>
        <v/>
      </c>
      <c r="G225" s="17" t="str">
        <f>IF(F225="","",F225-TODAY())</f>
        <v/>
      </c>
      <c r="H225" t="str">
        <f>IF(G225="","",IF(G225&lt;0,"Gecikmiş",IF(G225&lt;=30,"30 gün içinde","Planlı")))</f>
        <v/>
      </c>
      <c r="I225" s="16" t="str">
        <f>IF('Cihazlar'!F225&lt;&gt;"",IF('Cihazlar'!F225="","",IF(ISNUMBER('Cihazlar'!F225),'Cihazlar'!F225,IFERROR(DATE(VALUE(RIGHT('Cihazlar'!F225,4)),VALUE(MID('Cihazlar'!F225,4,2)),VALUE(LEFT('Cihazlar'!F225,2))),""))),IF('Cihazlar'!E225="","",IF(ISNUMBER('Cihazlar'!E225),'Cihazlar'!E225,IFERROR(DATE(VALUE(RIGHT('Cihazlar'!E225,4)),VALUE(MID('Cihazlar'!E225,4,2)),VALUE(LEFT('Cihazlar'!E225,2))),""))))</f>
        <v/>
      </c>
      <c r="J225" t="str">
        <f>IF('Cihazlar'!C225="","",IFERROR(MATCH('Cihazlar'!C225,'Ürünler'!$A:$A,0),IFERROR(MATCH('Cihazlar'!C225,'Ürünler'!$B:$B,0),"")))</f>
        <v/>
      </c>
      <c r="K225">
        <f>IF(L225&gt;0,0,IF('Cihazlar'!J225&lt;&gt;"",N(VALUE('Cihazlar'!J225)),IF(J225="",0,N(INDEX('Ürünler'!$C:$C,J225)))))</f>
        <v>0</v>
      </c>
      <c r="L225">
        <f>IF('Cihazlar'!K225&lt;&gt;"",N(VALUE('Cihazlar'!K225)),IF('Cihazlar'!J225&lt;&gt;"",0,IF(J225="",0,N(INDEX('Ürünler'!$D:$D,J225)))))</f>
        <v>0</v>
      </c>
    </row>
    <row r="226" spans="1:12">
      <c r="A226" t="str">
        <f>IF(AND('Cihazlar'!A226="",'Cihazlar'!B226=""),"",IFERROR(INDEX('Müşteriler'!$A:$A,MATCH(IF('Cihazlar'!A226="","§",'Cihazlar'!A226),'Müşteriler'!$K:$K,0)),IFERROR(INDEX('Müşteriler'!$A:$A,MATCH(IF('Cihazlar'!B226="","§",'Cihazlar'!B226),'Müşteriler'!$C:$C,0)),'Cihazlar'!A226&amp;'Cihazlar'!B226)))</f>
        <v/>
      </c>
      <c r="B226" t="str">
        <f>IF('Cihazlar'!C226="","",IF(J226="",'Cihazlar'!C226,INDEX('Ürünler'!$B:$B,J226)))</f>
        <v/>
      </c>
      <c r="C226" t="str">
        <f>IF('Cihazlar'!D226="","",'Cihazlar'!D226)</f>
        <v/>
      </c>
      <c r="D226" s="16" t="str">
        <f>I226</f>
        <v/>
      </c>
      <c r="E226" t="str">
        <f>IF(L226&gt;0,L226&amp;" gün",IF(K226&gt;0,K226&amp;" ay",""))</f>
        <v/>
      </c>
      <c r="F226" s="16" t="str">
        <f>IF(OR('Cihazlar'!C226="",I226=""),"",IF(L226&gt;0,I226+L226,IF(K226&gt;0,EDATE(I226,K226),"")))</f>
        <v/>
      </c>
      <c r="G226" s="17" t="str">
        <f>IF(F226="","",F226-TODAY())</f>
        <v/>
      </c>
      <c r="H226" t="str">
        <f>IF(G226="","",IF(G226&lt;0,"Gecikmiş",IF(G226&lt;=30,"30 gün içinde","Planlı")))</f>
        <v/>
      </c>
      <c r="I226" s="16" t="str">
        <f>IF('Cihazlar'!F226&lt;&gt;"",IF('Cihazlar'!F226="","",IF(ISNUMBER('Cihazlar'!F226),'Cihazlar'!F226,IFERROR(DATE(VALUE(RIGHT('Cihazlar'!F226,4)),VALUE(MID('Cihazlar'!F226,4,2)),VALUE(LEFT('Cihazlar'!F226,2))),""))),IF('Cihazlar'!E226="","",IF(ISNUMBER('Cihazlar'!E226),'Cihazlar'!E226,IFERROR(DATE(VALUE(RIGHT('Cihazlar'!E226,4)),VALUE(MID('Cihazlar'!E226,4,2)),VALUE(LEFT('Cihazlar'!E226,2))),""))))</f>
        <v/>
      </c>
      <c r="J226" t="str">
        <f>IF('Cihazlar'!C226="","",IFERROR(MATCH('Cihazlar'!C226,'Ürünler'!$A:$A,0),IFERROR(MATCH('Cihazlar'!C226,'Ürünler'!$B:$B,0),"")))</f>
        <v/>
      </c>
      <c r="K226">
        <f>IF(L226&gt;0,0,IF('Cihazlar'!J226&lt;&gt;"",N(VALUE('Cihazlar'!J226)),IF(J226="",0,N(INDEX('Ürünler'!$C:$C,J226)))))</f>
        <v>0</v>
      </c>
      <c r="L226">
        <f>IF('Cihazlar'!K226&lt;&gt;"",N(VALUE('Cihazlar'!K226)),IF('Cihazlar'!J226&lt;&gt;"",0,IF(J226="",0,N(INDEX('Ürünler'!$D:$D,J226)))))</f>
        <v>0</v>
      </c>
    </row>
    <row r="227" spans="1:12">
      <c r="A227" t="str">
        <f>IF(AND('Cihazlar'!A227="",'Cihazlar'!B227=""),"",IFERROR(INDEX('Müşteriler'!$A:$A,MATCH(IF('Cihazlar'!A227="","§",'Cihazlar'!A227),'Müşteriler'!$K:$K,0)),IFERROR(INDEX('Müşteriler'!$A:$A,MATCH(IF('Cihazlar'!B227="","§",'Cihazlar'!B227),'Müşteriler'!$C:$C,0)),'Cihazlar'!A227&amp;'Cihazlar'!B227)))</f>
        <v/>
      </c>
      <c r="B227" t="str">
        <f>IF('Cihazlar'!C227="","",IF(J227="",'Cihazlar'!C227,INDEX('Ürünler'!$B:$B,J227)))</f>
        <v/>
      </c>
      <c r="C227" t="str">
        <f>IF('Cihazlar'!D227="","",'Cihazlar'!D227)</f>
        <v/>
      </c>
      <c r="D227" s="16" t="str">
        <f>I227</f>
        <v/>
      </c>
      <c r="E227" t="str">
        <f>IF(L227&gt;0,L227&amp;" gün",IF(K227&gt;0,K227&amp;" ay",""))</f>
        <v/>
      </c>
      <c r="F227" s="16" t="str">
        <f>IF(OR('Cihazlar'!C227="",I227=""),"",IF(L227&gt;0,I227+L227,IF(K227&gt;0,EDATE(I227,K227),"")))</f>
        <v/>
      </c>
      <c r="G227" s="17" t="str">
        <f>IF(F227="","",F227-TODAY())</f>
        <v/>
      </c>
      <c r="H227" t="str">
        <f>IF(G227="","",IF(G227&lt;0,"Gecikmiş",IF(G227&lt;=30,"30 gün içinde","Planlı")))</f>
        <v/>
      </c>
      <c r="I227" s="16" t="str">
        <f>IF('Cihazlar'!F227&lt;&gt;"",IF('Cihazlar'!F227="","",IF(ISNUMBER('Cihazlar'!F227),'Cihazlar'!F227,IFERROR(DATE(VALUE(RIGHT('Cihazlar'!F227,4)),VALUE(MID('Cihazlar'!F227,4,2)),VALUE(LEFT('Cihazlar'!F227,2))),""))),IF('Cihazlar'!E227="","",IF(ISNUMBER('Cihazlar'!E227),'Cihazlar'!E227,IFERROR(DATE(VALUE(RIGHT('Cihazlar'!E227,4)),VALUE(MID('Cihazlar'!E227,4,2)),VALUE(LEFT('Cihazlar'!E227,2))),""))))</f>
        <v/>
      </c>
      <c r="J227" t="str">
        <f>IF('Cihazlar'!C227="","",IFERROR(MATCH('Cihazlar'!C227,'Ürünler'!$A:$A,0),IFERROR(MATCH('Cihazlar'!C227,'Ürünler'!$B:$B,0),"")))</f>
        <v/>
      </c>
      <c r="K227">
        <f>IF(L227&gt;0,0,IF('Cihazlar'!J227&lt;&gt;"",N(VALUE('Cihazlar'!J227)),IF(J227="",0,N(INDEX('Ürünler'!$C:$C,J227)))))</f>
        <v>0</v>
      </c>
      <c r="L227">
        <f>IF('Cihazlar'!K227&lt;&gt;"",N(VALUE('Cihazlar'!K227)),IF('Cihazlar'!J227&lt;&gt;"",0,IF(J227="",0,N(INDEX('Ürünler'!$D:$D,J227)))))</f>
        <v>0</v>
      </c>
    </row>
    <row r="228" spans="1:12">
      <c r="A228" t="str">
        <f>IF(AND('Cihazlar'!A228="",'Cihazlar'!B228=""),"",IFERROR(INDEX('Müşteriler'!$A:$A,MATCH(IF('Cihazlar'!A228="","§",'Cihazlar'!A228),'Müşteriler'!$K:$K,0)),IFERROR(INDEX('Müşteriler'!$A:$A,MATCH(IF('Cihazlar'!B228="","§",'Cihazlar'!B228),'Müşteriler'!$C:$C,0)),'Cihazlar'!A228&amp;'Cihazlar'!B228)))</f>
        <v/>
      </c>
      <c r="B228" t="str">
        <f>IF('Cihazlar'!C228="","",IF(J228="",'Cihazlar'!C228,INDEX('Ürünler'!$B:$B,J228)))</f>
        <v/>
      </c>
      <c r="C228" t="str">
        <f>IF('Cihazlar'!D228="","",'Cihazlar'!D228)</f>
        <v/>
      </c>
      <c r="D228" s="16" t="str">
        <f>I228</f>
        <v/>
      </c>
      <c r="E228" t="str">
        <f>IF(L228&gt;0,L228&amp;" gün",IF(K228&gt;0,K228&amp;" ay",""))</f>
        <v/>
      </c>
      <c r="F228" s="16" t="str">
        <f>IF(OR('Cihazlar'!C228="",I228=""),"",IF(L228&gt;0,I228+L228,IF(K228&gt;0,EDATE(I228,K228),"")))</f>
        <v/>
      </c>
      <c r="G228" s="17" t="str">
        <f>IF(F228="","",F228-TODAY())</f>
        <v/>
      </c>
      <c r="H228" t="str">
        <f>IF(G228="","",IF(G228&lt;0,"Gecikmiş",IF(G228&lt;=30,"30 gün içinde","Planlı")))</f>
        <v/>
      </c>
      <c r="I228" s="16" t="str">
        <f>IF('Cihazlar'!F228&lt;&gt;"",IF('Cihazlar'!F228="","",IF(ISNUMBER('Cihazlar'!F228),'Cihazlar'!F228,IFERROR(DATE(VALUE(RIGHT('Cihazlar'!F228,4)),VALUE(MID('Cihazlar'!F228,4,2)),VALUE(LEFT('Cihazlar'!F228,2))),""))),IF('Cihazlar'!E228="","",IF(ISNUMBER('Cihazlar'!E228),'Cihazlar'!E228,IFERROR(DATE(VALUE(RIGHT('Cihazlar'!E228,4)),VALUE(MID('Cihazlar'!E228,4,2)),VALUE(LEFT('Cihazlar'!E228,2))),""))))</f>
        <v/>
      </c>
      <c r="J228" t="str">
        <f>IF('Cihazlar'!C228="","",IFERROR(MATCH('Cihazlar'!C228,'Ürünler'!$A:$A,0),IFERROR(MATCH('Cihazlar'!C228,'Ürünler'!$B:$B,0),"")))</f>
        <v/>
      </c>
      <c r="K228">
        <f>IF(L228&gt;0,0,IF('Cihazlar'!J228&lt;&gt;"",N(VALUE('Cihazlar'!J228)),IF(J228="",0,N(INDEX('Ürünler'!$C:$C,J228)))))</f>
        <v>0</v>
      </c>
      <c r="L228">
        <f>IF('Cihazlar'!K228&lt;&gt;"",N(VALUE('Cihazlar'!K228)),IF('Cihazlar'!J228&lt;&gt;"",0,IF(J228="",0,N(INDEX('Ürünler'!$D:$D,J228)))))</f>
        <v>0</v>
      </c>
    </row>
    <row r="229" spans="1:12">
      <c r="A229" t="str">
        <f>IF(AND('Cihazlar'!A229="",'Cihazlar'!B229=""),"",IFERROR(INDEX('Müşteriler'!$A:$A,MATCH(IF('Cihazlar'!A229="","§",'Cihazlar'!A229),'Müşteriler'!$K:$K,0)),IFERROR(INDEX('Müşteriler'!$A:$A,MATCH(IF('Cihazlar'!B229="","§",'Cihazlar'!B229),'Müşteriler'!$C:$C,0)),'Cihazlar'!A229&amp;'Cihazlar'!B229)))</f>
        <v/>
      </c>
      <c r="B229" t="str">
        <f>IF('Cihazlar'!C229="","",IF(J229="",'Cihazlar'!C229,INDEX('Ürünler'!$B:$B,J229)))</f>
        <v/>
      </c>
      <c r="C229" t="str">
        <f>IF('Cihazlar'!D229="","",'Cihazlar'!D229)</f>
        <v/>
      </c>
      <c r="D229" s="16" t="str">
        <f>I229</f>
        <v/>
      </c>
      <c r="E229" t="str">
        <f>IF(L229&gt;0,L229&amp;" gün",IF(K229&gt;0,K229&amp;" ay",""))</f>
        <v/>
      </c>
      <c r="F229" s="16" t="str">
        <f>IF(OR('Cihazlar'!C229="",I229=""),"",IF(L229&gt;0,I229+L229,IF(K229&gt;0,EDATE(I229,K229),"")))</f>
        <v/>
      </c>
      <c r="G229" s="17" t="str">
        <f>IF(F229="","",F229-TODAY())</f>
        <v/>
      </c>
      <c r="H229" t="str">
        <f>IF(G229="","",IF(G229&lt;0,"Gecikmiş",IF(G229&lt;=30,"30 gün içinde","Planlı")))</f>
        <v/>
      </c>
      <c r="I229" s="16" t="str">
        <f>IF('Cihazlar'!F229&lt;&gt;"",IF('Cihazlar'!F229="","",IF(ISNUMBER('Cihazlar'!F229),'Cihazlar'!F229,IFERROR(DATE(VALUE(RIGHT('Cihazlar'!F229,4)),VALUE(MID('Cihazlar'!F229,4,2)),VALUE(LEFT('Cihazlar'!F229,2))),""))),IF('Cihazlar'!E229="","",IF(ISNUMBER('Cihazlar'!E229),'Cihazlar'!E229,IFERROR(DATE(VALUE(RIGHT('Cihazlar'!E229,4)),VALUE(MID('Cihazlar'!E229,4,2)),VALUE(LEFT('Cihazlar'!E229,2))),""))))</f>
        <v/>
      </c>
      <c r="J229" t="str">
        <f>IF('Cihazlar'!C229="","",IFERROR(MATCH('Cihazlar'!C229,'Ürünler'!$A:$A,0),IFERROR(MATCH('Cihazlar'!C229,'Ürünler'!$B:$B,0),"")))</f>
        <v/>
      </c>
      <c r="K229">
        <f>IF(L229&gt;0,0,IF('Cihazlar'!J229&lt;&gt;"",N(VALUE('Cihazlar'!J229)),IF(J229="",0,N(INDEX('Ürünler'!$C:$C,J229)))))</f>
        <v>0</v>
      </c>
      <c r="L229">
        <f>IF('Cihazlar'!K229&lt;&gt;"",N(VALUE('Cihazlar'!K229)),IF('Cihazlar'!J229&lt;&gt;"",0,IF(J229="",0,N(INDEX('Ürünler'!$D:$D,J229)))))</f>
        <v>0</v>
      </c>
    </row>
    <row r="230" spans="1:12">
      <c r="A230" t="str">
        <f>IF(AND('Cihazlar'!A230="",'Cihazlar'!B230=""),"",IFERROR(INDEX('Müşteriler'!$A:$A,MATCH(IF('Cihazlar'!A230="","§",'Cihazlar'!A230),'Müşteriler'!$K:$K,0)),IFERROR(INDEX('Müşteriler'!$A:$A,MATCH(IF('Cihazlar'!B230="","§",'Cihazlar'!B230),'Müşteriler'!$C:$C,0)),'Cihazlar'!A230&amp;'Cihazlar'!B230)))</f>
        <v/>
      </c>
      <c r="B230" t="str">
        <f>IF('Cihazlar'!C230="","",IF(J230="",'Cihazlar'!C230,INDEX('Ürünler'!$B:$B,J230)))</f>
        <v/>
      </c>
      <c r="C230" t="str">
        <f>IF('Cihazlar'!D230="","",'Cihazlar'!D230)</f>
        <v/>
      </c>
      <c r="D230" s="16" t="str">
        <f>I230</f>
        <v/>
      </c>
      <c r="E230" t="str">
        <f>IF(L230&gt;0,L230&amp;" gün",IF(K230&gt;0,K230&amp;" ay",""))</f>
        <v/>
      </c>
      <c r="F230" s="16" t="str">
        <f>IF(OR('Cihazlar'!C230="",I230=""),"",IF(L230&gt;0,I230+L230,IF(K230&gt;0,EDATE(I230,K230),"")))</f>
        <v/>
      </c>
      <c r="G230" s="17" t="str">
        <f>IF(F230="","",F230-TODAY())</f>
        <v/>
      </c>
      <c r="H230" t="str">
        <f>IF(G230="","",IF(G230&lt;0,"Gecikmiş",IF(G230&lt;=30,"30 gün içinde","Planlı")))</f>
        <v/>
      </c>
      <c r="I230" s="16" t="str">
        <f>IF('Cihazlar'!F230&lt;&gt;"",IF('Cihazlar'!F230="","",IF(ISNUMBER('Cihazlar'!F230),'Cihazlar'!F230,IFERROR(DATE(VALUE(RIGHT('Cihazlar'!F230,4)),VALUE(MID('Cihazlar'!F230,4,2)),VALUE(LEFT('Cihazlar'!F230,2))),""))),IF('Cihazlar'!E230="","",IF(ISNUMBER('Cihazlar'!E230),'Cihazlar'!E230,IFERROR(DATE(VALUE(RIGHT('Cihazlar'!E230,4)),VALUE(MID('Cihazlar'!E230,4,2)),VALUE(LEFT('Cihazlar'!E230,2))),""))))</f>
        <v/>
      </c>
      <c r="J230" t="str">
        <f>IF('Cihazlar'!C230="","",IFERROR(MATCH('Cihazlar'!C230,'Ürünler'!$A:$A,0),IFERROR(MATCH('Cihazlar'!C230,'Ürünler'!$B:$B,0),"")))</f>
        <v/>
      </c>
      <c r="K230">
        <f>IF(L230&gt;0,0,IF('Cihazlar'!J230&lt;&gt;"",N(VALUE('Cihazlar'!J230)),IF(J230="",0,N(INDEX('Ürünler'!$C:$C,J230)))))</f>
        <v>0</v>
      </c>
      <c r="L230">
        <f>IF('Cihazlar'!K230&lt;&gt;"",N(VALUE('Cihazlar'!K230)),IF('Cihazlar'!J230&lt;&gt;"",0,IF(J230="",0,N(INDEX('Ürünler'!$D:$D,J230)))))</f>
        <v>0</v>
      </c>
    </row>
    <row r="231" spans="1:12">
      <c r="A231" t="str">
        <f>IF(AND('Cihazlar'!A231="",'Cihazlar'!B231=""),"",IFERROR(INDEX('Müşteriler'!$A:$A,MATCH(IF('Cihazlar'!A231="","§",'Cihazlar'!A231),'Müşteriler'!$K:$K,0)),IFERROR(INDEX('Müşteriler'!$A:$A,MATCH(IF('Cihazlar'!B231="","§",'Cihazlar'!B231),'Müşteriler'!$C:$C,0)),'Cihazlar'!A231&amp;'Cihazlar'!B231)))</f>
        <v/>
      </c>
      <c r="B231" t="str">
        <f>IF('Cihazlar'!C231="","",IF(J231="",'Cihazlar'!C231,INDEX('Ürünler'!$B:$B,J231)))</f>
        <v/>
      </c>
      <c r="C231" t="str">
        <f>IF('Cihazlar'!D231="","",'Cihazlar'!D231)</f>
        <v/>
      </c>
      <c r="D231" s="16" t="str">
        <f>I231</f>
        <v/>
      </c>
      <c r="E231" t="str">
        <f>IF(L231&gt;0,L231&amp;" gün",IF(K231&gt;0,K231&amp;" ay",""))</f>
        <v/>
      </c>
      <c r="F231" s="16" t="str">
        <f>IF(OR('Cihazlar'!C231="",I231=""),"",IF(L231&gt;0,I231+L231,IF(K231&gt;0,EDATE(I231,K231),"")))</f>
        <v/>
      </c>
      <c r="G231" s="17" t="str">
        <f>IF(F231="","",F231-TODAY())</f>
        <v/>
      </c>
      <c r="H231" t="str">
        <f>IF(G231="","",IF(G231&lt;0,"Gecikmiş",IF(G231&lt;=30,"30 gün içinde","Planlı")))</f>
        <v/>
      </c>
      <c r="I231" s="16" t="str">
        <f>IF('Cihazlar'!F231&lt;&gt;"",IF('Cihazlar'!F231="","",IF(ISNUMBER('Cihazlar'!F231),'Cihazlar'!F231,IFERROR(DATE(VALUE(RIGHT('Cihazlar'!F231,4)),VALUE(MID('Cihazlar'!F231,4,2)),VALUE(LEFT('Cihazlar'!F231,2))),""))),IF('Cihazlar'!E231="","",IF(ISNUMBER('Cihazlar'!E231),'Cihazlar'!E231,IFERROR(DATE(VALUE(RIGHT('Cihazlar'!E231,4)),VALUE(MID('Cihazlar'!E231,4,2)),VALUE(LEFT('Cihazlar'!E231,2))),""))))</f>
        <v/>
      </c>
      <c r="J231" t="str">
        <f>IF('Cihazlar'!C231="","",IFERROR(MATCH('Cihazlar'!C231,'Ürünler'!$A:$A,0),IFERROR(MATCH('Cihazlar'!C231,'Ürünler'!$B:$B,0),"")))</f>
        <v/>
      </c>
      <c r="K231">
        <f>IF(L231&gt;0,0,IF('Cihazlar'!J231&lt;&gt;"",N(VALUE('Cihazlar'!J231)),IF(J231="",0,N(INDEX('Ürünler'!$C:$C,J231)))))</f>
        <v>0</v>
      </c>
      <c r="L231">
        <f>IF('Cihazlar'!K231&lt;&gt;"",N(VALUE('Cihazlar'!K231)),IF('Cihazlar'!J231&lt;&gt;"",0,IF(J231="",0,N(INDEX('Ürünler'!$D:$D,J231)))))</f>
        <v>0</v>
      </c>
    </row>
    <row r="232" spans="1:12">
      <c r="A232" t="str">
        <f>IF(AND('Cihazlar'!A232="",'Cihazlar'!B232=""),"",IFERROR(INDEX('Müşteriler'!$A:$A,MATCH(IF('Cihazlar'!A232="","§",'Cihazlar'!A232),'Müşteriler'!$K:$K,0)),IFERROR(INDEX('Müşteriler'!$A:$A,MATCH(IF('Cihazlar'!B232="","§",'Cihazlar'!B232),'Müşteriler'!$C:$C,0)),'Cihazlar'!A232&amp;'Cihazlar'!B232)))</f>
        <v/>
      </c>
      <c r="B232" t="str">
        <f>IF('Cihazlar'!C232="","",IF(J232="",'Cihazlar'!C232,INDEX('Ürünler'!$B:$B,J232)))</f>
        <v/>
      </c>
      <c r="C232" t="str">
        <f>IF('Cihazlar'!D232="","",'Cihazlar'!D232)</f>
        <v/>
      </c>
      <c r="D232" s="16" t="str">
        <f>I232</f>
        <v/>
      </c>
      <c r="E232" t="str">
        <f>IF(L232&gt;0,L232&amp;" gün",IF(K232&gt;0,K232&amp;" ay",""))</f>
        <v/>
      </c>
      <c r="F232" s="16" t="str">
        <f>IF(OR('Cihazlar'!C232="",I232=""),"",IF(L232&gt;0,I232+L232,IF(K232&gt;0,EDATE(I232,K232),"")))</f>
        <v/>
      </c>
      <c r="G232" s="17" t="str">
        <f>IF(F232="","",F232-TODAY())</f>
        <v/>
      </c>
      <c r="H232" t="str">
        <f>IF(G232="","",IF(G232&lt;0,"Gecikmiş",IF(G232&lt;=30,"30 gün içinde","Planlı")))</f>
        <v/>
      </c>
      <c r="I232" s="16" t="str">
        <f>IF('Cihazlar'!F232&lt;&gt;"",IF('Cihazlar'!F232="","",IF(ISNUMBER('Cihazlar'!F232),'Cihazlar'!F232,IFERROR(DATE(VALUE(RIGHT('Cihazlar'!F232,4)),VALUE(MID('Cihazlar'!F232,4,2)),VALUE(LEFT('Cihazlar'!F232,2))),""))),IF('Cihazlar'!E232="","",IF(ISNUMBER('Cihazlar'!E232),'Cihazlar'!E232,IFERROR(DATE(VALUE(RIGHT('Cihazlar'!E232,4)),VALUE(MID('Cihazlar'!E232,4,2)),VALUE(LEFT('Cihazlar'!E232,2))),""))))</f>
        <v/>
      </c>
      <c r="J232" t="str">
        <f>IF('Cihazlar'!C232="","",IFERROR(MATCH('Cihazlar'!C232,'Ürünler'!$A:$A,0),IFERROR(MATCH('Cihazlar'!C232,'Ürünler'!$B:$B,0),"")))</f>
        <v/>
      </c>
      <c r="K232">
        <f>IF(L232&gt;0,0,IF('Cihazlar'!J232&lt;&gt;"",N(VALUE('Cihazlar'!J232)),IF(J232="",0,N(INDEX('Ürünler'!$C:$C,J232)))))</f>
        <v>0</v>
      </c>
      <c r="L232">
        <f>IF('Cihazlar'!K232&lt;&gt;"",N(VALUE('Cihazlar'!K232)),IF('Cihazlar'!J232&lt;&gt;"",0,IF(J232="",0,N(INDEX('Ürünler'!$D:$D,J232)))))</f>
        <v>0</v>
      </c>
    </row>
    <row r="233" spans="1:12">
      <c r="A233" t="str">
        <f>IF(AND('Cihazlar'!A233="",'Cihazlar'!B233=""),"",IFERROR(INDEX('Müşteriler'!$A:$A,MATCH(IF('Cihazlar'!A233="","§",'Cihazlar'!A233),'Müşteriler'!$K:$K,0)),IFERROR(INDEX('Müşteriler'!$A:$A,MATCH(IF('Cihazlar'!B233="","§",'Cihazlar'!B233),'Müşteriler'!$C:$C,0)),'Cihazlar'!A233&amp;'Cihazlar'!B233)))</f>
        <v/>
      </c>
      <c r="B233" t="str">
        <f>IF('Cihazlar'!C233="","",IF(J233="",'Cihazlar'!C233,INDEX('Ürünler'!$B:$B,J233)))</f>
        <v/>
      </c>
      <c r="C233" t="str">
        <f>IF('Cihazlar'!D233="","",'Cihazlar'!D233)</f>
        <v/>
      </c>
      <c r="D233" s="16" t="str">
        <f>I233</f>
        <v/>
      </c>
      <c r="E233" t="str">
        <f>IF(L233&gt;0,L233&amp;" gün",IF(K233&gt;0,K233&amp;" ay",""))</f>
        <v/>
      </c>
      <c r="F233" s="16" t="str">
        <f>IF(OR('Cihazlar'!C233="",I233=""),"",IF(L233&gt;0,I233+L233,IF(K233&gt;0,EDATE(I233,K233),"")))</f>
        <v/>
      </c>
      <c r="G233" s="17" t="str">
        <f>IF(F233="","",F233-TODAY())</f>
        <v/>
      </c>
      <c r="H233" t="str">
        <f>IF(G233="","",IF(G233&lt;0,"Gecikmiş",IF(G233&lt;=30,"30 gün içinde","Planlı")))</f>
        <v/>
      </c>
      <c r="I233" s="16" t="str">
        <f>IF('Cihazlar'!F233&lt;&gt;"",IF('Cihazlar'!F233="","",IF(ISNUMBER('Cihazlar'!F233),'Cihazlar'!F233,IFERROR(DATE(VALUE(RIGHT('Cihazlar'!F233,4)),VALUE(MID('Cihazlar'!F233,4,2)),VALUE(LEFT('Cihazlar'!F233,2))),""))),IF('Cihazlar'!E233="","",IF(ISNUMBER('Cihazlar'!E233),'Cihazlar'!E233,IFERROR(DATE(VALUE(RIGHT('Cihazlar'!E233,4)),VALUE(MID('Cihazlar'!E233,4,2)),VALUE(LEFT('Cihazlar'!E233,2))),""))))</f>
        <v/>
      </c>
      <c r="J233" t="str">
        <f>IF('Cihazlar'!C233="","",IFERROR(MATCH('Cihazlar'!C233,'Ürünler'!$A:$A,0),IFERROR(MATCH('Cihazlar'!C233,'Ürünler'!$B:$B,0),"")))</f>
        <v/>
      </c>
      <c r="K233">
        <f>IF(L233&gt;0,0,IF('Cihazlar'!J233&lt;&gt;"",N(VALUE('Cihazlar'!J233)),IF(J233="",0,N(INDEX('Ürünler'!$C:$C,J233)))))</f>
        <v>0</v>
      </c>
      <c r="L233">
        <f>IF('Cihazlar'!K233&lt;&gt;"",N(VALUE('Cihazlar'!K233)),IF('Cihazlar'!J233&lt;&gt;"",0,IF(J233="",0,N(INDEX('Ürünler'!$D:$D,J233)))))</f>
        <v>0</v>
      </c>
    </row>
    <row r="234" spans="1:12">
      <c r="A234" t="str">
        <f>IF(AND('Cihazlar'!A234="",'Cihazlar'!B234=""),"",IFERROR(INDEX('Müşteriler'!$A:$A,MATCH(IF('Cihazlar'!A234="","§",'Cihazlar'!A234),'Müşteriler'!$K:$K,0)),IFERROR(INDEX('Müşteriler'!$A:$A,MATCH(IF('Cihazlar'!B234="","§",'Cihazlar'!B234),'Müşteriler'!$C:$C,0)),'Cihazlar'!A234&amp;'Cihazlar'!B234)))</f>
        <v/>
      </c>
      <c r="B234" t="str">
        <f>IF('Cihazlar'!C234="","",IF(J234="",'Cihazlar'!C234,INDEX('Ürünler'!$B:$B,J234)))</f>
        <v/>
      </c>
      <c r="C234" t="str">
        <f>IF('Cihazlar'!D234="","",'Cihazlar'!D234)</f>
        <v/>
      </c>
      <c r="D234" s="16" t="str">
        <f>I234</f>
        <v/>
      </c>
      <c r="E234" t="str">
        <f>IF(L234&gt;0,L234&amp;" gün",IF(K234&gt;0,K234&amp;" ay",""))</f>
        <v/>
      </c>
      <c r="F234" s="16" t="str">
        <f>IF(OR('Cihazlar'!C234="",I234=""),"",IF(L234&gt;0,I234+L234,IF(K234&gt;0,EDATE(I234,K234),"")))</f>
        <v/>
      </c>
      <c r="G234" s="17" t="str">
        <f>IF(F234="","",F234-TODAY())</f>
        <v/>
      </c>
      <c r="H234" t="str">
        <f>IF(G234="","",IF(G234&lt;0,"Gecikmiş",IF(G234&lt;=30,"30 gün içinde","Planlı")))</f>
        <v/>
      </c>
      <c r="I234" s="16" t="str">
        <f>IF('Cihazlar'!F234&lt;&gt;"",IF('Cihazlar'!F234="","",IF(ISNUMBER('Cihazlar'!F234),'Cihazlar'!F234,IFERROR(DATE(VALUE(RIGHT('Cihazlar'!F234,4)),VALUE(MID('Cihazlar'!F234,4,2)),VALUE(LEFT('Cihazlar'!F234,2))),""))),IF('Cihazlar'!E234="","",IF(ISNUMBER('Cihazlar'!E234),'Cihazlar'!E234,IFERROR(DATE(VALUE(RIGHT('Cihazlar'!E234,4)),VALUE(MID('Cihazlar'!E234,4,2)),VALUE(LEFT('Cihazlar'!E234,2))),""))))</f>
        <v/>
      </c>
      <c r="J234" t="str">
        <f>IF('Cihazlar'!C234="","",IFERROR(MATCH('Cihazlar'!C234,'Ürünler'!$A:$A,0),IFERROR(MATCH('Cihazlar'!C234,'Ürünler'!$B:$B,0),"")))</f>
        <v/>
      </c>
      <c r="K234">
        <f>IF(L234&gt;0,0,IF('Cihazlar'!J234&lt;&gt;"",N(VALUE('Cihazlar'!J234)),IF(J234="",0,N(INDEX('Ürünler'!$C:$C,J234)))))</f>
        <v>0</v>
      </c>
      <c r="L234">
        <f>IF('Cihazlar'!K234&lt;&gt;"",N(VALUE('Cihazlar'!K234)),IF('Cihazlar'!J234&lt;&gt;"",0,IF(J234="",0,N(INDEX('Ürünler'!$D:$D,J234)))))</f>
        <v>0</v>
      </c>
    </row>
    <row r="235" spans="1:12">
      <c r="A235" t="str">
        <f>IF(AND('Cihazlar'!A235="",'Cihazlar'!B235=""),"",IFERROR(INDEX('Müşteriler'!$A:$A,MATCH(IF('Cihazlar'!A235="","§",'Cihazlar'!A235),'Müşteriler'!$K:$K,0)),IFERROR(INDEX('Müşteriler'!$A:$A,MATCH(IF('Cihazlar'!B235="","§",'Cihazlar'!B235),'Müşteriler'!$C:$C,0)),'Cihazlar'!A235&amp;'Cihazlar'!B235)))</f>
        <v/>
      </c>
      <c r="B235" t="str">
        <f>IF('Cihazlar'!C235="","",IF(J235="",'Cihazlar'!C235,INDEX('Ürünler'!$B:$B,J235)))</f>
        <v/>
      </c>
      <c r="C235" t="str">
        <f>IF('Cihazlar'!D235="","",'Cihazlar'!D235)</f>
        <v/>
      </c>
      <c r="D235" s="16" t="str">
        <f>I235</f>
        <v/>
      </c>
      <c r="E235" t="str">
        <f>IF(L235&gt;0,L235&amp;" gün",IF(K235&gt;0,K235&amp;" ay",""))</f>
        <v/>
      </c>
      <c r="F235" s="16" t="str">
        <f>IF(OR('Cihazlar'!C235="",I235=""),"",IF(L235&gt;0,I235+L235,IF(K235&gt;0,EDATE(I235,K235),"")))</f>
        <v/>
      </c>
      <c r="G235" s="17" t="str">
        <f>IF(F235="","",F235-TODAY())</f>
        <v/>
      </c>
      <c r="H235" t="str">
        <f>IF(G235="","",IF(G235&lt;0,"Gecikmiş",IF(G235&lt;=30,"30 gün içinde","Planlı")))</f>
        <v/>
      </c>
      <c r="I235" s="16" t="str">
        <f>IF('Cihazlar'!F235&lt;&gt;"",IF('Cihazlar'!F235="","",IF(ISNUMBER('Cihazlar'!F235),'Cihazlar'!F235,IFERROR(DATE(VALUE(RIGHT('Cihazlar'!F235,4)),VALUE(MID('Cihazlar'!F235,4,2)),VALUE(LEFT('Cihazlar'!F235,2))),""))),IF('Cihazlar'!E235="","",IF(ISNUMBER('Cihazlar'!E235),'Cihazlar'!E235,IFERROR(DATE(VALUE(RIGHT('Cihazlar'!E235,4)),VALUE(MID('Cihazlar'!E235,4,2)),VALUE(LEFT('Cihazlar'!E235,2))),""))))</f>
        <v/>
      </c>
      <c r="J235" t="str">
        <f>IF('Cihazlar'!C235="","",IFERROR(MATCH('Cihazlar'!C235,'Ürünler'!$A:$A,0),IFERROR(MATCH('Cihazlar'!C235,'Ürünler'!$B:$B,0),"")))</f>
        <v/>
      </c>
      <c r="K235">
        <f>IF(L235&gt;0,0,IF('Cihazlar'!J235&lt;&gt;"",N(VALUE('Cihazlar'!J235)),IF(J235="",0,N(INDEX('Ürünler'!$C:$C,J235)))))</f>
        <v>0</v>
      </c>
      <c r="L235">
        <f>IF('Cihazlar'!K235&lt;&gt;"",N(VALUE('Cihazlar'!K235)),IF('Cihazlar'!J235&lt;&gt;"",0,IF(J235="",0,N(INDEX('Ürünler'!$D:$D,J235)))))</f>
        <v>0</v>
      </c>
    </row>
    <row r="236" spans="1:12">
      <c r="A236" t="str">
        <f>IF(AND('Cihazlar'!A236="",'Cihazlar'!B236=""),"",IFERROR(INDEX('Müşteriler'!$A:$A,MATCH(IF('Cihazlar'!A236="","§",'Cihazlar'!A236),'Müşteriler'!$K:$K,0)),IFERROR(INDEX('Müşteriler'!$A:$A,MATCH(IF('Cihazlar'!B236="","§",'Cihazlar'!B236),'Müşteriler'!$C:$C,0)),'Cihazlar'!A236&amp;'Cihazlar'!B236)))</f>
        <v/>
      </c>
      <c r="B236" t="str">
        <f>IF('Cihazlar'!C236="","",IF(J236="",'Cihazlar'!C236,INDEX('Ürünler'!$B:$B,J236)))</f>
        <v/>
      </c>
      <c r="C236" t="str">
        <f>IF('Cihazlar'!D236="","",'Cihazlar'!D236)</f>
        <v/>
      </c>
      <c r="D236" s="16" t="str">
        <f>I236</f>
        <v/>
      </c>
      <c r="E236" t="str">
        <f>IF(L236&gt;0,L236&amp;" gün",IF(K236&gt;0,K236&amp;" ay",""))</f>
        <v/>
      </c>
      <c r="F236" s="16" t="str">
        <f>IF(OR('Cihazlar'!C236="",I236=""),"",IF(L236&gt;0,I236+L236,IF(K236&gt;0,EDATE(I236,K236),"")))</f>
        <v/>
      </c>
      <c r="G236" s="17" t="str">
        <f>IF(F236="","",F236-TODAY())</f>
        <v/>
      </c>
      <c r="H236" t="str">
        <f>IF(G236="","",IF(G236&lt;0,"Gecikmiş",IF(G236&lt;=30,"30 gün içinde","Planlı")))</f>
        <v/>
      </c>
      <c r="I236" s="16" t="str">
        <f>IF('Cihazlar'!F236&lt;&gt;"",IF('Cihazlar'!F236="","",IF(ISNUMBER('Cihazlar'!F236),'Cihazlar'!F236,IFERROR(DATE(VALUE(RIGHT('Cihazlar'!F236,4)),VALUE(MID('Cihazlar'!F236,4,2)),VALUE(LEFT('Cihazlar'!F236,2))),""))),IF('Cihazlar'!E236="","",IF(ISNUMBER('Cihazlar'!E236),'Cihazlar'!E236,IFERROR(DATE(VALUE(RIGHT('Cihazlar'!E236,4)),VALUE(MID('Cihazlar'!E236,4,2)),VALUE(LEFT('Cihazlar'!E236,2))),""))))</f>
        <v/>
      </c>
      <c r="J236" t="str">
        <f>IF('Cihazlar'!C236="","",IFERROR(MATCH('Cihazlar'!C236,'Ürünler'!$A:$A,0),IFERROR(MATCH('Cihazlar'!C236,'Ürünler'!$B:$B,0),"")))</f>
        <v/>
      </c>
      <c r="K236">
        <f>IF(L236&gt;0,0,IF('Cihazlar'!J236&lt;&gt;"",N(VALUE('Cihazlar'!J236)),IF(J236="",0,N(INDEX('Ürünler'!$C:$C,J236)))))</f>
        <v>0</v>
      </c>
      <c r="L236">
        <f>IF('Cihazlar'!K236&lt;&gt;"",N(VALUE('Cihazlar'!K236)),IF('Cihazlar'!J236&lt;&gt;"",0,IF(J236="",0,N(INDEX('Ürünler'!$D:$D,J236)))))</f>
        <v>0</v>
      </c>
    </row>
    <row r="237" spans="1:12">
      <c r="A237" t="str">
        <f>IF(AND('Cihazlar'!A237="",'Cihazlar'!B237=""),"",IFERROR(INDEX('Müşteriler'!$A:$A,MATCH(IF('Cihazlar'!A237="","§",'Cihazlar'!A237),'Müşteriler'!$K:$K,0)),IFERROR(INDEX('Müşteriler'!$A:$A,MATCH(IF('Cihazlar'!B237="","§",'Cihazlar'!B237),'Müşteriler'!$C:$C,0)),'Cihazlar'!A237&amp;'Cihazlar'!B237)))</f>
        <v/>
      </c>
      <c r="B237" t="str">
        <f>IF('Cihazlar'!C237="","",IF(J237="",'Cihazlar'!C237,INDEX('Ürünler'!$B:$B,J237)))</f>
        <v/>
      </c>
      <c r="C237" t="str">
        <f>IF('Cihazlar'!D237="","",'Cihazlar'!D237)</f>
        <v/>
      </c>
      <c r="D237" s="16" t="str">
        <f>I237</f>
        <v/>
      </c>
      <c r="E237" t="str">
        <f>IF(L237&gt;0,L237&amp;" gün",IF(K237&gt;0,K237&amp;" ay",""))</f>
        <v/>
      </c>
      <c r="F237" s="16" t="str">
        <f>IF(OR('Cihazlar'!C237="",I237=""),"",IF(L237&gt;0,I237+L237,IF(K237&gt;0,EDATE(I237,K237),"")))</f>
        <v/>
      </c>
      <c r="G237" s="17" t="str">
        <f>IF(F237="","",F237-TODAY())</f>
        <v/>
      </c>
      <c r="H237" t="str">
        <f>IF(G237="","",IF(G237&lt;0,"Gecikmiş",IF(G237&lt;=30,"30 gün içinde","Planlı")))</f>
        <v/>
      </c>
      <c r="I237" s="16" t="str">
        <f>IF('Cihazlar'!F237&lt;&gt;"",IF('Cihazlar'!F237="","",IF(ISNUMBER('Cihazlar'!F237),'Cihazlar'!F237,IFERROR(DATE(VALUE(RIGHT('Cihazlar'!F237,4)),VALUE(MID('Cihazlar'!F237,4,2)),VALUE(LEFT('Cihazlar'!F237,2))),""))),IF('Cihazlar'!E237="","",IF(ISNUMBER('Cihazlar'!E237),'Cihazlar'!E237,IFERROR(DATE(VALUE(RIGHT('Cihazlar'!E237,4)),VALUE(MID('Cihazlar'!E237,4,2)),VALUE(LEFT('Cihazlar'!E237,2))),""))))</f>
        <v/>
      </c>
      <c r="J237" t="str">
        <f>IF('Cihazlar'!C237="","",IFERROR(MATCH('Cihazlar'!C237,'Ürünler'!$A:$A,0),IFERROR(MATCH('Cihazlar'!C237,'Ürünler'!$B:$B,0),"")))</f>
        <v/>
      </c>
      <c r="K237">
        <f>IF(L237&gt;0,0,IF('Cihazlar'!J237&lt;&gt;"",N(VALUE('Cihazlar'!J237)),IF(J237="",0,N(INDEX('Ürünler'!$C:$C,J237)))))</f>
        <v>0</v>
      </c>
      <c r="L237">
        <f>IF('Cihazlar'!K237&lt;&gt;"",N(VALUE('Cihazlar'!K237)),IF('Cihazlar'!J237&lt;&gt;"",0,IF(J237="",0,N(INDEX('Ürünler'!$D:$D,J237)))))</f>
        <v>0</v>
      </c>
    </row>
    <row r="238" spans="1:12">
      <c r="A238" t="str">
        <f>IF(AND('Cihazlar'!A238="",'Cihazlar'!B238=""),"",IFERROR(INDEX('Müşteriler'!$A:$A,MATCH(IF('Cihazlar'!A238="","§",'Cihazlar'!A238),'Müşteriler'!$K:$K,0)),IFERROR(INDEX('Müşteriler'!$A:$A,MATCH(IF('Cihazlar'!B238="","§",'Cihazlar'!B238),'Müşteriler'!$C:$C,0)),'Cihazlar'!A238&amp;'Cihazlar'!B238)))</f>
        <v/>
      </c>
      <c r="B238" t="str">
        <f>IF('Cihazlar'!C238="","",IF(J238="",'Cihazlar'!C238,INDEX('Ürünler'!$B:$B,J238)))</f>
        <v/>
      </c>
      <c r="C238" t="str">
        <f>IF('Cihazlar'!D238="","",'Cihazlar'!D238)</f>
        <v/>
      </c>
      <c r="D238" s="16" t="str">
        <f>I238</f>
        <v/>
      </c>
      <c r="E238" t="str">
        <f>IF(L238&gt;0,L238&amp;" gün",IF(K238&gt;0,K238&amp;" ay",""))</f>
        <v/>
      </c>
      <c r="F238" s="16" t="str">
        <f>IF(OR('Cihazlar'!C238="",I238=""),"",IF(L238&gt;0,I238+L238,IF(K238&gt;0,EDATE(I238,K238),"")))</f>
        <v/>
      </c>
      <c r="G238" s="17" t="str">
        <f>IF(F238="","",F238-TODAY())</f>
        <v/>
      </c>
      <c r="H238" t="str">
        <f>IF(G238="","",IF(G238&lt;0,"Gecikmiş",IF(G238&lt;=30,"30 gün içinde","Planlı")))</f>
        <v/>
      </c>
      <c r="I238" s="16" t="str">
        <f>IF('Cihazlar'!F238&lt;&gt;"",IF('Cihazlar'!F238="","",IF(ISNUMBER('Cihazlar'!F238),'Cihazlar'!F238,IFERROR(DATE(VALUE(RIGHT('Cihazlar'!F238,4)),VALUE(MID('Cihazlar'!F238,4,2)),VALUE(LEFT('Cihazlar'!F238,2))),""))),IF('Cihazlar'!E238="","",IF(ISNUMBER('Cihazlar'!E238),'Cihazlar'!E238,IFERROR(DATE(VALUE(RIGHT('Cihazlar'!E238,4)),VALUE(MID('Cihazlar'!E238,4,2)),VALUE(LEFT('Cihazlar'!E238,2))),""))))</f>
        <v/>
      </c>
      <c r="J238" t="str">
        <f>IF('Cihazlar'!C238="","",IFERROR(MATCH('Cihazlar'!C238,'Ürünler'!$A:$A,0),IFERROR(MATCH('Cihazlar'!C238,'Ürünler'!$B:$B,0),"")))</f>
        <v/>
      </c>
      <c r="K238">
        <f>IF(L238&gt;0,0,IF('Cihazlar'!J238&lt;&gt;"",N(VALUE('Cihazlar'!J238)),IF(J238="",0,N(INDEX('Ürünler'!$C:$C,J238)))))</f>
        <v>0</v>
      </c>
      <c r="L238">
        <f>IF('Cihazlar'!K238&lt;&gt;"",N(VALUE('Cihazlar'!K238)),IF('Cihazlar'!J238&lt;&gt;"",0,IF(J238="",0,N(INDEX('Ürünler'!$D:$D,J238)))))</f>
        <v>0</v>
      </c>
    </row>
    <row r="239" spans="1:12">
      <c r="A239" t="str">
        <f>IF(AND('Cihazlar'!A239="",'Cihazlar'!B239=""),"",IFERROR(INDEX('Müşteriler'!$A:$A,MATCH(IF('Cihazlar'!A239="","§",'Cihazlar'!A239),'Müşteriler'!$K:$K,0)),IFERROR(INDEX('Müşteriler'!$A:$A,MATCH(IF('Cihazlar'!B239="","§",'Cihazlar'!B239),'Müşteriler'!$C:$C,0)),'Cihazlar'!A239&amp;'Cihazlar'!B239)))</f>
        <v/>
      </c>
      <c r="B239" t="str">
        <f>IF('Cihazlar'!C239="","",IF(J239="",'Cihazlar'!C239,INDEX('Ürünler'!$B:$B,J239)))</f>
        <v/>
      </c>
      <c r="C239" t="str">
        <f>IF('Cihazlar'!D239="","",'Cihazlar'!D239)</f>
        <v/>
      </c>
      <c r="D239" s="16" t="str">
        <f>I239</f>
        <v/>
      </c>
      <c r="E239" t="str">
        <f>IF(L239&gt;0,L239&amp;" gün",IF(K239&gt;0,K239&amp;" ay",""))</f>
        <v/>
      </c>
      <c r="F239" s="16" t="str">
        <f>IF(OR('Cihazlar'!C239="",I239=""),"",IF(L239&gt;0,I239+L239,IF(K239&gt;0,EDATE(I239,K239),"")))</f>
        <v/>
      </c>
      <c r="G239" s="17" t="str">
        <f>IF(F239="","",F239-TODAY())</f>
        <v/>
      </c>
      <c r="H239" t="str">
        <f>IF(G239="","",IF(G239&lt;0,"Gecikmiş",IF(G239&lt;=30,"30 gün içinde","Planlı")))</f>
        <v/>
      </c>
      <c r="I239" s="16" t="str">
        <f>IF('Cihazlar'!F239&lt;&gt;"",IF('Cihazlar'!F239="","",IF(ISNUMBER('Cihazlar'!F239),'Cihazlar'!F239,IFERROR(DATE(VALUE(RIGHT('Cihazlar'!F239,4)),VALUE(MID('Cihazlar'!F239,4,2)),VALUE(LEFT('Cihazlar'!F239,2))),""))),IF('Cihazlar'!E239="","",IF(ISNUMBER('Cihazlar'!E239),'Cihazlar'!E239,IFERROR(DATE(VALUE(RIGHT('Cihazlar'!E239,4)),VALUE(MID('Cihazlar'!E239,4,2)),VALUE(LEFT('Cihazlar'!E239,2))),""))))</f>
        <v/>
      </c>
      <c r="J239" t="str">
        <f>IF('Cihazlar'!C239="","",IFERROR(MATCH('Cihazlar'!C239,'Ürünler'!$A:$A,0),IFERROR(MATCH('Cihazlar'!C239,'Ürünler'!$B:$B,0),"")))</f>
        <v/>
      </c>
      <c r="K239">
        <f>IF(L239&gt;0,0,IF('Cihazlar'!J239&lt;&gt;"",N(VALUE('Cihazlar'!J239)),IF(J239="",0,N(INDEX('Ürünler'!$C:$C,J239)))))</f>
        <v>0</v>
      </c>
      <c r="L239">
        <f>IF('Cihazlar'!K239&lt;&gt;"",N(VALUE('Cihazlar'!K239)),IF('Cihazlar'!J239&lt;&gt;"",0,IF(J239="",0,N(INDEX('Ürünler'!$D:$D,J239)))))</f>
        <v>0</v>
      </c>
    </row>
    <row r="240" spans="1:12">
      <c r="A240" t="str">
        <f>IF(AND('Cihazlar'!A240="",'Cihazlar'!B240=""),"",IFERROR(INDEX('Müşteriler'!$A:$A,MATCH(IF('Cihazlar'!A240="","§",'Cihazlar'!A240),'Müşteriler'!$K:$K,0)),IFERROR(INDEX('Müşteriler'!$A:$A,MATCH(IF('Cihazlar'!B240="","§",'Cihazlar'!B240),'Müşteriler'!$C:$C,0)),'Cihazlar'!A240&amp;'Cihazlar'!B240)))</f>
        <v/>
      </c>
      <c r="B240" t="str">
        <f>IF('Cihazlar'!C240="","",IF(J240="",'Cihazlar'!C240,INDEX('Ürünler'!$B:$B,J240)))</f>
        <v/>
      </c>
      <c r="C240" t="str">
        <f>IF('Cihazlar'!D240="","",'Cihazlar'!D240)</f>
        <v/>
      </c>
      <c r="D240" s="16" t="str">
        <f>I240</f>
        <v/>
      </c>
      <c r="E240" t="str">
        <f>IF(L240&gt;0,L240&amp;" gün",IF(K240&gt;0,K240&amp;" ay",""))</f>
        <v/>
      </c>
      <c r="F240" s="16" t="str">
        <f>IF(OR('Cihazlar'!C240="",I240=""),"",IF(L240&gt;0,I240+L240,IF(K240&gt;0,EDATE(I240,K240),"")))</f>
        <v/>
      </c>
      <c r="G240" s="17" t="str">
        <f>IF(F240="","",F240-TODAY())</f>
        <v/>
      </c>
      <c r="H240" t="str">
        <f>IF(G240="","",IF(G240&lt;0,"Gecikmiş",IF(G240&lt;=30,"30 gün içinde","Planlı")))</f>
        <v/>
      </c>
      <c r="I240" s="16" t="str">
        <f>IF('Cihazlar'!F240&lt;&gt;"",IF('Cihazlar'!F240="","",IF(ISNUMBER('Cihazlar'!F240),'Cihazlar'!F240,IFERROR(DATE(VALUE(RIGHT('Cihazlar'!F240,4)),VALUE(MID('Cihazlar'!F240,4,2)),VALUE(LEFT('Cihazlar'!F240,2))),""))),IF('Cihazlar'!E240="","",IF(ISNUMBER('Cihazlar'!E240),'Cihazlar'!E240,IFERROR(DATE(VALUE(RIGHT('Cihazlar'!E240,4)),VALUE(MID('Cihazlar'!E240,4,2)),VALUE(LEFT('Cihazlar'!E240,2))),""))))</f>
        <v/>
      </c>
      <c r="J240" t="str">
        <f>IF('Cihazlar'!C240="","",IFERROR(MATCH('Cihazlar'!C240,'Ürünler'!$A:$A,0),IFERROR(MATCH('Cihazlar'!C240,'Ürünler'!$B:$B,0),"")))</f>
        <v/>
      </c>
      <c r="K240">
        <f>IF(L240&gt;0,0,IF('Cihazlar'!J240&lt;&gt;"",N(VALUE('Cihazlar'!J240)),IF(J240="",0,N(INDEX('Ürünler'!$C:$C,J240)))))</f>
        <v>0</v>
      </c>
      <c r="L240">
        <f>IF('Cihazlar'!K240&lt;&gt;"",N(VALUE('Cihazlar'!K240)),IF('Cihazlar'!J240&lt;&gt;"",0,IF(J240="",0,N(INDEX('Ürünler'!$D:$D,J240)))))</f>
        <v>0</v>
      </c>
    </row>
    <row r="241" spans="1:12">
      <c r="A241" t="str">
        <f>IF(AND('Cihazlar'!A241="",'Cihazlar'!B241=""),"",IFERROR(INDEX('Müşteriler'!$A:$A,MATCH(IF('Cihazlar'!A241="","§",'Cihazlar'!A241),'Müşteriler'!$K:$K,0)),IFERROR(INDEX('Müşteriler'!$A:$A,MATCH(IF('Cihazlar'!B241="","§",'Cihazlar'!B241),'Müşteriler'!$C:$C,0)),'Cihazlar'!A241&amp;'Cihazlar'!B241)))</f>
        <v/>
      </c>
      <c r="B241" t="str">
        <f>IF('Cihazlar'!C241="","",IF(J241="",'Cihazlar'!C241,INDEX('Ürünler'!$B:$B,J241)))</f>
        <v/>
      </c>
      <c r="C241" t="str">
        <f>IF('Cihazlar'!D241="","",'Cihazlar'!D241)</f>
        <v/>
      </c>
      <c r="D241" s="16" t="str">
        <f>I241</f>
        <v/>
      </c>
      <c r="E241" t="str">
        <f>IF(L241&gt;0,L241&amp;" gün",IF(K241&gt;0,K241&amp;" ay",""))</f>
        <v/>
      </c>
      <c r="F241" s="16" t="str">
        <f>IF(OR('Cihazlar'!C241="",I241=""),"",IF(L241&gt;0,I241+L241,IF(K241&gt;0,EDATE(I241,K241),"")))</f>
        <v/>
      </c>
      <c r="G241" s="17" t="str">
        <f>IF(F241="","",F241-TODAY())</f>
        <v/>
      </c>
      <c r="H241" t="str">
        <f>IF(G241="","",IF(G241&lt;0,"Gecikmiş",IF(G241&lt;=30,"30 gün içinde","Planlı")))</f>
        <v/>
      </c>
      <c r="I241" s="16" t="str">
        <f>IF('Cihazlar'!F241&lt;&gt;"",IF('Cihazlar'!F241="","",IF(ISNUMBER('Cihazlar'!F241),'Cihazlar'!F241,IFERROR(DATE(VALUE(RIGHT('Cihazlar'!F241,4)),VALUE(MID('Cihazlar'!F241,4,2)),VALUE(LEFT('Cihazlar'!F241,2))),""))),IF('Cihazlar'!E241="","",IF(ISNUMBER('Cihazlar'!E241),'Cihazlar'!E241,IFERROR(DATE(VALUE(RIGHT('Cihazlar'!E241,4)),VALUE(MID('Cihazlar'!E241,4,2)),VALUE(LEFT('Cihazlar'!E241,2))),""))))</f>
        <v/>
      </c>
      <c r="J241" t="str">
        <f>IF('Cihazlar'!C241="","",IFERROR(MATCH('Cihazlar'!C241,'Ürünler'!$A:$A,0),IFERROR(MATCH('Cihazlar'!C241,'Ürünler'!$B:$B,0),"")))</f>
        <v/>
      </c>
      <c r="K241">
        <f>IF(L241&gt;0,0,IF('Cihazlar'!J241&lt;&gt;"",N(VALUE('Cihazlar'!J241)),IF(J241="",0,N(INDEX('Ürünler'!$C:$C,J241)))))</f>
        <v>0</v>
      </c>
      <c r="L241">
        <f>IF('Cihazlar'!K241&lt;&gt;"",N(VALUE('Cihazlar'!K241)),IF('Cihazlar'!J241&lt;&gt;"",0,IF(J241="",0,N(INDEX('Ürünler'!$D:$D,J241)))))</f>
        <v>0</v>
      </c>
    </row>
    <row r="242" spans="1:12">
      <c r="A242" t="str">
        <f>IF(AND('Cihazlar'!A242="",'Cihazlar'!B242=""),"",IFERROR(INDEX('Müşteriler'!$A:$A,MATCH(IF('Cihazlar'!A242="","§",'Cihazlar'!A242),'Müşteriler'!$K:$K,0)),IFERROR(INDEX('Müşteriler'!$A:$A,MATCH(IF('Cihazlar'!B242="","§",'Cihazlar'!B242),'Müşteriler'!$C:$C,0)),'Cihazlar'!A242&amp;'Cihazlar'!B242)))</f>
        <v/>
      </c>
      <c r="B242" t="str">
        <f>IF('Cihazlar'!C242="","",IF(J242="",'Cihazlar'!C242,INDEX('Ürünler'!$B:$B,J242)))</f>
        <v/>
      </c>
      <c r="C242" t="str">
        <f>IF('Cihazlar'!D242="","",'Cihazlar'!D242)</f>
        <v/>
      </c>
      <c r="D242" s="16" t="str">
        <f>I242</f>
        <v/>
      </c>
      <c r="E242" t="str">
        <f>IF(L242&gt;0,L242&amp;" gün",IF(K242&gt;0,K242&amp;" ay",""))</f>
        <v/>
      </c>
      <c r="F242" s="16" t="str">
        <f>IF(OR('Cihazlar'!C242="",I242=""),"",IF(L242&gt;0,I242+L242,IF(K242&gt;0,EDATE(I242,K242),"")))</f>
        <v/>
      </c>
      <c r="G242" s="17" t="str">
        <f>IF(F242="","",F242-TODAY())</f>
        <v/>
      </c>
      <c r="H242" t="str">
        <f>IF(G242="","",IF(G242&lt;0,"Gecikmiş",IF(G242&lt;=30,"30 gün içinde","Planlı")))</f>
        <v/>
      </c>
      <c r="I242" s="16" t="str">
        <f>IF('Cihazlar'!F242&lt;&gt;"",IF('Cihazlar'!F242="","",IF(ISNUMBER('Cihazlar'!F242),'Cihazlar'!F242,IFERROR(DATE(VALUE(RIGHT('Cihazlar'!F242,4)),VALUE(MID('Cihazlar'!F242,4,2)),VALUE(LEFT('Cihazlar'!F242,2))),""))),IF('Cihazlar'!E242="","",IF(ISNUMBER('Cihazlar'!E242),'Cihazlar'!E242,IFERROR(DATE(VALUE(RIGHT('Cihazlar'!E242,4)),VALUE(MID('Cihazlar'!E242,4,2)),VALUE(LEFT('Cihazlar'!E242,2))),""))))</f>
        <v/>
      </c>
      <c r="J242" t="str">
        <f>IF('Cihazlar'!C242="","",IFERROR(MATCH('Cihazlar'!C242,'Ürünler'!$A:$A,0),IFERROR(MATCH('Cihazlar'!C242,'Ürünler'!$B:$B,0),"")))</f>
        <v/>
      </c>
      <c r="K242">
        <f>IF(L242&gt;0,0,IF('Cihazlar'!J242&lt;&gt;"",N(VALUE('Cihazlar'!J242)),IF(J242="",0,N(INDEX('Ürünler'!$C:$C,J242)))))</f>
        <v>0</v>
      </c>
      <c r="L242">
        <f>IF('Cihazlar'!K242&lt;&gt;"",N(VALUE('Cihazlar'!K242)),IF('Cihazlar'!J242&lt;&gt;"",0,IF(J242="",0,N(INDEX('Ürünler'!$D:$D,J242)))))</f>
        <v>0</v>
      </c>
    </row>
    <row r="243" spans="1:12">
      <c r="A243" t="str">
        <f>IF(AND('Cihazlar'!A243="",'Cihazlar'!B243=""),"",IFERROR(INDEX('Müşteriler'!$A:$A,MATCH(IF('Cihazlar'!A243="","§",'Cihazlar'!A243),'Müşteriler'!$K:$K,0)),IFERROR(INDEX('Müşteriler'!$A:$A,MATCH(IF('Cihazlar'!B243="","§",'Cihazlar'!B243),'Müşteriler'!$C:$C,0)),'Cihazlar'!A243&amp;'Cihazlar'!B243)))</f>
        <v/>
      </c>
      <c r="B243" t="str">
        <f>IF('Cihazlar'!C243="","",IF(J243="",'Cihazlar'!C243,INDEX('Ürünler'!$B:$B,J243)))</f>
        <v/>
      </c>
      <c r="C243" t="str">
        <f>IF('Cihazlar'!D243="","",'Cihazlar'!D243)</f>
        <v/>
      </c>
      <c r="D243" s="16" t="str">
        <f>I243</f>
        <v/>
      </c>
      <c r="E243" t="str">
        <f>IF(L243&gt;0,L243&amp;" gün",IF(K243&gt;0,K243&amp;" ay",""))</f>
        <v/>
      </c>
      <c r="F243" s="16" t="str">
        <f>IF(OR('Cihazlar'!C243="",I243=""),"",IF(L243&gt;0,I243+L243,IF(K243&gt;0,EDATE(I243,K243),"")))</f>
        <v/>
      </c>
      <c r="G243" s="17" t="str">
        <f>IF(F243="","",F243-TODAY())</f>
        <v/>
      </c>
      <c r="H243" t="str">
        <f>IF(G243="","",IF(G243&lt;0,"Gecikmiş",IF(G243&lt;=30,"30 gün içinde","Planlı")))</f>
        <v/>
      </c>
      <c r="I243" s="16" t="str">
        <f>IF('Cihazlar'!F243&lt;&gt;"",IF('Cihazlar'!F243="","",IF(ISNUMBER('Cihazlar'!F243),'Cihazlar'!F243,IFERROR(DATE(VALUE(RIGHT('Cihazlar'!F243,4)),VALUE(MID('Cihazlar'!F243,4,2)),VALUE(LEFT('Cihazlar'!F243,2))),""))),IF('Cihazlar'!E243="","",IF(ISNUMBER('Cihazlar'!E243),'Cihazlar'!E243,IFERROR(DATE(VALUE(RIGHT('Cihazlar'!E243,4)),VALUE(MID('Cihazlar'!E243,4,2)),VALUE(LEFT('Cihazlar'!E243,2))),""))))</f>
        <v/>
      </c>
      <c r="J243" t="str">
        <f>IF('Cihazlar'!C243="","",IFERROR(MATCH('Cihazlar'!C243,'Ürünler'!$A:$A,0),IFERROR(MATCH('Cihazlar'!C243,'Ürünler'!$B:$B,0),"")))</f>
        <v/>
      </c>
      <c r="K243">
        <f>IF(L243&gt;0,0,IF('Cihazlar'!J243&lt;&gt;"",N(VALUE('Cihazlar'!J243)),IF(J243="",0,N(INDEX('Ürünler'!$C:$C,J243)))))</f>
        <v>0</v>
      </c>
      <c r="L243">
        <f>IF('Cihazlar'!K243&lt;&gt;"",N(VALUE('Cihazlar'!K243)),IF('Cihazlar'!J243&lt;&gt;"",0,IF(J243="",0,N(INDEX('Ürünler'!$D:$D,J243)))))</f>
        <v>0</v>
      </c>
    </row>
    <row r="244" spans="1:12">
      <c r="A244" t="str">
        <f>IF(AND('Cihazlar'!A244="",'Cihazlar'!B244=""),"",IFERROR(INDEX('Müşteriler'!$A:$A,MATCH(IF('Cihazlar'!A244="","§",'Cihazlar'!A244),'Müşteriler'!$K:$K,0)),IFERROR(INDEX('Müşteriler'!$A:$A,MATCH(IF('Cihazlar'!B244="","§",'Cihazlar'!B244),'Müşteriler'!$C:$C,0)),'Cihazlar'!A244&amp;'Cihazlar'!B244)))</f>
        <v/>
      </c>
      <c r="B244" t="str">
        <f>IF('Cihazlar'!C244="","",IF(J244="",'Cihazlar'!C244,INDEX('Ürünler'!$B:$B,J244)))</f>
        <v/>
      </c>
      <c r="C244" t="str">
        <f>IF('Cihazlar'!D244="","",'Cihazlar'!D244)</f>
        <v/>
      </c>
      <c r="D244" s="16" t="str">
        <f>I244</f>
        <v/>
      </c>
      <c r="E244" t="str">
        <f>IF(L244&gt;0,L244&amp;" gün",IF(K244&gt;0,K244&amp;" ay",""))</f>
        <v/>
      </c>
      <c r="F244" s="16" t="str">
        <f>IF(OR('Cihazlar'!C244="",I244=""),"",IF(L244&gt;0,I244+L244,IF(K244&gt;0,EDATE(I244,K244),"")))</f>
        <v/>
      </c>
      <c r="G244" s="17" t="str">
        <f>IF(F244="","",F244-TODAY())</f>
        <v/>
      </c>
      <c r="H244" t="str">
        <f>IF(G244="","",IF(G244&lt;0,"Gecikmiş",IF(G244&lt;=30,"30 gün içinde","Planlı")))</f>
        <v/>
      </c>
      <c r="I244" s="16" t="str">
        <f>IF('Cihazlar'!F244&lt;&gt;"",IF('Cihazlar'!F244="","",IF(ISNUMBER('Cihazlar'!F244),'Cihazlar'!F244,IFERROR(DATE(VALUE(RIGHT('Cihazlar'!F244,4)),VALUE(MID('Cihazlar'!F244,4,2)),VALUE(LEFT('Cihazlar'!F244,2))),""))),IF('Cihazlar'!E244="","",IF(ISNUMBER('Cihazlar'!E244),'Cihazlar'!E244,IFERROR(DATE(VALUE(RIGHT('Cihazlar'!E244,4)),VALUE(MID('Cihazlar'!E244,4,2)),VALUE(LEFT('Cihazlar'!E244,2))),""))))</f>
        <v/>
      </c>
      <c r="J244" t="str">
        <f>IF('Cihazlar'!C244="","",IFERROR(MATCH('Cihazlar'!C244,'Ürünler'!$A:$A,0),IFERROR(MATCH('Cihazlar'!C244,'Ürünler'!$B:$B,0),"")))</f>
        <v/>
      </c>
      <c r="K244">
        <f>IF(L244&gt;0,0,IF('Cihazlar'!J244&lt;&gt;"",N(VALUE('Cihazlar'!J244)),IF(J244="",0,N(INDEX('Ürünler'!$C:$C,J244)))))</f>
        <v>0</v>
      </c>
      <c r="L244">
        <f>IF('Cihazlar'!K244&lt;&gt;"",N(VALUE('Cihazlar'!K244)),IF('Cihazlar'!J244&lt;&gt;"",0,IF(J244="",0,N(INDEX('Ürünler'!$D:$D,J244)))))</f>
        <v>0</v>
      </c>
    </row>
    <row r="245" spans="1:12">
      <c r="A245" t="str">
        <f>IF(AND('Cihazlar'!A245="",'Cihazlar'!B245=""),"",IFERROR(INDEX('Müşteriler'!$A:$A,MATCH(IF('Cihazlar'!A245="","§",'Cihazlar'!A245),'Müşteriler'!$K:$K,0)),IFERROR(INDEX('Müşteriler'!$A:$A,MATCH(IF('Cihazlar'!B245="","§",'Cihazlar'!B245),'Müşteriler'!$C:$C,0)),'Cihazlar'!A245&amp;'Cihazlar'!B245)))</f>
        <v/>
      </c>
      <c r="B245" t="str">
        <f>IF('Cihazlar'!C245="","",IF(J245="",'Cihazlar'!C245,INDEX('Ürünler'!$B:$B,J245)))</f>
        <v/>
      </c>
      <c r="C245" t="str">
        <f>IF('Cihazlar'!D245="","",'Cihazlar'!D245)</f>
        <v/>
      </c>
      <c r="D245" s="16" t="str">
        <f>I245</f>
        <v/>
      </c>
      <c r="E245" t="str">
        <f>IF(L245&gt;0,L245&amp;" gün",IF(K245&gt;0,K245&amp;" ay",""))</f>
        <v/>
      </c>
      <c r="F245" s="16" t="str">
        <f>IF(OR('Cihazlar'!C245="",I245=""),"",IF(L245&gt;0,I245+L245,IF(K245&gt;0,EDATE(I245,K245),"")))</f>
        <v/>
      </c>
      <c r="G245" s="17" t="str">
        <f>IF(F245="","",F245-TODAY())</f>
        <v/>
      </c>
      <c r="H245" t="str">
        <f>IF(G245="","",IF(G245&lt;0,"Gecikmiş",IF(G245&lt;=30,"30 gün içinde","Planlı")))</f>
        <v/>
      </c>
      <c r="I245" s="16" t="str">
        <f>IF('Cihazlar'!F245&lt;&gt;"",IF('Cihazlar'!F245="","",IF(ISNUMBER('Cihazlar'!F245),'Cihazlar'!F245,IFERROR(DATE(VALUE(RIGHT('Cihazlar'!F245,4)),VALUE(MID('Cihazlar'!F245,4,2)),VALUE(LEFT('Cihazlar'!F245,2))),""))),IF('Cihazlar'!E245="","",IF(ISNUMBER('Cihazlar'!E245),'Cihazlar'!E245,IFERROR(DATE(VALUE(RIGHT('Cihazlar'!E245,4)),VALUE(MID('Cihazlar'!E245,4,2)),VALUE(LEFT('Cihazlar'!E245,2))),""))))</f>
        <v/>
      </c>
      <c r="J245" t="str">
        <f>IF('Cihazlar'!C245="","",IFERROR(MATCH('Cihazlar'!C245,'Ürünler'!$A:$A,0),IFERROR(MATCH('Cihazlar'!C245,'Ürünler'!$B:$B,0),"")))</f>
        <v/>
      </c>
      <c r="K245">
        <f>IF(L245&gt;0,0,IF('Cihazlar'!J245&lt;&gt;"",N(VALUE('Cihazlar'!J245)),IF(J245="",0,N(INDEX('Ürünler'!$C:$C,J245)))))</f>
        <v>0</v>
      </c>
      <c r="L245">
        <f>IF('Cihazlar'!K245&lt;&gt;"",N(VALUE('Cihazlar'!K245)),IF('Cihazlar'!J245&lt;&gt;"",0,IF(J245="",0,N(INDEX('Ürünler'!$D:$D,J245)))))</f>
        <v>0</v>
      </c>
    </row>
    <row r="246" spans="1:12">
      <c r="A246" t="str">
        <f>IF(AND('Cihazlar'!A246="",'Cihazlar'!B246=""),"",IFERROR(INDEX('Müşteriler'!$A:$A,MATCH(IF('Cihazlar'!A246="","§",'Cihazlar'!A246),'Müşteriler'!$K:$K,0)),IFERROR(INDEX('Müşteriler'!$A:$A,MATCH(IF('Cihazlar'!B246="","§",'Cihazlar'!B246),'Müşteriler'!$C:$C,0)),'Cihazlar'!A246&amp;'Cihazlar'!B246)))</f>
        <v/>
      </c>
      <c r="B246" t="str">
        <f>IF('Cihazlar'!C246="","",IF(J246="",'Cihazlar'!C246,INDEX('Ürünler'!$B:$B,J246)))</f>
        <v/>
      </c>
      <c r="C246" t="str">
        <f>IF('Cihazlar'!D246="","",'Cihazlar'!D246)</f>
        <v/>
      </c>
      <c r="D246" s="16" t="str">
        <f>I246</f>
        <v/>
      </c>
      <c r="E246" t="str">
        <f>IF(L246&gt;0,L246&amp;" gün",IF(K246&gt;0,K246&amp;" ay",""))</f>
        <v/>
      </c>
      <c r="F246" s="16" t="str">
        <f>IF(OR('Cihazlar'!C246="",I246=""),"",IF(L246&gt;0,I246+L246,IF(K246&gt;0,EDATE(I246,K246),"")))</f>
        <v/>
      </c>
      <c r="G246" s="17" t="str">
        <f>IF(F246="","",F246-TODAY())</f>
        <v/>
      </c>
      <c r="H246" t="str">
        <f>IF(G246="","",IF(G246&lt;0,"Gecikmiş",IF(G246&lt;=30,"30 gün içinde","Planlı")))</f>
        <v/>
      </c>
      <c r="I246" s="16" t="str">
        <f>IF('Cihazlar'!F246&lt;&gt;"",IF('Cihazlar'!F246="","",IF(ISNUMBER('Cihazlar'!F246),'Cihazlar'!F246,IFERROR(DATE(VALUE(RIGHT('Cihazlar'!F246,4)),VALUE(MID('Cihazlar'!F246,4,2)),VALUE(LEFT('Cihazlar'!F246,2))),""))),IF('Cihazlar'!E246="","",IF(ISNUMBER('Cihazlar'!E246),'Cihazlar'!E246,IFERROR(DATE(VALUE(RIGHT('Cihazlar'!E246,4)),VALUE(MID('Cihazlar'!E246,4,2)),VALUE(LEFT('Cihazlar'!E246,2))),""))))</f>
        <v/>
      </c>
      <c r="J246" t="str">
        <f>IF('Cihazlar'!C246="","",IFERROR(MATCH('Cihazlar'!C246,'Ürünler'!$A:$A,0),IFERROR(MATCH('Cihazlar'!C246,'Ürünler'!$B:$B,0),"")))</f>
        <v/>
      </c>
      <c r="K246">
        <f>IF(L246&gt;0,0,IF('Cihazlar'!J246&lt;&gt;"",N(VALUE('Cihazlar'!J246)),IF(J246="",0,N(INDEX('Ürünler'!$C:$C,J246)))))</f>
        <v>0</v>
      </c>
      <c r="L246">
        <f>IF('Cihazlar'!K246&lt;&gt;"",N(VALUE('Cihazlar'!K246)),IF('Cihazlar'!J246&lt;&gt;"",0,IF(J246="",0,N(INDEX('Ürünler'!$D:$D,J246)))))</f>
        <v>0</v>
      </c>
    </row>
    <row r="247" spans="1:12">
      <c r="A247" t="str">
        <f>IF(AND('Cihazlar'!A247="",'Cihazlar'!B247=""),"",IFERROR(INDEX('Müşteriler'!$A:$A,MATCH(IF('Cihazlar'!A247="","§",'Cihazlar'!A247),'Müşteriler'!$K:$K,0)),IFERROR(INDEX('Müşteriler'!$A:$A,MATCH(IF('Cihazlar'!B247="","§",'Cihazlar'!B247),'Müşteriler'!$C:$C,0)),'Cihazlar'!A247&amp;'Cihazlar'!B247)))</f>
        <v/>
      </c>
      <c r="B247" t="str">
        <f>IF('Cihazlar'!C247="","",IF(J247="",'Cihazlar'!C247,INDEX('Ürünler'!$B:$B,J247)))</f>
        <v/>
      </c>
      <c r="C247" t="str">
        <f>IF('Cihazlar'!D247="","",'Cihazlar'!D247)</f>
        <v/>
      </c>
      <c r="D247" s="16" t="str">
        <f>I247</f>
        <v/>
      </c>
      <c r="E247" t="str">
        <f>IF(L247&gt;0,L247&amp;" gün",IF(K247&gt;0,K247&amp;" ay",""))</f>
        <v/>
      </c>
      <c r="F247" s="16" t="str">
        <f>IF(OR('Cihazlar'!C247="",I247=""),"",IF(L247&gt;0,I247+L247,IF(K247&gt;0,EDATE(I247,K247),"")))</f>
        <v/>
      </c>
      <c r="G247" s="17" t="str">
        <f>IF(F247="","",F247-TODAY())</f>
        <v/>
      </c>
      <c r="H247" t="str">
        <f>IF(G247="","",IF(G247&lt;0,"Gecikmiş",IF(G247&lt;=30,"30 gün içinde","Planlı")))</f>
        <v/>
      </c>
      <c r="I247" s="16" t="str">
        <f>IF('Cihazlar'!F247&lt;&gt;"",IF('Cihazlar'!F247="","",IF(ISNUMBER('Cihazlar'!F247),'Cihazlar'!F247,IFERROR(DATE(VALUE(RIGHT('Cihazlar'!F247,4)),VALUE(MID('Cihazlar'!F247,4,2)),VALUE(LEFT('Cihazlar'!F247,2))),""))),IF('Cihazlar'!E247="","",IF(ISNUMBER('Cihazlar'!E247),'Cihazlar'!E247,IFERROR(DATE(VALUE(RIGHT('Cihazlar'!E247,4)),VALUE(MID('Cihazlar'!E247,4,2)),VALUE(LEFT('Cihazlar'!E247,2))),""))))</f>
        <v/>
      </c>
      <c r="J247" t="str">
        <f>IF('Cihazlar'!C247="","",IFERROR(MATCH('Cihazlar'!C247,'Ürünler'!$A:$A,0),IFERROR(MATCH('Cihazlar'!C247,'Ürünler'!$B:$B,0),"")))</f>
        <v/>
      </c>
      <c r="K247">
        <f>IF(L247&gt;0,0,IF('Cihazlar'!J247&lt;&gt;"",N(VALUE('Cihazlar'!J247)),IF(J247="",0,N(INDEX('Ürünler'!$C:$C,J247)))))</f>
        <v>0</v>
      </c>
      <c r="L247">
        <f>IF('Cihazlar'!K247&lt;&gt;"",N(VALUE('Cihazlar'!K247)),IF('Cihazlar'!J247&lt;&gt;"",0,IF(J247="",0,N(INDEX('Ürünler'!$D:$D,J247)))))</f>
        <v>0</v>
      </c>
    </row>
    <row r="248" spans="1:12">
      <c r="A248" t="str">
        <f>IF(AND('Cihazlar'!A248="",'Cihazlar'!B248=""),"",IFERROR(INDEX('Müşteriler'!$A:$A,MATCH(IF('Cihazlar'!A248="","§",'Cihazlar'!A248),'Müşteriler'!$K:$K,0)),IFERROR(INDEX('Müşteriler'!$A:$A,MATCH(IF('Cihazlar'!B248="","§",'Cihazlar'!B248),'Müşteriler'!$C:$C,0)),'Cihazlar'!A248&amp;'Cihazlar'!B248)))</f>
        <v/>
      </c>
      <c r="B248" t="str">
        <f>IF('Cihazlar'!C248="","",IF(J248="",'Cihazlar'!C248,INDEX('Ürünler'!$B:$B,J248)))</f>
        <v/>
      </c>
      <c r="C248" t="str">
        <f>IF('Cihazlar'!D248="","",'Cihazlar'!D248)</f>
        <v/>
      </c>
      <c r="D248" s="16" t="str">
        <f>I248</f>
        <v/>
      </c>
      <c r="E248" t="str">
        <f>IF(L248&gt;0,L248&amp;" gün",IF(K248&gt;0,K248&amp;" ay",""))</f>
        <v/>
      </c>
      <c r="F248" s="16" t="str">
        <f>IF(OR('Cihazlar'!C248="",I248=""),"",IF(L248&gt;0,I248+L248,IF(K248&gt;0,EDATE(I248,K248),"")))</f>
        <v/>
      </c>
      <c r="G248" s="17" t="str">
        <f>IF(F248="","",F248-TODAY())</f>
        <v/>
      </c>
      <c r="H248" t="str">
        <f>IF(G248="","",IF(G248&lt;0,"Gecikmiş",IF(G248&lt;=30,"30 gün içinde","Planlı")))</f>
        <v/>
      </c>
      <c r="I248" s="16" t="str">
        <f>IF('Cihazlar'!F248&lt;&gt;"",IF('Cihazlar'!F248="","",IF(ISNUMBER('Cihazlar'!F248),'Cihazlar'!F248,IFERROR(DATE(VALUE(RIGHT('Cihazlar'!F248,4)),VALUE(MID('Cihazlar'!F248,4,2)),VALUE(LEFT('Cihazlar'!F248,2))),""))),IF('Cihazlar'!E248="","",IF(ISNUMBER('Cihazlar'!E248),'Cihazlar'!E248,IFERROR(DATE(VALUE(RIGHT('Cihazlar'!E248,4)),VALUE(MID('Cihazlar'!E248,4,2)),VALUE(LEFT('Cihazlar'!E248,2))),""))))</f>
        <v/>
      </c>
      <c r="J248" t="str">
        <f>IF('Cihazlar'!C248="","",IFERROR(MATCH('Cihazlar'!C248,'Ürünler'!$A:$A,0),IFERROR(MATCH('Cihazlar'!C248,'Ürünler'!$B:$B,0),"")))</f>
        <v/>
      </c>
      <c r="K248">
        <f>IF(L248&gt;0,0,IF('Cihazlar'!J248&lt;&gt;"",N(VALUE('Cihazlar'!J248)),IF(J248="",0,N(INDEX('Ürünler'!$C:$C,J248)))))</f>
        <v>0</v>
      </c>
      <c r="L248">
        <f>IF('Cihazlar'!K248&lt;&gt;"",N(VALUE('Cihazlar'!K248)),IF('Cihazlar'!J248&lt;&gt;"",0,IF(J248="",0,N(INDEX('Ürünler'!$D:$D,J248)))))</f>
        <v>0</v>
      </c>
    </row>
    <row r="249" spans="1:12">
      <c r="A249" t="str">
        <f>IF(AND('Cihazlar'!A249="",'Cihazlar'!B249=""),"",IFERROR(INDEX('Müşteriler'!$A:$A,MATCH(IF('Cihazlar'!A249="","§",'Cihazlar'!A249),'Müşteriler'!$K:$K,0)),IFERROR(INDEX('Müşteriler'!$A:$A,MATCH(IF('Cihazlar'!B249="","§",'Cihazlar'!B249),'Müşteriler'!$C:$C,0)),'Cihazlar'!A249&amp;'Cihazlar'!B249)))</f>
        <v/>
      </c>
      <c r="B249" t="str">
        <f>IF('Cihazlar'!C249="","",IF(J249="",'Cihazlar'!C249,INDEX('Ürünler'!$B:$B,J249)))</f>
        <v/>
      </c>
      <c r="C249" t="str">
        <f>IF('Cihazlar'!D249="","",'Cihazlar'!D249)</f>
        <v/>
      </c>
      <c r="D249" s="16" t="str">
        <f>I249</f>
        <v/>
      </c>
      <c r="E249" t="str">
        <f>IF(L249&gt;0,L249&amp;" gün",IF(K249&gt;0,K249&amp;" ay",""))</f>
        <v/>
      </c>
      <c r="F249" s="16" t="str">
        <f>IF(OR('Cihazlar'!C249="",I249=""),"",IF(L249&gt;0,I249+L249,IF(K249&gt;0,EDATE(I249,K249),"")))</f>
        <v/>
      </c>
      <c r="G249" s="17" t="str">
        <f>IF(F249="","",F249-TODAY())</f>
        <v/>
      </c>
      <c r="H249" t="str">
        <f>IF(G249="","",IF(G249&lt;0,"Gecikmiş",IF(G249&lt;=30,"30 gün içinde","Planlı")))</f>
        <v/>
      </c>
      <c r="I249" s="16" t="str">
        <f>IF('Cihazlar'!F249&lt;&gt;"",IF('Cihazlar'!F249="","",IF(ISNUMBER('Cihazlar'!F249),'Cihazlar'!F249,IFERROR(DATE(VALUE(RIGHT('Cihazlar'!F249,4)),VALUE(MID('Cihazlar'!F249,4,2)),VALUE(LEFT('Cihazlar'!F249,2))),""))),IF('Cihazlar'!E249="","",IF(ISNUMBER('Cihazlar'!E249),'Cihazlar'!E249,IFERROR(DATE(VALUE(RIGHT('Cihazlar'!E249,4)),VALUE(MID('Cihazlar'!E249,4,2)),VALUE(LEFT('Cihazlar'!E249,2))),""))))</f>
        <v/>
      </c>
      <c r="J249" t="str">
        <f>IF('Cihazlar'!C249="","",IFERROR(MATCH('Cihazlar'!C249,'Ürünler'!$A:$A,0),IFERROR(MATCH('Cihazlar'!C249,'Ürünler'!$B:$B,0),"")))</f>
        <v/>
      </c>
      <c r="K249">
        <f>IF(L249&gt;0,0,IF('Cihazlar'!J249&lt;&gt;"",N(VALUE('Cihazlar'!J249)),IF(J249="",0,N(INDEX('Ürünler'!$C:$C,J249)))))</f>
        <v>0</v>
      </c>
      <c r="L249">
        <f>IF('Cihazlar'!K249&lt;&gt;"",N(VALUE('Cihazlar'!K249)),IF('Cihazlar'!J249&lt;&gt;"",0,IF(J249="",0,N(INDEX('Ürünler'!$D:$D,J249)))))</f>
        <v>0</v>
      </c>
    </row>
    <row r="250" spans="1:12">
      <c r="A250" t="str">
        <f>IF(AND('Cihazlar'!A250="",'Cihazlar'!B250=""),"",IFERROR(INDEX('Müşteriler'!$A:$A,MATCH(IF('Cihazlar'!A250="","§",'Cihazlar'!A250),'Müşteriler'!$K:$K,0)),IFERROR(INDEX('Müşteriler'!$A:$A,MATCH(IF('Cihazlar'!B250="","§",'Cihazlar'!B250),'Müşteriler'!$C:$C,0)),'Cihazlar'!A250&amp;'Cihazlar'!B250)))</f>
        <v/>
      </c>
      <c r="B250" t="str">
        <f>IF('Cihazlar'!C250="","",IF(J250="",'Cihazlar'!C250,INDEX('Ürünler'!$B:$B,J250)))</f>
        <v/>
      </c>
      <c r="C250" t="str">
        <f>IF('Cihazlar'!D250="","",'Cihazlar'!D250)</f>
        <v/>
      </c>
      <c r="D250" s="16" t="str">
        <f>I250</f>
        <v/>
      </c>
      <c r="E250" t="str">
        <f>IF(L250&gt;0,L250&amp;" gün",IF(K250&gt;0,K250&amp;" ay",""))</f>
        <v/>
      </c>
      <c r="F250" s="16" t="str">
        <f>IF(OR('Cihazlar'!C250="",I250=""),"",IF(L250&gt;0,I250+L250,IF(K250&gt;0,EDATE(I250,K250),"")))</f>
        <v/>
      </c>
      <c r="G250" s="17" t="str">
        <f>IF(F250="","",F250-TODAY())</f>
        <v/>
      </c>
      <c r="H250" t="str">
        <f>IF(G250="","",IF(G250&lt;0,"Gecikmiş",IF(G250&lt;=30,"30 gün içinde","Planlı")))</f>
        <v/>
      </c>
      <c r="I250" s="16" t="str">
        <f>IF('Cihazlar'!F250&lt;&gt;"",IF('Cihazlar'!F250="","",IF(ISNUMBER('Cihazlar'!F250),'Cihazlar'!F250,IFERROR(DATE(VALUE(RIGHT('Cihazlar'!F250,4)),VALUE(MID('Cihazlar'!F250,4,2)),VALUE(LEFT('Cihazlar'!F250,2))),""))),IF('Cihazlar'!E250="","",IF(ISNUMBER('Cihazlar'!E250),'Cihazlar'!E250,IFERROR(DATE(VALUE(RIGHT('Cihazlar'!E250,4)),VALUE(MID('Cihazlar'!E250,4,2)),VALUE(LEFT('Cihazlar'!E250,2))),""))))</f>
        <v/>
      </c>
      <c r="J250" t="str">
        <f>IF('Cihazlar'!C250="","",IFERROR(MATCH('Cihazlar'!C250,'Ürünler'!$A:$A,0),IFERROR(MATCH('Cihazlar'!C250,'Ürünler'!$B:$B,0),"")))</f>
        <v/>
      </c>
      <c r="K250">
        <f>IF(L250&gt;0,0,IF('Cihazlar'!J250&lt;&gt;"",N(VALUE('Cihazlar'!J250)),IF(J250="",0,N(INDEX('Ürünler'!$C:$C,J250)))))</f>
        <v>0</v>
      </c>
      <c r="L250">
        <f>IF('Cihazlar'!K250&lt;&gt;"",N(VALUE('Cihazlar'!K250)),IF('Cihazlar'!J250&lt;&gt;"",0,IF(J250="",0,N(INDEX('Ürünler'!$D:$D,J250)))))</f>
        <v>0</v>
      </c>
    </row>
    <row r="251" spans="1:12">
      <c r="A251" t="str">
        <f>IF(AND('Cihazlar'!A251="",'Cihazlar'!B251=""),"",IFERROR(INDEX('Müşteriler'!$A:$A,MATCH(IF('Cihazlar'!A251="","§",'Cihazlar'!A251),'Müşteriler'!$K:$K,0)),IFERROR(INDEX('Müşteriler'!$A:$A,MATCH(IF('Cihazlar'!B251="","§",'Cihazlar'!B251),'Müşteriler'!$C:$C,0)),'Cihazlar'!A251&amp;'Cihazlar'!B251)))</f>
        <v/>
      </c>
      <c r="B251" t="str">
        <f>IF('Cihazlar'!C251="","",IF(J251="",'Cihazlar'!C251,INDEX('Ürünler'!$B:$B,J251)))</f>
        <v/>
      </c>
      <c r="C251" t="str">
        <f>IF('Cihazlar'!D251="","",'Cihazlar'!D251)</f>
        <v/>
      </c>
      <c r="D251" s="16" t="str">
        <f>I251</f>
        <v/>
      </c>
      <c r="E251" t="str">
        <f>IF(L251&gt;0,L251&amp;" gün",IF(K251&gt;0,K251&amp;" ay",""))</f>
        <v/>
      </c>
      <c r="F251" s="16" t="str">
        <f>IF(OR('Cihazlar'!C251="",I251=""),"",IF(L251&gt;0,I251+L251,IF(K251&gt;0,EDATE(I251,K251),"")))</f>
        <v/>
      </c>
      <c r="G251" s="17" t="str">
        <f>IF(F251="","",F251-TODAY())</f>
        <v/>
      </c>
      <c r="H251" t="str">
        <f>IF(G251="","",IF(G251&lt;0,"Gecikmiş",IF(G251&lt;=30,"30 gün içinde","Planlı")))</f>
        <v/>
      </c>
      <c r="I251" s="16" t="str">
        <f>IF('Cihazlar'!F251&lt;&gt;"",IF('Cihazlar'!F251="","",IF(ISNUMBER('Cihazlar'!F251),'Cihazlar'!F251,IFERROR(DATE(VALUE(RIGHT('Cihazlar'!F251,4)),VALUE(MID('Cihazlar'!F251,4,2)),VALUE(LEFT('Cihazlar'!F251,2))),""))),IF('Cihazlar'!E251="","",IF(ISNUMBER('Cihazlar'!E251),'Cihazlar'!E251,IFERROR(DATE(VALUE(RIGHT('Cihazlar'!E251,4)),VALUE(MID('Cihazlar'!E251,4,2)),VALUE(LEFT('Cihazlar'!E251,2))),""))))</f>
        <v/>
      </c>
      <c r="J251" t="str">
        <f>IF('Cihazlar'!C251="","",IFERROR(MATCH('Cihazlar'!C251,'Ürünler'!$A:$A,0),IFERROR(MATCH('Cihazlar'!C251,'Ürünler'!$B:$B,0),"")))</f>
        <v/>
      </c>
      <c r="K251">
        <f>IF(L251&gt;0,0,IF('Cihazlar'!J251&lt;&gt;"",N(VALUE('Cihazlar'!J251)),IF(J251="",0,N(INDEX('Ürünler'!$C:$C,J251)))))</f>
        <v>0</v>
      </c>
      <c r="L251">
        <f>IF('Cihazlar'!K251&lt;&gt;"",N(VALUE('Cihazlar'!K251)),IF('Cihazlar'!J251&lt;&gt;"",0,IF(J251="",0,N(INDEX('Ürünler'!$D:$D,J251)))))</f>
        <v>0</v>
      </c>
    </row>
    <row r="252" spans="1:12">
      <c r="A252" t="str">
        <f>IF(AND('Cihazlar'!A252="",'Cihazlar'!B252=""),"",IFERROR(INDEX('Müşteriler'!$A:$A,MATCH(IF('Cihazlar'!A252="","§",'Cihazlar'!A252),'Müşteriler'!$K:$K,0)),IFERROR(INDEX('Müşteriler'!$A:$A,MATCH(IF('Cihazlar'!B252="","§",'Cihazlar'!B252),'Müşteriler'!$C:$C,0)),'Cihazlar'!A252&amp;'Cihazlar'!B252)))</f>
        <v/>
      </c>
      <c r="B252" t="str">
        <f>IF('Cihazlar'!C252="","",IF(J252="",'Cihazlar'!C252,INDEX('Ürünler'!$B:$B,J252)))</f>
        <v/>
      </c>
      <c r="C252" t="str">
        <f>IF('Cihazlar'!D252="","",'Cihazlar'!D252)</f>
        <v/>
      </c>
      <c r="D252" s="16" t="str">
        <f>I252</f>
        <v/>
      </c>
      <c r="E252" t="str">
        <f>IF(L252&gt;0,L252&amp;" gün",IF(K252&gt;0,K252&amp;" ay",""))</f>
        <v/>
      </c>
      <c r="F252" s="16" t="str">
        <f>IF(OR('Cihazlar'!C252="",I252=""),"",IF(L252&gt;0,I252+L252,IF(K252&gt;0,EDATE(I252,K252),"")))</f>
        <v/>
      </c>
      <c r="G252" s="17" t="str">
        <f>IF(F252="","",F252-TODAY())</f>
        <v/>
      </c>
      <c r="H252" t="str">
        <f>IF(G252="","",IF(G252&lt;0,"Gecikmiş",IF(G252&lt;=30,"30 gün içinde","Planlı")))</f>
        <v/>
      </c>
      <c r="I252" s="16" t="str">
        <f>IF('Cihazlar'!F252&lt;&gt;"",IF('Cihazlar'!F252="","",IF(ISNUMBER('Cihazlar'!F252),'Cihazlar'!F252,IFERROR(DATE(VALUE(RIGHT('Cihazlar'!F252,4)),VALUE(MID('Cihazlar'!F252,4,2)),VALUE(LEFT('Cihazlar'!F252,2))),""))),IF('Cihazlar'!E252="","",IF(ISNUMBER('Cihazlar'!E252),'Cihazlar'!E252,IFERROR(DATE(VALUE(RIGHT('Cihazlar'!E252,4)),VALUE(MID('Cihazlar'!E252,4,2)),VALUE(LEFT('Cihazlar'!E252,2))),""))))</f>
        <v/>
      </c>
      <c r="J252" t="str">
        <f>IF('Cihazlar'!C252="","",IFERROR(MATCH('Cihazlar'!C252,'Ürünler'!$A:$A,0),IFERROR(MATCH('Cihazlar'!C252,'Ürünler'!$B:$B,0),"")))</f>
        <v/>
      </c>
      <c r="K252">
        <f>IF(L252&gt;0,0,IF('Cihazlar'!J252&lt;&gt;"",N(VALUE('Cihazlar'!J252)),IF(J252="",0,N(INDEX('Ürünler'!$C:$C,J252)))))</f>
        <v>0</v>
      </c>
      <c r="L252">
        <f>IF('Cihazlar'!K252&lt;&gt;"",N(VALUE('Cihazlar'!K252)),IF('Cihazlar'!J252&lt;&gt;"",0,IF(J252="",0,N(INDEX('Ürünler'!$D:$D,J252)))))</f>
        <v>0</v>
      </c>
    </row>
    <row r="253" spans="1:12">
      <c r="A253" t="str">
        <f>IF(AND('Cihazlar'!A253="",'Cihazlar'!B253=""),"",IFERROR(INDEX('Müşteriler'!$A:$A,MATCH(IF('Cihazlar'!A253="","§",'Cihazlar'!A253),'Müşteriler'!$K:$K,0)),IFERROR(INDEX('Müşteriler'!$A:$A,MATCH(IF('Cihazlar'!B253="","§",'Cihazlar'!B253),'Müşteriler'!$C:$C,0)),'Cihazlar'!A253&amp;'Cihazlar'!B253)))</f>
        <v/>
      </c>
      <c r="B253" t="str">
        <f>IF('Cihazlar'!C253="","",IF(J253="",'Cihazlar'!C253,INDEX('Ürünler'!$B:$B,J253)))</f>
        <v/>
      </c>
      <c r="C253" t="str">
        <f>IF('Cihazlar'!D253="","",'Cihazlar'!D253)</f>
        <v/>
      </c>
      <c r="D253" s="16" t="str">
        <f>I253</f>
        <v/>
      </c>
      <c r="E253" t="str">
        <f>IF(L253&gt;0,L253&amp;" gün",IF(K253&gt;0,K253&amp;" ay",""))</f>
        <v/>
      </c>
      <c r="F253" s="16" t="str">
        <f>IF(OR('Cihazlar'!C253="",I253=""),"",IF(L253&gt;0,I253+L253,IF(K253&gt;0,EDATE(I253,K253),"")))</f>
        <v/>
      </c>
      <c r="G253" s="17" t="str">
        <f>IF(F253="","",F253-TODAY())</f>
        <v/>
      </c>
      <c r="H253" t="str">
        <f>IF(G253="","",IF(G253&lt;0,"Gecikmiş",IF(G253&lt;=30,"30 gün içinde","Planlı")))</f>
        <v/>
      </c>
      <c r="I253" s="16" t="str">
        <f>IF('Cihazlar'!F253&lt;&gt;"",IF('Cihazlar'!F253="","",IF(ISNUMBER('Cihazlar'!F253),'Cihazlar'!F253,IFERROR(DATE(VALUE(RIGHT('Cihazlar'!F253,4)),VALUE(MID('Cihazlar'!F253,4,2)),VALUE(LEFT('Cihazlar'!F253,2))),""))),IF('Cihazlar'!E253="","",IF(ISNUMBER('Cihazlar'!E253),'Cihazlar'!E253,IFERROR(DATE(VALUE(RIGHT('Cihazlar'!E253,4)),VALUE(MID('Cihazlar'!E253,4,2)),VALUE(LEFT('Cihazlar'!E253,2))),""))))</f>
        <v/>
      </c>
      <c r="J253" t="str">
        <f>IF('Cihazlar'!C253="","",IFERROR(MATCH('Cihazlar'!C253,'Ürünler'!$A:$A,0),IFERROR(MATCH('Cihazlar'!C253,'Ürünler'!$B:$B,0),"")))</f>
        <v/>
      </c>
      <c r="K253">
        <f>IF(L253&gt;0,0,IF('Cihazlar'!J253&lt;&gt;"",N(VALUE('Cihazlar'!J253)),IF(J253="",0,N(INDEX('Ürünler'!$C:$C,J253)))))</f>
        <v>0</v>
      </c>
      <c r="L253">
        <f>IF('Cihazlar'!K253&lt;&gt;"",N(VALUE('Cihazlar'!K253)),IF('Cihazlar'!J253&lt;&gt;"",0,IF(J253="",0,N(INDEX('Ürünler'!$D:$D,J253)))))</f>
        <v>0</v>
      </c>
    </row>
    <row r="254" spans="1:12">
      <c r="A254" t="str">
        <f>IF(AND('Cihazlar'!A254="",'Cihazlar'!B254=""),"",IFERROR(INDEX('Müşteriler'!$A:$A,MATCH(IF('Cihazlar'!A254="","§",'Cihazlar'!A254),'Müşteriler'!$K:$K,0)),IFERROR(INDEX('Müşteriler'!$A:$A,MATCH(IF('Cihazlar'!B254="","§",'Cihazlar'!B254),'Müşteriler'!$C:$C,0)),'Cihazlar'!A254&amp;'Cihazlar'!B254)))</f>
        <v/>
      </c>
      <c r="B254" t="str">
        <f>IF('Cihazlar'!C254="","",IF(J254="",'Cihazlar'!C254,INDEX('Ürünler'!$B:$B,J254)))</f>
        <v/>
      </c>
      <c r="C254" t="str">
        <f>IF('Cihazlar'!D254="","",'Cihazlar'!D254)</f>
        <v/>
      </c>
      <c r="D254" s="16" t="str">
        <f>I254</f>
        <v/>
      </c>
      <c r="E254" t="str">
        <f>IF(L254&gt;0,L254&amp;" gün",IF(K254&gt;0,K254&amp;" ay",""))</f>
        <v/>
      </c>
      <c r="F254" s="16" t="str">
        <f>IF(OR('Cihazlar'!C254="",I254=""),"",IF(L254&gt;0,I254+L254,IF(K254&gt;0,EDATE(I254,K254),"")))</f>
        <v/>
      </c>
      <c r="G254" s="17" t="str">
        <f>IF(F254="","",F254-TODAY())</f>
        <v/>
      </c>
      <c r="H254" t="str">
        <f>IF(G254="","",IF(G254&lt;0,"Gecikmiş",IF(G254&lt;=30,"30 gün içinde","Planlı")))</f>
        <v/>
      </c>
      <c r="I254" s="16" t="str">
        <f>IF('Cihazlar'!F254&lt;&gt;"",IF('Cihazlar'!F254="","",IF(ISNUMBER('Cihazlar'!F254),'Cihazlar'!F254,IFERROR(DATE(VALUE(RIGHT('Cihazlar'!F254,4)),VALUE(MID('Cihazlar'!F254,4,2)),VALUE(LEFT('Cihazlar'!F254,2))),""))),IF('Cihazlar'!E254="","",IF(ISNUMBER('Cihazlar'!E254),'Cihazlar'!E254,IFERROR(DATE(VALUE(RIGHT('Cihazlar'!E254,4)),VALUE(MID('Cihazlar'!E254,4,2)),VALUE(LEFT('Cihazlar'!E254,2))),""))))</f>
        <v/>
      </c>
      <c r="J254" t="str">
        <f>IF('Cihazlar'!C254="","",IFERROR(MATCH('Cihazlar'!C254,'Ürünler'!$A:$A,0),IFERROR(MATCH('Cihazlar'!C254,'Ürünler'!$B:$B,0),"")))</f>
        <v/>
      </c>
      <c r="K254">
        <f>IF(L254&gt;0,0,IF('Cihazlar'!J254&lt;&gt;"",N(VALUE('Cihazlar'!J254)),IF(J254="",0,N(INDEX('Ürünler'!$C:$C,J254)))))</f>
        <v>0</v>
      </c>
      <c r="L254">
        <f>IF('Cihazlar'!K254&lt;&gt;"",N(VALUE('Cihazlar'!K254)),IF('Cihazlar'!J254&lt;&gt;"",0,IF(J254="",0,N(INDEX('Ürünler'!$D:$D,J254)))))</f>
        <v>0</v>
      </c>
    </row>
    <row r="255" spans="1:12">
      <c r="A255" t="str">
        <f>IF(AND('Cihazlar'!A255="",'Cihazlar'!B255=""),"",IFERROR(INDEX('Müşteriler'!$A:$A,MATCH(IF('Cihazlar'!A255="","§",'Cihazlar'!A255),'Müşteriler'!$K:$K,0)),IFERROR(INDEX('Müşteriler'!$A:$A,MATCH(IF('Cihazlar'!B255="","§",'Cihazlar'!B255),'Müşteriler'!$C:$C,0)),'Cihazlar'!A255&amp;'Cihazlar'!B255)))</f>
        <v/>
      </c>
      <c r="B255" t="str">
        <f>IF('Cihazlar'!C255="","",IF(J255="",'Cihazlar'!C255,INDEX('Ürünler'!$B:$B,J255)))</f>
        <v/>
      </c>
      <c r="C255" t="str">
        <f>IF('Cihazlar'!D255="","",'Cihazlar'!D255)</f>
        <v/>
      </c>
      <c r="D255" s="16" t="str">
        <f>I255</f>
        <v/>
      </c>
      <c r="E255" t="str">
        <f>IF(L255&gt;0,L255&amp;" gün",IF(K255&gt;0,K255&amp;" ay",""))</f>
        <v/>
      </c>
      <c r="F255" s="16" t="str">
        <f>IF(OR('Cihazlar'!C255="",I255=""),"",IF(L255&gt;0,I255+L255,IF(K255&gt;0,EDATE(I255,K255),"")))</f>
        <v/>
      </c>
      <c r="G255" s="17" t="str">
        <f>IF(F255="","",F255-TODAY())</f>
        <v/>
      </c>
      <c r="H255" t="str">
        <f>IF(G255="","",IF(G255&lt;0,"Gecikmiş",IF(G255&lt;=30,"30 gün içinde","Planlı")))</f>
        <v/>
      </c>
      <c r="I255" s="16" t="str">
        <f>IF('Cihazlar'!F255&lt;&gt;"",IF('Cihazlar'!F255="","",IF(ISNUMBER('Cihazlar'!F255),'Cihazlar'!F255,IFERROR(DATE(VALUE(RIGHT('Cihazlar'!F255,4)),VALUE(MID('Cihazlar'!F255,4,2)),VALUE(LEFT('Cihazlar'!F255,2))),""))),IF('Cihazlar'!E255="","",IF(ISNUMBER('Cihazlar'!E255),'Cihazlar'!E255,IFERROR(DATE(VALUE(RIGHT('Cihazlar'!E255,4)),VALUE(MID('Cihazlar'!E255,4,2)),VALUE(LEFT('Cihazlar'!E255,2))),""))))</f>
        <v/>
      </c>
      <c r="J255" t="str">
        <f>IF('Cihazlar'!C255="","",IFERROR(MATCH('Cihazlar'!C255,'Ürünler'!$A:$A,0),IFERROR(MATCH('Cihazlar'!C255,'Ürünler'!$B:$B,0),"")))</f>
        <v/>
      </c>
      <c r="K255">
        <f>IF(L255&gt;0,0,IF('Cihazlar'!J255&lt;&gt;"",N(VALUE('Cihazlar'!J255)),IF(J255="",0,N(INDEX('Ürünler'!$C:$C,J255)))))</f>
        <v>0</v>
      </c>
      <c r="L255">
        <f>IF('Cihazlar'!K255&lt;&gt;"",N(VALUE('Cihazlar'!K255)),IF('Cihazlar'!J255&lt;&gt;"",0,IF(J255="",0,N(INDEX('Ürünler'!$D:$D,J255)))))</f>
        <v>0</v>
      </c>
    </row>
    <row r="256" spans="1:12">
      <c r="A256" t="str">
        <f>IF(AND('Cihazlar'!A256="",'Cihazlar'!B256=""),"",IFERROR(INDEX('Müşteriler'!$A:$A,MATCH(IF('Cihazlar'!A256="","§",'Cihazlar'!A256),'Müşteriler'!$K:$K,0)),IFERROR(INDEX('Müşteriler'!$A:$A,MATCH(IF('Cihazlar'!B256="","§",'Cihazlar'!B256),'Müşteriler'!$C:$C,0)),'Cihazlar'!A256&amp;'Cihazlar'!B256)))</f>
        <v/>
      </c>
      <c r="B256" t="str">
        <f>IF('Cihazlar'!C256="","",IF(J256="",'Cihazlar'!C256,INDEX('Ürünler'!$B:$B,J256)))</f>
        <v/>
      </c>
      <c r="C256" t="str">
        <f>IF('Cihazlar'!D256="","",'Cihazlar'!D256)</f>
        <v/>
      </c>
      <c r="D256" s="16" t="str">
        <f>I256</f>
        <v/>
      </c>
      <c r="E256" t="str">
        <f>IF(L256&gt;0,L256&amp;" gün",IF(K256&gt;0,K256&amp;" ay",""))</f>
        <v/>
      </c>
      <c r="F256" s="16" t="str">
        <f>IF(OR('Cihazlar'!C256="",I256=""),"",IF(L256&gt;0,I256+L256,IF(K256&gt;0,EDATE(I256,K256),"")))</f>
        <v/>
      </c>
      <c r="G256" s="17" t="str">
        <f>IF(F256="","",F256-TODAY())</f>
        <v/>
      </c>
      <c r="H256" t="str">
        <f>IF(G256="","",IF(G256&lt;0,"Gecikmiş",IF(G256&lt;=30,"30 gün içinde","Planlı")))</f>
        <v/>
      </c>
      <c r="I256" s="16" t="str">
        <f>IF('Cihazlar'!F256&lt;&gt;"",IF('Cihazlar'!F256="","",IF(ISNUMBER('Cihazlar'!F256),'Cihazlar'!F256,IFERROR(DATE(VALUE(RIGHT('Cihazlar'!F256,4)),VALUE(MID('Cihazlar'!F256,4,2)),VALUE(LEFT('Cihazlar'!F256,2))),""))),IF('Cihazlar'!E256="","",IF(ISNUMBER('Cihazlar'!E256),'Cihazlar'!E256,IFERROR(DATE(VALUE(RIGHT('Cihazlar'!E256,4)),VALUE(MID('Cihazlar'!E256,4,2)),VALUE(LEFT('Cihazlar'!E256,2))),""))))</f>
        <v/>
      </c>
      <c r="J256" t="str">
        <f>IF('Cihazlar'!C256="","",IFERROR(MATCH('Cihazlar'!C256,'Ürünler'!$A:$A,0),IFERROR(MATCH('Cihazlar'!C256,'Ürünler'!$B:$B,0),"")))</f>
        <v/>
      </c>
      <c r="K256">
        <f>IF(L256&gt;0,0,IF('Cihazlar'!J256&lt;&gt;"",N(VALUE('Cihazlar'!J256)),IF(J256="",0,N(INDEX('Ürünler'!$C:$C,J256)))))</f>
        <v>0</v>
      </c>
      <c r="L256">
        <f>IF('Cihazlar'!K256&lt;&gt;"",N(VALUE('Cihazlar'!K256)),IF('Cihazlar'!J256&lt;&gt;"",0,IF(J256="",0,N(INDEX('Ürünler'!$D:$D,J256)))))</f>
        <v>0</v>
      </c>
    </row>
    <row r="257" spans="1:12">
      <c r="A257" t="str">
        <f>IF(AND('Cihazlar'!A257="",'Cihazlar'!B257=""),"",IFERROR(INDEX('Müşteriler'!$A:$A,MATCH(IF('Cihazlar'!A257="","§",'Cihazlar'!A257),'Müşteriler'!$K:$K,0)),IFERROR(INDEX('Müşteriler'!$A:$A,MATCH(IF('Cihazlar'!B257="","§",'Cihazlar'!B257),'Müşteriler'!$C:$C,0)),'Cihazlar'!A257&amp;'Cihazlar'!B257)))</f>
        <v/>
      </c>
      <c r="B257" t="str">
        <f>IF('Cihazlar'!C257="","",IF(J257="",'Cihazlar'!C257,INDEX('Ürünler'!$B:$B,J257)))</f>
        <v/>
      </c>
      <c r="C257" t="str">
        <f>IF('Cihazlar'!D257="","",'Cihazlar'!D257)</f>
        <v/>
      </c>
      <c r="D257" s="16" t="str">
        <f>I257</f>
        <v/>
      </c>
      <c r="E257" t="str">
        <f>IF(L257&gt;0,L257&amp;" gün",IF(K257&gt;0,K257&amp;" ay",""))</f>
        <v/>
      </c>
      <c r="F257" s="16" t="str">
        <f>IF(OR('Cihazlar'!C257="",I257=""),"",IF(L257&gt;0,I257+L257,IF(K257&gt;0,EDATE(I257,K257),"")))</f>
        <v/>
      </c>
      <c r="G257" s="17" t="str">
        <f>IF(F257="","",F257-TODAY())</f>
        <v/>
      </c>
      <c r="H257" t="str">
        <f>IF(G257="","",IF(G257&lt;0,"Gecikmiş",IF(G257&lt;=30,"30 gün içinde","Planlı")))</f>
        <v/>
      </c>
      <c r="I257" s="16" t="str">
        <f>IF('Cihazlar'!F257&lt;&gt;"",IF('Cihazlar'!F257="","",IF(ISNUMBER('Cihazlar'!F257),'Cihazlar'!F257,IFERROR(DATE(VALUE(RIGHT('Cihazlar'!F257,4)),VALUE(MID('Cihazlar'!F257,4,2)),VALUE(LEFT('Cihazlar'!F257,2))),""))),IF('Cihazlar'!E257="","",IF(ISNUMBER('Cihazlar'!E257),'Cihazlar'!E257,IFERROR(DATE(VALUE(RIGHT('Cihazlar'!E257,4)),VALUE(MID('Cihazlar'!E257,4,2)),VALUE(LEFT('Cihazlar'!E257,2))),""))))</f>
        <v/>
      </c>
      <c r="J257" t="str">
        <f>IF('Cihazlar'!C257="","",IFERROR(MATCH('Cihazlar'!C257,'Ürünler'!$A:$A,0),IFERROR(MATCH('Cihazlar'!C257,'Ürünler'!$B:$B,0),"")))</f>
        <v/>
      </c>
      <c r="K257">
        <f>IF(L257&gt;0,0,IF('Cihazlar'!J257&lt;&gt;"",N(VALUE('Cihazlar'!J257)),IF(J257="",0,N(INDEX('Ürünler'!$C:$C,J257)))))</f>
        <v>0</v>
      </c>
      <c r="L257">
        <f>IF('Cihazlar'!K257&lt;&gt;"",N(VALUE('Cihazlar'!K257)),IF('Cihazlar'!J257&lt;&gt;"",0,IF(J257="",0,N(INDEX('Ürünler'!$D:$D,J257)))))</f>
        <v>0</v>
      </c>
    </row>
    <row r="258" spans="1:12">
      <c r="A258" t="str">
        <f>IF(AND('Cihazlar'!A258="",'Cihazlar'!B258=""),"",IFERROR(INDEX('Müşteriler'!$A:$A,MATCH(IF('Cihazlar'!A258="","§",'Cihazlar'!A258),'Müşteriler'!$K:$K,0)),IFERROR(INDEX('Müşteriler'!$A:$A,MATCH(IF('Cihazlar'!B258="","§",'Cihazlar'!B258),'Müşteriler'!$C:$C,0)),'Cihazlar'!A258&amp;'Cihazlar'!B258)))</f>
        <v/>
      </c>
      <c r="B258" t="str">
        <f>IF('Cihazlar'!C258="","",IF(J258="",'Cihazlar'!C258,INDEX('Ürünler'!$B:$B,J258)))</f>
        <v/>
      </c>
      <c r="C258" t="str">
        <f>IF('Cihazlar'!D258="","",'Cihazlar'!D258)</f>
        <v/>
      </c>
      <c r="D258" s="16" t="str">
        <f>I258</f>
        <v/>
      </c>
      <c r="E258" t="str">
        <f>IF(L258&gt;0,L258&amp;" gün",IF(K258&gt;0,K258&amp;" ay",""))</f>
        <v/>
      </c>
      <c r="F258" s="16" t="str">
        <f>IF(OR('Cihazlar'!C258="",I258=""),"",IF(L258&gt;0,I258+L258,IF(K258&gt;0,EDATE(I258,K258),"")))</f>
        <v/>
      </c>
      <c r="G258" s="17" t="str">
        <f>IF(F258="","",F258-TODAY())</f>
        <v/>
      </c>
      <c r="H258" t="str">
        <f>IF(G258="","",IF(G258&lt;0,"Gecikmiş",IF(G258&lt;=30,"30 gün içinde","Planlı")))</f>
        <v/>
      </c>
      <c r="I258" s="16" t="str">
        <f>IF('Cihazlar'!F258&lt;&gt;"",IF('Cihazlar'!F258="","",IF(ISNUMBER('Cihazlar'!F258),'Cihazlar'!F258,IFERROR(DATE(VALUE(RIGHT('Cihazlar'!F258,4)),VALUE(MID('Cihazlar'!F258,4,2)),VALUE(LEFT('Cihazlar'!F258,2))),""))),IF('Cihazlar'!E258="","",IF(ISNUMBER('Cihazlar'!E258),'Cihazlar'!E258,IFERROR(DATE(VALUE(RIGHT('Cihazlar'!E258,4)),VALUE(MID('Cihazlar'!E258,4,2)),VALUE(LEFT('Cihazlar'!E258,2))),""))))</f>
        <v/>
      </c>
      <c r="J258" t="str">
        <f>IF('Cihazlar'!C258="","",IFERROR(MATCH('Cihazlar'!C258,'Ürünler'!$A:$A,0),IFERROR(MATCH('Cihazlar'!C258,'Ürünler'!$B:$B,0),"")))</f>
        <v/>
      </c>
      <c r="K258">
        <f>IF(L258&gt;0,0,IF('Cihazlar'!J258&lt;&gt;"",N(VALUE('Cihazlar'!J258)),IF(J258="",0,N(INDEX('Ürünler'!$C:$C,J258)))))</f>
        <v>0</v>
      </c>
      <c r="L258">
        <f>IF('Cihazlar'!K258&lt;&gt;"",N(VALUE('Cihazlar'!K258)),IF('Cihazlar'!J258&lt;&gt;"",0,IF(J258="",0,N(INDEX('Ürünler'!$D:$D,J258)))))</f>
        <v>0</v>
      </c>
    </row>
    <row r="259" spans="1:12">
      <c r="A259" t="str">
        <f>IF(AND('Cihazlar'!A259="",'Cihazlar'!B259=""),"",IFERROR(INDEX('Müşteriler'!$A:$A,MATCH(IF('Cihazlar'!A259="","§",'Cihazlar'!A259),'Müşteriler'!$K:$K,0)),IFERROR(INDEX('Müşteriler'!$A:$A,MATCH(IF('Cihazlar'!B259="","§",'Cihazlar'!B259),'Müşteriler'!$C:$C,0)),'Cihazlar'!A259&amp;'Cihazlar'!B259)))</f>
        <v/>
      </c>
      <c r="B259" t="str">
        <f>IF('Cihazlar'!C259="","",IF(J259="",'Cihazlar'!C259,INDEX('Ürünler'!$B:$B,J259)))</f>
        <v/>
      </c>
      <c r="C259" t="str">
        <f>IF('Cihazlar'!D259="","",'Cihazlar'!D259)</f>
        <v/>
      </c>
      <c r="D259" s="16" t="str">
        <f>I259</f>
        <v/>
      </c>
      <c r="E259" t="str">
        <f>IF(L259&gt;0,L259&amp;" gün",IF(K259&gt;0,K259&amp;" ay",""))</f>
        <v/>
      </c>
      <c r="F259" s="16" t="str">
        <f>IF(OR('Cihazlar'!C259="",I259=""),"",IF(L259&gt;0,I259+L259,IF(K259&gt;0,EDATE(I259,K259),"")))</f>
        <v/>
      </c>
      <c r="G259" s="17" t="str">
        <f>IF(F259="","",F259-TODAY())</f>
        <v/>
      </c>
      <c r="H259" t="str">
        <f>IF(G259="","",IF(G259&lt;0,"Gecikmiş",IF(G259&lt;=30,"30 gün içinde","Planlı")))</f>
        <v/>
      </c>
      <c r="I259" s="16" t="str">
        <f>IF('Cihazlar'!F259&lt;&gt;"",IF('Cihazlar'!F259="","",IF(ISNUMBER('Cihazlar'!F259),'Cihazlar'!F259,IFERROR(DATE(VALUE(RIGHT('Cihazlar'!F259,4)),VALUE(MID('Cihazlar'!F259,4,2)),VALUE(LEFT('Cihazlar'!F259,2))),""))),IF('Cihazlar'!E259="","",IF(ISNUMBER('Cihazlar'!E259),'Cihazlar'!E259,IFERROR(DATE(VALUE(RIGHT('Cihazlar'!E259,4)),VALUE(MID('Cihazlar'!E259,4,2)),VALUE(LEFT('Cihazlar'!E259,2))),""))))</f>
        <v/>
      </c>
      <c r="J259" t="str">
        <f>IF('Cihazlar'!C259="","",IFERROR(MATCH('Cihazlar'!C259,'Ürünler'!$A:$A,0),IFERROR(MATCH('Cihazlar'!C259,'Ürünler'!$B:$B,0),"")))</f>
        <v/>
      </c>
      <c r="K259">
        <f>IF(L259&gt;0,0,IF('Cihazlar'!J259&lt;&gt;"",N(VALUE('Cihazlar'!J259)),IF(J259="",0,N(INDEX('Ürünler'!$C:$C,J259)))))</f>
        <v>0</v>
      </c>
      <c r="L259">
        <f>IF('Cihazlar'!K259&lt;&gt;"",N(VALUE('Cihazlar'!K259)),IF('Cihazlar'!J259&lt;&gt;"",0,IF(J259="",0,N(INDEX('Ürünler'!$D:$D,J259)))))</f>
        <v>0</v>
      </c>
    </row>
    <row r="260" spans="1:12">
      <c r="A260" t="str">
        <f>IF(AND('Cihazlar'!A260="",'Cihazlar'!B260=""),"",IFERROR(INDEX('Müşteriler'!$A:$A,MATCH(IF('Cihazlar'!A260="","§",'Cihazlar'!A260),'Müşteriler'!$K:$K,0)),IFERROR(INDEX('Müşteriler'!$A:$A,MATCH(IF('Cihazlar'!B260="","§",'Cihazlar'!B260),'Müşteriler'!$C:$C,0)),'Cihazlar'!A260&amp;'Cihazlar'!B260)))</f>
        <v/>
      </c>
      <c r="B260" t="str">
        <f>IF('Cihazlar'!C260="","",IF(J260="",'Cihazlar'!C260,INDEX('Ürünler'!$B:$B,J260)))</f>
        <v/>
      </c>
      <c r="C260" t="str">
        <f>IF('Cihazlar'!D260="","",'Cihazlar'!D260)</f>
        <v/>
      </c>
      <c r="D260" s="16" t="str">
        <f>I260</f>
        <v/>
      </c>
      <c r="E260" t="str">
        <f>IF(L260&gt;0,L260&amp;" gün",IF(K260&gt;0,K260&amp;" ay",""))</f>
        <v/>
      </c>
      <c r="F260" s="16" t="str">
        <f>IF(OR('Cihazlar'!C260="",I260=""),"",IF(L260&gt;0,I260+L260,IF(K260&gt;0,EDATE(I260,K260),"")))</f>
        <v/>
      </c>
      <c r="G260" s="17" t="str">
        <f>IF(F260="","",F260-TODAY())</f>
        <v/>
      </c>
      <c r="H260" t="str">
        <f>IF(G260="","",IF(G260&lt;0,"Gecikmiş",IF(G260&lt;=30,"30 gün içinde","Planlı")))</f>
        <v/>
      </c>
      <c r="I260" s="16" t="str">
        <f>IF('Cihazlar'!F260&lt;&gt;"",IF('Cihazlar'!F260="","",IF(ISNUMBER('Cihazlar'!F260),'Cihazlar'!F260,IFERROR(DATE(VALUE(RIGHT('Cihazlar'!F260,4)),VALUE(MID('Cihazlar'!F260,4,2)),VALUE(LEFT('Cihazlar'!F260,2))),""))),IF('Cihazlar'!E260="","",IF(ISNUMBER('Cihazlar'!E260),'Cihazlar'!E260,IFERROR(DATE(VALUE(RIGHT('Cihazlar'!E260,4)),VALUE(MID('Cihazlar'!E260,4,2)),VALUE(LEFT('Cihazlar'!E260,2))),""))))</f>
        <v/>
      </c>
      <c r="J260" t="str">
        <f>IF('Cihazlar'!C260="","",IFERROR(MATCH('Cihazlar'!C260,'Ürünler'!$A:$A,0),IFERROR(MATCH('Cihazlar'!C260,'Ürünler'!$B:$B,0),"")))</f>
        <v/>
      </c>
      <c r="K260">
        <f>IF(L260&gt;0,0,IF('Cihazlar'!J260&lt;&gt;"",N(VALUE('Cihazlar'!J260)),IF(J260="",0,N(INDEX('Ürünler'!$C:$C,J260)))))</f>
        <v>0</v>
      </c>
      <c r="L260">
        <f>IF('Cihazlar'!K260&lt;&gt;"",N(VALUE('Cihazlar'!K260)),IF('Cihazlar'!J260&lt;&gt;"",0,IF(J260="",0,N(INDEX('Ürünler'!$D:$D,J260)))))</f>
        <v>0</v>
      </c>
    </row>
    <row r="261" spans="1:12">
      <c r="A261" t="str">
        <f>IF(AND('Cihazlar'!A261="",'Cihazlar'!B261=""),"",IFERROR(INDEX('Müşteriler'!$A:$A,MATCH(IF('Cihazlar'!A261="","§",'Cihazlar'!A261),'Müşteriler'!$K:$K,0)),IFERROR(INDEX('Müşteriler'!$A:$A,MATCH(IF('Cihazlar'!B261="","§",'Cihazlar'!B261),'Müşteriler'!$C:$C,0)),'Cihazlar'!A261&amp;'Cihazlar'!B261)))</f>
        <v/>
      </c>
      <c r="B261" t="str">
        <f>IF('Cihazlar'!C261="","",IF(J261="",'Cihazlar'!C261,INDEX('Ürünler'!$B:$B,J261)))</f>
        <v/>
      </c>
      <c r="C261" t="str">
        <f>IF('Cihazlar'!D261="","",'Cihazlar'!D261)</f>
        <v/>
      </c>
      <c r="D261" s="16" t="str">
        <f>I261</f>
        <v/>
      </c>
      <c r="E261" t="str">
        <f>IF(L261&gt;0,L261&amp;" gün",IF(K261&gt;0,K261&amp;" ay",""))</f>
        <v/>
      </c>
      <c r="F261" s="16" t="str">
        <f>IF(OR('Cihazlar'!C261="",I261=""),"",IF(L261&gt;0,I261+L261,IF(K261&gt;0,EDATE(I261,K261),"")))</f>
        <v/>
      </c>
      <c r="G261" s="17" t="str">
        <f>IF(F261="","",F261-TODAY())</f>
        <v/>
      </c>
      <c r="H261" t="str">
        <f>IF(G261="","",IF(G261&lt;0,"Gecikmiş",IF(G261&lt;=30,"30 gün içinde","Planlı")))</f>
        <v/>
      </c>
      <c r="I261" s="16" t="str">
        <f>IF('Cihazlar'!F261&lt;&gt;"",IF('Cihazlar'!F261="","",IF(ISNUMBER('Cihazlar'!F261),'Cihazlar'!F261,IFERROR(DATE(VALUE(RIGHT('Cihazlar'!F261,4)),VALUE(MID('Cihazlar'!F261,4,2)),VALUE(LEFT('Cihazlar'!F261,2))),""))),IF('Cihazlar'!E261="","",IF(ISNUMBER('Cihazlar'!E261),'Cihazlar'!E261,IFERROR(DATE(VALUE(RIGHT('Cihazlar'!E261,4)),VALUE(MID('Cihazlar'!E261,4,2)),VALUE(LEFT('Cihazlar'!E261,2))),""))))</f>
        <v/>
      </c>
      <c r="J261" t="str">
        <f>IF('Cihazlar'!C261="","",IFERROR(MATCH('Cihazlar'!C261,'Ürünler'!$A:$A,0),IFERROR(MATCH('Cihazlar'!C261,'Ürünler'!$B:$B,0),"")))</f>
        <v/>
      </c>
      <c r="K261">
        <f>IF(L261&gt;0,0,IF('Cihazlar'!J261&lt;&gt;"",N(VALUE('Cihazlar'!J261)),IF(J261="",0,N(INDEX('Ürünler'!$C:$C,J261)))))</f>
        <v>0</v>
      </c>
      <c r="L261">
        <f>IF('Cihazlar'!K261&lt;&gt;"",N(VALUE('Cihazlar'!K261)),IF('Cihazlar'!J261&lt;&gt;"",0,IF(J261="",0,N(INDEX('Ürünler'!$D:$D,J261)))))</f>
        <v>0</v>
      </c>
    </row>
    <row r="262" spans="1:12">
      <c r="A262" t="str">
        <f>IF(AND('Cihazlar'!A262="",'Cihazlar'!B262=""),"",IFERROR(INDEX('Müşteriler'!$A:$A,MATCH(IF('Cihazlar'!A262="","§",'Cihazlar'!A262),'Müşteriler'!$K:$K,0)),IFERROR(INDEX('Müşteriler'!$A:$A,MATCH(IF('Cihazlar'!B262="","§",'Cihazlar'!B262),'Müşteriler'!$C:$C,0)),'Cihazlar'!A262&amp;'Cihazlar'!B262)))</f>
        <v/>
      </c>
      <c r="B262" t="str">
        <f>IF('Cihazlar'!C262="","",IF(J262="",'Cihazlar'!C262,INDEX('Ürünler'!$B:$B,J262)))</f>
        <v/>
      </c>
      <c r="C262" t="str">
        <f>IF('Cihazlar'!D262="","",'Cihazlar'!D262)</f>
        <v/>
      </c>
      <c r="D262" s="16" t="str">
        <f>I262</f>
        <v/>
      </c>
      <c r="E262" t="str">
        <f>IF(L262&gt;0,L262&amp;" gün",IF(K262&gt;0,K262&amp;" ay",""))</f>
        <v/>
      </c>
      <c r="F262" s="16" t="str">
        <f>IF(OR('Cihazlar'!C262="",I262=""),"",IF(L262&gt;0,I262+L262,IF(K262&gt;0,EDATE(I262,K262),"")))</f>
        <v/>
      </c>
      <c r="G262" s="17" t="str">
        <f>IF(F262="","",F262-TODAY())</f>
        <v/>
      </c>
      <c r="H262" t="str">
        <f>IF(G262="","",IF(G262&lt;0,"Gecikmiş",IF(G262&lt;=30,"30 gün içinde","Planlı")))</f>
        <v/>
      </c>
      <c r="I262" s="16" t="str">
        <f>IF('Cihazlar'!F262&lt;&gt;"",IF('Cihazlar'!F262="","",IF(ISNUMBER('Cihazlar'!F262),'Cihazlar'!F262,IFERROR(DATE(VALUE(RIGHT('Cihazlar'!F262,4)),VALUE(MID('Cihazlar'!F262,4,2)),VALUE(LEFT('Cihazlar'!F262,2))),""))),IF('Cihazlar'!E262="","",IF(ISNUMBER('Cihazlar'!E262),'Cihazlar'!E262,IFERROR(DATE(VALUE(RIGHT('Cihazlar'!E262,4)),VALUE(MID('Cihazlar'!E262,4,2)),VALUE(LEFT('Cihazlar'!E262,2))),""))))</f>
        <v/>
      </c>
      <c r="J262" t="str">
        <f>IF('Cihazlar'!C262="","",IFERROR(MATCH('Cihazlar'!C262,'Ürünler'!$A:$A,0),IFERROR(MATCH('Cihazlar'!C262,'Ürünler'!$B:$B,0),"")))</f>
        <v/>
      </c>
      <c r="K262">
        <f>IF(L262&gt;0,0,IF('Cihazlar'!J262&lt;&gt;"",N(VALUE('Cihazlar'!J262)),IF(J262="",0,N(INDEX('Ürünler'!$C:$C,J262)))))</f>
        <v>0</v>
      </c>
      <c r="L262">
        <f>IF('Cihazlar'!K262&lt;&gt;"",N(VALUE('Cihazlar'!K262)),IF('Cihazlar'!J262&lt;&gt;"",0,IF(J262="",0,N(INDEX('Ürünler'!$D:$D,J262)))))</f>
        <v>0</v>
      </c>
    </row>
    <row r="263" spans="1:12">
      <c r="A263" t="str">
        <f>IF(AND('Cihazlar'!A263="",'Cihazlar'!B263=""),"",IFERROR(INDEX('Müşteriler'!$A:$A,MATCH(IF('Cihazlar'!A263="","§",'Cihazlar'!A263),'Müşteriler'!$K:$K,0)),IFERROR(INDEX('Müşteriler'!$A:$A,MATCH(IF('Cihazlar'!B263="","§",'Cihazlar'!B263),'Müşteriler'!$C:$C,0)),'Cihazlar'!A263&amp;'Cihazlar'!B263)))</f>
        <v/>
      </c>
      <c r="B263" t="str">
        <f>IF('Cihazlar'!C263="","",IF(J263="",'Cihazlar'!C263,INDEX('Ürünler'!$B:$B,J263)))</f>
        <v/>
      </c>
      <c r="C263" t="str">
        <f>IF('Cihazlar'!D263="","",'Cihazlar'!D263)</f>
        <v/>
      </c>
      <c r="D263" s="16" t="str">
        <f>I263</f>
        <v/>
      </c>
      <c r="E263" t="str">
        <f>IF(L263&gt;0,L263&amp;" gün",IF(K263&gt;0,K263&amp;" ay",""))</f>
        <v/>
      </c>
      <c r="F263" s="16" t="str">
        <f>IF(OR('Cihazlar'!C263="",I263=""),"",IF(L263&gt;0,I263+L263,IF(K263&gt;0,EDATE(I263,K263),"")))</f>
        <v/>
      </c>
      <c r="G263" s="17" t="str">
        <f>IF(F263="","",F263-TODAY())</f>
        <v/>
      </c>
      <c r="H263" t="str">
        <f>IF(G263="","",IF(G263&lt;0,"Gecikmiş",IF(G263&lt;=30,"30 gün içinde","Planlı")))</f>
        <v/>
      </c>
      <c r="I263" s="16" t="str">
        <f>IF('Cihazlar'!F263&lt;&gt;"",IF('Cihazlar'!F263="","",IF(ISNUMBER('Cihazlar'!F263),'Cihazlar'!F263,IFERROR(DATE(VALUE(RIGHT('Cihazlar'!F263,4)),VALUE(MID('Cihazlar'!F263,4,2)),VALUE(LEFT('Cihazlar'!F263,2))),""))),IF('Cihazlar'!E263="","",IF(ISNUMBER('Cihazlar'!E263),'Cihazlar'!E263,IFERROR(DATE(VALUE(RIGHT('Cihazlar'!E263,4)),VALUE(MID('Cihazlar'!E263,4,2)),VALUE(LEFT('Cihazlar'!E263,2))),""))))</f>
        <v/>
      </c>
      <c r="J263" t="str">
        <f>IF('Cihazlar'!C263="","",IFERROR(MATCH('Cihazlar'!C263,'Ürünler'!$A:$A,0),IFERROR(MATCH('Cihazlar'!C263,'Ürünler'!$B:$B,0),"")))</f>
        <v/>
      </c>
      <c r="K263">
        <f>IF(L263&gt;0,0,IF('Cihazlar'!J263&lt;&gt;"",N(VALUE('Cihazlar'!J263)),IF(J263="",0,N(INDEX('Ürünler'!$C:$C,J263)))))</f>
        <v>0</v>
      </c>
      <c r="L263">
        <f>IF('Cihazlar'!K263&lt;&gt;"",N(VALUE('Cihazlar'!K263)),IF('Cihazlar'!J263&lt;&gt;"",0,IF(J263="",0,N(INDEX('Ürünler'!$D:$D,J263)))))</f>
        <v>0</v>
      </c>
    </row>
    <row r="264" spans="1:12">
      <c r="A264" t="str">
        <f>IF(AND('Cihazlar'!A264="",'Cihazlar'!B264=""),"",IFERROR(INDEX('Müşteriler'!$A:$A,MATCH(IF('Cihazlar'!A264="","§",'Cihazlar'!A264),'Müşteriler'!$K:$K,0)),IFERROR(INDEX('Müşteriler'!$A:$A,MATCH(IF('Cihazlar'!B264="","§",'Cihazlar'!B264),'Müşteriler'!$C:$C,0)),'Cihazlar'!A264&amp;'Cihazlar'!B264)))</f>
        <v/>
      </c>
      <c r="B264" t="str">
        <f>IF('Cihazlar'!C264="","",IF(J264="",'Cihazlar'!C264,INDEX('Ürünler'!$B:$B,J264)))</f>
        <v/>
      </c>
      <c r="C264" t="str">
        <f>IF('Cihazlar'!D264="","",'Cihazlar'!D264)</f>
        <v/>
      </c>
      <c r="D264" s="16" t="str">
        <f>I264</f>
        <v/>
      </c>
      <c r="E264" t="str">
        <f>IF(L264&gt;0,L264&amp;" gün",IF(K264&gt;0,K264&amp;" ay",""))</f>
        <v/>
      </c>
      <c r="F264" s="16" t="str">
        <f>IF(OR('Cihazlar'!C264="",I264=""),"",IF(L264&gt;0,I264+L264,IF(K264&gt;0,EDATE(I264,K264),"")))</f>
        <v/>
      </c>
      <c r="G264" s="17" t="str">
        <f>IF(F264="","",F264-TODAY())</f>
        <v/>
      </c>
      <c r="H264" t="str">
        <f>IF(G264="","",IF(G264&lt;0,"Gecikmiş",IF(G264&lt;=30,"30 gün içinde","Planlı")))</f>
        <v/>
      </c>
      <c r="I264" s="16" t="str">
        <f>IF('Cihazlar'!F264&lt;&gt;"",IF('Cihazlar'!F264="","",IF(ISNUMBER('Cihazlar'!F264),'Cihazlar'!F264,IFERROR(DATE(VALUE(RIGHT('Cihazlar'!F264,4)),VALUE(MID('Cihazlar'!F264,4,2)),VALUE(LEFT('Cihazlar'!F264,2))),""))),IF('Cihazlar'!E264="","",IF(ISNUMBER('Cihazlar'!E264),'Cihazlar'!E264,IFERROR(DATE(VALUE(RIGHT('Cihazlar'!E264,4)),VALUE(MID('Cihazlar'!E264,4,2)),VALUE(LEFT('Cihazlar'!E264,2))),""))))</f>
        <v/>
      </c>
      <c r="J264" t="str">
        <f>IF('Cihazlar'!C264="","",IFERROR(MATCH('Cihazlar'!C264,'Ürünler'!$A:$A,0),IFERROR(MATCH('Cihazlar'!C264,'Ürünler'!$B:$B,0),"")))</f>
        <v/>
      </c>
      <c r="K264">
        <f>IF(L264&gt;0,0,IF('Cihazlar'!J264&lt;&gt;"",N(VALUE('Cihazlar'!J264)),IF(J264="",0,N(INDEX('Ürünler'!$C:$C,J264)))))</f>
        <v>0</v>
      </c>
      <c r="L264">
        <f>IF('Cihazlar'!K264&lt;&gt;"",N(VALUE('Cihazlar'!K264)),IF('Cihazlar'!J264&lt;&gt;"",0,IF(J264="",0,N(INDEX('Ürünler'!$D:$D,J264)))))</f>
        <v>0</v>
      </c>
    </row>
    <row r="265" spans="1:12">
      <c r="A265" t="str">
        <f>IF(AND('Cihazlar'!A265="",'Cihazlar'!B265=""),"",IFERROR(INDEX('Müşteriler'!$A:$A,MATCH(IF('Cihazlar'!A265="","§",'Cihazlar'!A265),'Müşteriler'!$K:$K,0)),IFERROR(INDEX('Müşteriler'!$A:$A,MATCH(IF('Cihazlar'!B265="","§",'Cihazlar'!B265),'Müşteriler'!$C:$C,0)),'Cihazlar'!A265&amp;'Cihazlar'!B265)))</f>
        <v/>
      </c>
      <c r="B265" t="str">
        <f>IF('Cihazlar'!C265="","",IF(J265="",'Cihazlar'!C265,INDEX('Ürünler'!$B:$B,J265)))</f>
        <v/>
      </c>
      <c r="C265" t="str">
        <f>IF('Cihazlar'!D265="","",'Cihazlar'!D265)</f>
        <v/>
      </c>
      <c r="D265" s="16" t="str">
        <f>I265</f>
        <v/>
      </c>
      <c r="E265" t="str">
        <f>IF(L265&gt;0,L265&amp;" gün",IF(K265&gt;0,K265&amp;" ay",""))</f>
        <v/>
      </c>
      <c r="F265" s="16" t="str">
        <f>IF(OR('Cihazlar'!C265="",I265=""),"",IF(L265&gt;0,I265+L265,IF(K265&gt;0,EDATE(I265,K265),"")))</f>
        <v/>
      </c>
      <c r="G265" s="17" t="str">
        <f>IF(F265="","",F265-TODAY())</f>
        <v/>
      </c>
      <c r="H265" t="str">
        <f>IF(G265="","",IF(G265&lt;0,"Gecikmiş",IF(G265&lt;=30,"30 gün içinde","Planlı")))</f>
        <v/>
      </c>
      <c r="I265" s="16" t="str">
        <f>IF('Cihazlar'!F265&lt;&gt;"",IF('Cihazlar'!F265="","",IF(ISNUMBER('Cihazlar'!F265),'Cihazlar'!F265,IFERROR(DATE(VALUE(RIGHT('Cihazlar'!F265,4)),VALUE(MID('Cihazlar'!F265,4,2)),VALUE(LEFT('Cihazlar'!F265,2))),""))),IF('Cihazlar'!E265="","",IF(ISNUMBER('Cihazlar'!E265),'Cihazlar'!E265,IFERROR(DATE(VALUE(RIGHT('Cihazlar'!E265,4)),VALUE(MID('Cihazlar'!E265,4,2)),VALUE(LEFT('Cihazlar'!E265,2))),""))))</f>
        <v/>
      </c>
      <c r="J265" t="str">
        <f>IF('Cihazlar'!C265="","",IFERROR(MATCH('Cihazlar'!C265,'Ürünler'!$A:$A,0),IFERROR(MATCH('Cihazlar'!C265,'Ürünler'!$B:$B,0),"")))</f>
        <v/>
      </c>
      <c r="K265">
        <f>IF(L265&gt;0,0,IF('Cihazlar'!J265&lt;&gt;"",N(VALUE('Cihazlar'!J265)),IF(J265="",0,N(INDEX('Ürünler'!$C:$C,J265)))))</f>
        <v>0</v>
      </c>
      <c r="L265">
        <f>IF('Cihazlar'!K265&lt;&gt;"",N(VALUE('Cihazlar'!K265)),IF('Cihazlar'!J265&lt;&gt;"",0,IF(J265="",0,N(INDEX('Ürünler'!$D:$D,J265)))))</f>
        <v>0</v>
      </c>
    </row>
    <row r="266" spans="1:12">
      <c r="A266" t="str">
        <f>IF(AND('Cihazlar'!A266="",'Cihazlar'!B266=""),"",IFERROR(INDEX('Müşteriler'!$A:$A,MATCH(IF('Cihazlar'!A266="","§",'Cihazlar'!A266),'Müşteriler'!$K:$K,0)),IFERROR(INDEX('Müşteriler'!$A:$A,MATCH(IF('Cihazlar'!B266="","§",'Cihazlar'!B266),'Müşteriler'!$C:$C,0)),'Cihazlar'!A266&amp;'Cihazlar'!B266)))</f>
        <v/>
      </c>
      <c r="B266" t="str">
        <f>IF('Cihazlar'!C266="","",IF(J266="",'Cihazlar'!C266,INDEX('Ürünler'!$B:$B,J266)))</f>
        <v/>
      </c>
      <c r="C266" t="str">
        <f>IF('Cihazlar'!D266="","",'Cihazlar'!D266)</f>
        <v/>
      </c>
      <c r="D266" s="16" t="str">
        <f>I266</f>
        <v/>
      </c>
      <c r="E266" t="str">
        <f>IF(L266&gt;0,L266&amp;" gün",IF(K266&gt;0,K266&amp;" ay",""))</f>
        <v/>
      </c>
      <c r="F266" s="16" t="str">
        <f>IF(OR('Cihazlar'!C266="",I266=""),"",IF(L266&gt;0,I266+L266,IF(K266&gt;0,EDATE(I266,K266),"")))</f>
        <v/>
      </c>
      <c r="G266" s="17" t="str">
        <f>IF(F266="","",F266-TODAY())</f>
        <v/>
      </c>
      <c r="H266" t="str">
        <f>IF(G266="","",IF(G266&lt;0,"Gecikmiş",IF(G266&lt;=30,"30 gün içinde","Planlı")))</f>
        <v/>
      </c>
      <c r="I266" s="16" t="str">
        <f>IF('Cihazlar'!F266&lt;&gt;"",IF('Cihazlar'!F266="","",IF(ISNUMBER('Cihazlar'!F266),'Cihazlar'!F266,IFERROR(DATE(VALUE(RIGHT('Cihazlar'!F266,4)),VALUE(MID('Cihazlar'!F266,4,2)),VALUE(LEFT('Cihazlar'!F266,2))),""))),IF('Cihazlar'!E266="","",IF(ISNUMBER('Cihazlar'!E266),'Cihazlar'!E266,IFERROR(DATE(VALUE(RIGHT('Cihazlar'!E266,4)),VALUE(MID('Cihazlar'!E266,4,2)),VALUE(LEFT('Cihazlar'!E266,2))),""))))</f>
        <v/>
      </c>
      <c r="J266" t="str">
        <f>IF('Cihazlar'!C266="","",IFERROR(MATCH('Cihazlar'!C266,'Ürünler'!$A:$A,0),IFERROR(MATCH('Cihazlar'!C266,'Ürünler'!$B:$B,0),"")))</f>
        <v/>
      </c>
      <c r="K266">
        <f>IF(L266&gt;0,0,IF('Cihazlar'!J266&lt;&gt;"",N(VALUE('Cihazlar'!J266)),IF(J266="",0,N(INDEX('Ürünler'!$C:$C,J266)))))</f>
        <v>0</v>
      </c>
      <c r="L266">
        <f>IF('Cihazlar'!K266&lt;&gt;"",N(VALUE('Cihazlar'!K266)),IF('Cihazlar'!J266&lt;&gt;"",0,IF(J266="",0,N(INDEX('Ürünler'!$D:$D,J266)))))</f>
        <v>0</v>
      </c>
    </row>
    <row r="267" spans="1:12">
      <c r="A267" t="str">
        <f>IF(AND('Cihazlar'!A267="",'Cihazlar'!B267=""),"",IFERROR(INDEX('Müşteriler'!$A:$A,MATCH(IF('Cihazlar'!A267="","§",'Cihazlar'!A267),'Müşteriler'!$K:$K,0)),IFERROR(INDEX('Müşteriler'!$A:$A,MATCH(IF('Cihazlar'!B267="","§",'Cihazlar'!B267),'Müşteriler'!$C:$C,0)),'Cihazlar'!A267&amp;'Cihazlar'!B267)))</f>
        <v/>
      </c>
      <c r="B267" t="str">
        <f>IF('Cihazlar'!C267="","",IF(J267="",'Cihazlar'!C267,INDEX('Ürünler'!$B:$B,J267)))</f>
        <v/>
      </c>
      <c r="C267" t="str">
        <f>IF('Cihazlar'!D267="","",'Cihazlar'!D267)</f>
        <v/>
      </c>
      <c r="D267" s="16" t="str">
        <f>I267</f>
        <v/>
      </c>
      <c r="E267" t="str">
        <f>IF(L267&gt;0,L267&amp;" gün",IF(K267&gt;0,K267&amp;" ay",""))</f>
        <v/>
      </c>
      <c r="F267" s="16" t="str">
        <f>IF(OR('Cihazlar'!C267="",I267=""),"",IF(L267&gt;0,I267+L267,IF(K267&gt;0,EDATE(I267,K267),"")))</f>
        <v/>
      </c>
      <c r="G267" s="17" t="str">
        <f>IF(F267="","",F267-TODAY())</f>
        <v/>
      </c>
      <c r="H267" t="str">
        <f>IF(G267="","",IF(G267&lt;0,"Gecikmiş",IF(G267&lt;=30,"30 gün içinde","Planlı")))</f>
        <v/>
      </c>
      <c r="I267" s="16" t="str">
        <f>IF('Cihazlar'!F267&lt;&gt;"",IF('Cihazlar'!F267="","",IF(ISNUMBER('Cihazlar'!F267),'Cihazlar'!F267,IFERROR(DATE(VALUE(RIGHT('Cihazlar'!F267,4)),VALUE(MID('Cihazlar'!F267,4,2)),VALUE(LEFT('Cihazlar'!F267,2))),""))),IF('Cihazlar'!E267="","",IF(ISNUMBER('Cihazlar'!E267),'Cihazlar'!E267,IFERROR(DATE(VALUE(RIGHT('Cihazlar'!E267,4)),VALUE(MID('Cihazlar'!E267,4,2)),VALUE(LEFT('Cihazlar'!E267,2))),""))))</f>
        <v/>
      </c>
      <c r="J267" t="str">
        <f>IF('Cihazlar'!C267="","",IFERROR(MATCH('Cihazlar'!C267,'Ürünler'!$A:$A,0),IFERROR(MATCH('Cihazlar'!C267,'Ürünler'!$B:$B,0),"")))</f>
        <v/>
      </c>
      <c r="K267">
        <f>IF(L267&gt;0,0,IF('Cihazlar'!J267&lt;&gt;"",N(VALUE('Cihazlar'!J267)),IF(J267="",0,N(INDEX('Ürünler'!$C:$C,J267)))))</f>
        <v>0</v>
      </c>
      <c r="L267">
        <f>IF('Cihazlar'!K267&lt;&gt;"",N(VALUE('Cihazlar'!K267)),IF('Cihazlar'!J267&lt;&gt;"",0,IF(J267="",0,N(INDEX('Ürünler'!$D:$D,J267)))))</f>
        <v>0</v>
      </c>
    </row>
    <row r="268" spans="1:12">
      <c r="A268" t="str">
        <f>IF(AND('Cihazlar'!A268="",'Cihazlar'!B268=""),"",IFERROR(INDEX('Müşteriler'!$A:$A,MATCH(IF('Cihazlar'!A268="","§",'Cihazlar'!A268),'Müşteriler'!$K:$K,0)),IFERROR(INDEX('Müşteriler'!$A:$A,MATCH(IF('Cihazlar'!B268="","§",'Cihazlar'!B268),'Müşteriler'!$C:$C,0)),'Cihazlar'!A268&amp;'Cihazlar'!B268)))</f>
        <v/>
      </c>
      <c r="B268" t="str">
        <f>IF('Cihazlar'!C268="","",IF(J268="",'Cihazlar'!C268,INDEX('Ürünler'!$B:$B,J268)))</f>
        <v/>
      </c>
      <c r="C268" t="str">
        <f>IF('Cihazlar'!D268="","",'Cihazlar'!D268)</f>
        <v/>
      </c>
      <c r="D268" s="16" t="str">
        <f>I268</f>
        <v/>
      </c>
      <c r="E268" t="str">
        <f>IF(L268&gt;0,L268&amp;" gün",IF(K268&gt;0,K268&amp;" ay",""))</f>
        <v/>
      </c>
      <c r="F268" s="16" t="str">
        <f>IF(OR('Cihazlar'!C268="",I268=""),"",IF(L268&gt;0,I268+L268,IF(K268&gt;0,EDATE(I268,K268),"")))</f>
        <v/>
      </c>
      <c r="G268" s="17" t="str">
        <f>IF(F268="","",F268-TODAY())</f>
        <v/>
      </c>
      <c r="H268" t="str">
        <f>IF(G268="","",IF(G268&lt;0,"Gecikmiş",IF(G268&lt;=30,"30 gün içinde","Planlı")))</f>
        <v/>
      </c>
      <c r="I268" s="16" t="str">
        <f>IF('Cihazlar'!F268&lt;&gt;"",IF('Cihazlar'!F268="","",IF(ISNUMBER('Cihazlar'!F268),'Cihazlar'!F268,IFERROR(DATE(VALUE(RIGHT('Cihazlar'!F268,4)),VALUE(MID('Cihazlar'!F268,4,2)),VALUE(LEFT('Cihazlar'!F268,2))),""))),IF('Cihazlar'!E268="","",IF(ISNUMBER('Cihazlar'!E268),'Cihazlar'!E268,IFERROR(DATE(VALUE(RIGHT('Cihazlar'!E268,4)),VALUE(MID('Cihazlar'!E268,4,2)),VALUE(LEFT('Cihazlar'!E268,2))),""))))</f>
        <v/>
      </c>
      <c r="J268" t="str">
        <f>IF('Cihazlar'!C268="","",IFERROR(MATCH('Cihazlar'!C268,'Ürünler'!$A:$A,0),IFERROR(MATCH('Cihazlar'!C268,'Ürünler'!$B:$B,0),"")))</f>
        <v/>
      </c>
      <c r="K268">
        <f>IF(L268&gt;0,0,IF('Cihazlar'!J268&lt;&gt;"",N(VALUE('Cihazlar'!J268)),IF(J268="",0,N(INDEX('Ürünler'!$C:$C,J268)))))</f>
        <v>0</v>
      </c>
      <c r="L268">
        <f>IF('Cihazlar'!K268&lt;&gt;"",N(VALUE('Cihazlar'!K268)),IF('Cihazlar'!J268&lt;&gt;"",0,IF(J268="",0,N(INDEX('Ürünler'!$D:$D,J268)))))</f>
        <v>0</v>
      </c>
    </row>
    <row r="269" spans="1:12">
      <c r="A269" t="str">
        <f>IF(AND('Cihazlar'!A269="",'Cihazlar'!B269=""),"",IFERROR(INDEX('Müşteriler'!$A:$A,MATCH(IF('Cihazlar'!A269="","§",'Cihazlar'!A269),'Müşteriler'!$K:$K,0)),IFERROR(INDEX('Müşteriler'!$A:$A,MATCH(IF('Cihazlar'!B269="","§",'Cihazlar'!B269),'Müşteriler'!$C:$C,0)),'Cihazlar'!A269&amp;'Cihazlar'!B269)))</f>
        <v/>
      </c>
      <c r="B269" t="str">
        <f>IF('Cihazlar'!C269="","",IF(J269="",'Cihazlar'!C269,INDEX('Ürünler'!$B:$B,J269)))</f>
        <v/>
      </c>
      <c r="C269" t="str">
        <f>IF('Cihazlar'!D269="","",'Cihazlar'!D269)</f>
        <v/>
      </c>
      <c r="D269" s="16" t="str">
        <f>I269</f>
        <v/>
      </c>
      <c r="E269" t="str">
        <f>IF(L269&gt;0,L269&amp;" gün",IF(K269&gt;0,K269&amp;" ay",""))</f>
        <v/>
      </c>
      <c r="F269" s="16" t="str">
        <f>IF(OR('Cihazlar'!C269="",I269=""),"",IF(L269&gt;0,I269+L269,IF(K269&gt;0,EDATE(I269,K269),"")))</f>
        <v/>
      </c>
      <c r="G269" s="17" t="str">
        <f>IF(F269="","",F269-TODAY())</f>
        <v/>
      </c>
      <c r="H269" t="str">
        <f>IF(G269="","",IF(G269&lt;0,"Gecikmiş",IF(G269&lt;=30,"30 gün içinde","Planlı")))</f>
        <v/>
      </c>
      <c r="I269" s="16" t="str">
        <f>IF('Cihazlar'!F269&lt;&gt;"",IF('Cihazlar'!F269="","",IF(ISNUMBER('Cihazlar'!F269),'Cihazlar'!F269,IFERROR(DATE(VALUE(RIGHT('Cihazlar'!F269,4)),VALUE(MID('Cihazlar'!F269,4,2)),VALUE(LEFT('Cihazlar'!F269,2))),""))),IF('Cihazlar'!E269="","",IF(ISNUMBER('Cihazlar'!E269),'Cihazlar'!E269,IFERROR(DATE(VALUE(RIGHT('Cihazlar'!E269,4)),VALUE(MID('Cihazlar'!E269,4,2)),VALUE(LEFT('Cihazlar'!E269,2))),""))))</f>
        <v/>
      </c>
      <c r="J269" t="str">
        <f>IF('Cihazlar'!C269="","",IFERROR(MATCH('Cihazlar'!C269,'Ürünler'!$A:$A,0),IFERROR(MATCH('Cihazlar'!C269,'Ürünler'!$B:$B,0),"")))</f>
        <v/>
      </c>
      <c r="K269">
        <f>IF(L269&gt;0,0,IF('Cihazlar'!J269&lt;&gt;"",N(VALUE('Cihazlar'!J269)),IF(J269="",0,N(INDEX('Ürünler'!$C:$C,J269)))))</f>
        <v>0</v>
      </c>
      <c r="L269">
        <f>IF('Cihazlar'!K269&lt;&gt;"",N(VALUE('Cihazlar'!K269)),IF('Cihazlar'!J269&lt;&gt;"",0,IF(J269="",0,N(INDEX('Ürünler'!$D:$D,J269)))))</f>
        <v>0</v>
      </c>
    </row>
    <row r="270" spans="1:12">
      <c r="A270" t="str">
        <f>IF(AND('Cihazlar'!A270="",'Cihazlar'!B270=""),"",IFERROR(INDEX('Müşteriler'!$A:$A,MATCH(IF('Cihazlar'!A270="","§",'Cihazlar'!A270),'Müşteriler'!$K:$K,0)),IFERROR(INDEX('Müşteriler'!$A:$A,MATCH(IF('Cihazlar'!B270="","§",'Cihazlar'!B270),'Müşteriler'!$C:$C,0)),'Cihazlar'!A270&amp;'Cihazlar'!B270)))</f>
        <v/>
      </c>
      <c r="B270" t="str">
        <f>IF('Cihazlar'!C270="","",IF(J270="",'Cihazlar'!C270,INDEX('Ürünler'!$B:$B,J270)))</f>
        <v/>
      </c>
      <c r="C270" t="str">
        <f>IF('Cihazlar'!D270="","",'Cihazlar'!D270)</f>
        <v/>
      </c>
      <c r="D270" s="16" t="str">
        <f>I270</f>
        <v/>
      </c>
      <c r="E270" t="str">
        <f>IF(L270&gt;0,L270&amp;" gün",IF(K270&gt;0,K270&amp;" ay",""))</f>
        <v/>
      </c>
      <c r="F270" s="16" t="str">
        <f>IF(OR('Cihazlar'!C270="",I270=""),"",IF(L270&gt;0,I270+L270,IF(K270&gt;0,EDATE(I270,K270),"")))</f>
        <v/>
      </c>
      <c r="G270" s="17" t="str">
        <f>IF(F270="","",F270-TODAY())</f>
        <v/>
      </c>
      <c r="H270" t="str">
        <f>IF(G270="","",IF(G270&lt;0,"Gecikmiş",IF(G270&lt;=30,"30 gün içinde","Planlı")))</f>
        <v/>
      </c>
      <c r="I270" s="16" t="str">
        <f>IF('Cihazlar'!F270&lt;&gt;"",IF('Cihazlar'!F270="","",IF(ISNUMBER('Cihazlar'!F270),'Cihazlar'!F270,IFERROR(DATE(VALUE(RIGHT('Cihazlar'!F270,4)),VALUE(MID('Cihazlar'!F270,4,2)),VALUE(LEFT('Cihazlar'!F270,2))),""))),IF('Cihazlar'!E270="","",IF(ISNUMBER('Cihazlar'!E270),'Cihazlar'!E270,IFERROR(DATE(VALUE(RIGHT('Cihazlar'!E270,4)),VALUE(MID('Cihazlar'!E270,4,2)),VALUE(LEFT('Cihazlar'!E270,2))),""))))</f>
        <v/>
      </c>
      <c r="J270" t="str">
        <f>IF('Cihazlar'!C270="","",IFERROR(MATCH('Cihazlar'!C270,'Ürünler'!$A:$A,0),IFERROR(MATCH('Cihazlar'!C270,'Ürünler'!$B:$B,0),"")))</f>
        <v/>
      </c>
      <c r="K270">
        <f>IF(L270&gt;0,0,IF('Cihazlar'!J270&lt;&gt;"",N(VALUE('Cihazlar'!J270)),IF(J270="",0,N(INDEX('Ürünler'!$C:$C,J270)))))</f>
        <v>0</v>
      </c>
      <c r="L270">
        <f>IF('Cihazlar'!K270&lt;&gt;"",N(VALUE('Cihazlar'!K270)),IF('Cihazlar'!J270&lt;&gt;"",0,IF(J270="",0,N(INDEX('Ürünler'!$D:$D,J270)))))</f>
        <v>0</v>
      </c>
    </row>
    <row r="271" spans="1:12">
      <c r="A271" t="str">
        <f>IF(AND('Cihazlar'!A271="",'Cihazlar'!B271=""),"",IFERROR(INDEX('Müşteriler'!$A:$A,MATCH(IF('Cihazlar'!A271="","§",'Cihazlar'!A271),'Müşteriler'!$K:$K,0)),IFERROR(INDEX('Müşteriler'!$A:$A,MATCH(IF('Cihazlar'!B271="","§",'Cihazlar'!B271),'Müşteriler'!$C:$C,0)),'Cihazlar'!A271&amp;'Cihazlar'!B271)))</f>
        <v/>
      </c>
      <c r="B271" t="str">
        <f>IF('Cihazlar'!C271="","",IF(J271="",'Cihazlar'!C271,INDEX('Ürünler'!$B:$B,J271)))</f>
        <v/>
      </c>
      <c r="C271" t="str">
        <f>IF('Cihazlar'!D271="","",'Cihazlar'!D271)</f>
        <v/>
      </c>
      <c r="D271" s="16" t="str">
        <f>I271</f>
        <v/>
      </c>
      <c r="E271" t="str">
        <f>IF(L271&gt;0,L271&amp;" gün",IF(K271&gt;0,K271&amp;" ay",""))</f>
        <v/>
      </c>
      <c r="F271" s="16" t="str">
        <f>IF(OR('Cihazlar'!C271="",I271=""),"",IF(L271&gt;0,I271+L271,IF(K271&gt;0,EDATE(I271,K271),"")))</f>
        <v/>
      </c>
      <c r="G271" s="17" t="str">
        <f>IF(F271="","",F271-TODAY())</f>
        <v/>
      </c>
      <c r="H271" t="str">
        <f>IF(G271="","",IF(G271&lt;0,"Gecikmiş",IF(G271&lt;=30,"30 gün içinde","Planlı")))</f>
        <v/>
      </c>
      <c r="I271" s="16" t="str">
        <f>IF('Cihazlar'!F271&lt;&gt;"",IF('Cihazlar'!F271="","",IF(ISNUMBER('Cihazlar'!F271),'Cihazlar'!F271,IFERROR(DATE(VALUE(RIGHT('Cihazlar'!F271,4)),VALUE(MID('Cihazlar'!F271,4,2)),VALUE(LEFT('Cihazlar'!F271,2))),""))),IF('Cihazlar'!E271="","",IF(ISNUMBER('Cihazlar'!E271),'Cihazlar'!E271,IFERROR(DATE(VALUE(RIGHT('Cihazlar'!E271,4)),VALUE(MID('Cihazlar'!E271,4,2)),VALUE(LEFT('Cihazlar'!E271,2))),""))))</f>
        <v/>
      </c>
      <c r="J271" t="str">
        <f>IF('Cihazlar'!C271="","",IFERROR(MATCH('Cihazlar'!C271,'Ürünler'!$A:$A,0),IFERROR(MATCH('Cihazlar'!C271,'Ürünler'!$B:$B,0),"")))</f>
        <v/>
      </c>
      <c r="K271">
        <f>IF(L271&gt;0,0,IF('Cihazlar'!J271&lt;&gt;"",N(VALUE('Cihazlar'!J271)),IF(J271="",0,N(INDEX('Ürünler'!$C:$C,J271)))))</f>
        <v>0</v>
      </c>
      <c r="L271">
        <f>IF('Cihazlar'!K271&lt;&gt;"",N(VALUE('Cihazlar'!K271)),IF('Cihazlar'!J271&lt;&gt;"",0,IF(J271="",0,N(INDEX('Ürünler'!$D:$D,J271)))))</f>
        <v>0</v>
      </c>
    </row>
    <row r="272" spans="1:12">
      <c r="A272" t="str">
        <f>IF(AND('Cihazlar'!A272="",'Cihazlar'!B272=""),"",IFERROR(INDEX('Müşteriler'!$A:$A,MATCH(IF('Cihazlar'!A272="","§",'Cihazlar'!A272),'Müşteriler'!$K:$K,0)),IFERROR(INDEX('Müşteriler'!$A:$A,MATCH(IF('Cihazlar'!B272="","§",'Cihazlar'!B272),'Müşteriler'!$C:$C,0)),'Cihazlar'!A272&amp;'Cihazlar'!B272)))</f>
        <v/>
      </c>
      <c r="B272" t="str">
        <f>IF('Cihazlar'!C272="","",IF(J272="",'Cihazlar'!C272,INDEX('Ürünler'!$B:$B,J272)))</f>
        <v/>
      </c>
      <c r="C272" t="str">
        <f>IF('Cihazlar'!D272="","",'Cihazlar'!D272)</f>
        <v/>
      </c>
      <c r="D272" s="16" t="str">
        <f>I272</f>
        <v/>
      </c>
      <c r="E272" t="str">
        <f>IF(L272&gt;0,L272&amp;" gün",IF(K272&gt;0,K272&amp;" ay",""))</f>
        <v/>
      </c>
      <c r="F272" s="16" t="str">
        <f>IF(OR('Cihazlar'!C272="",I272=""),"",IF(L272&gt;0,I272+L272,IF(K272&gt;0,EDATE(I272,K272),"")))</f>
        <v/>
      </c>
      <c r="G272" s="17" t="str">
        <f>IF(F272="","",F272-TODAY())</f>
        <v/>
      </c>
      <c r="H272" t="str">
        <f>IF(G272="","",IF(G272&lt;0,"Gecikmiş",IF(G272&lt;=30,"30 gün içinde","Planlı")))</f>
        <v/>
      </c>
      <c r="I272" s="16" t="str">
        <f>IF('Cihazlar'!F272&lt;&gt;"",IF('Cihazlar'!F272="","",IF(ISNUMBER('Cihazlar'!F272),'Cihazlar'!F272,IFERROR(DATE(VALUE(RIGHT('Cihazlar'!F272,4)),VALUE(MID('Cihazlar'!F272,4,2)),VALUE(LEFT('Cihazlar'!F272,2))),""))),IF('Cihazlar'!E272="","",IF(ISNUMBER('Cihazlar'!E272),'Cihazlar'!E272,IFERROR(DATE(VALUE(RIGHT('Cihazlar'!E272,4)),VALUE(MID('Cihazlar'!E272,4,2)),VALUE(LEFT('Cihazlar'!E272,2))),""))))</f>
        <v/>
      </c>
      <c r="J272" t="str">
        <f>IF('Cihazlar'!C272="","",IFERROR(MATCH('Cihazlar'!C272,'Ürünler'!$A:$A,0),IFERROR(MATCH('Cihazlar'!C272,'Ürünler'!$B:$B,0),"")))</f>
        <v/>
      </c>
      <c r="K272">
        <f>IF(L272&gt;0,0,IF('Cihazlar'!J272&lt;&gt;"",N(VALUE('Cihazlar'!J272)),IF(J272="",0,N(INDEX('Ürünler'!$C:$C,J272)))))</f>
        <v>0</v>
      </c>
      <c r="L272">
        <f>IF('Cihazlar'!K272&lt;&gt;"",N(VALUE('Cihazlar'!K272)),IF('Cihazlar'!J272&lt;&gt;"",0,IF(J272="",0,N(INDEX('Ürünler'!$D:$D,J272)))))</f>
        <v>0</v>
      </c>
    </row>
    <row r="273" spans="1:12">
      <c r="A273" t="str">
        <f>IF(AND('Cihazlar'!A273="",'Cihazlar'!B273=""),"",IFERROR(INDEX('Müşteriler'!$A:$A,MATCH(IF('Cihazlar'!A273="","§",'Cihazlar'!A273),'Müşteriler'!$K:$K,0)),IFERROR(INDEX('Müşteriler'!$A:$A,MATCH(IF('Cihazlar'!B273="","§",'Cihazlar'!B273),'Müşteriler'!$C:$C,0)),'Cihazlar'!A273&amp;'Cihazlar'!B273)))</f>
        <v/>
      </c>
      <c r="B273" t="str">
        <f>IF('Cihazlar'!C273="","",IF(J273="",'Cihazlar'!C273,INDEX('Ürünler'!$B:$B,J273)))</f>
        <v/>
      </c>
      <c r="C273" t="str">
        <f>IF('Cihazlar'!D273="","",'Cihazlar'!D273)</f>
        <v/>
      </c>
      <c r="D273" s="16" t="str">
        <f>I273</f>
        <v/>
      </c>
      <c r="E273" t="str">
        <f>IF(L273&gt;0,L273&amp;" gün",IF(K273&gt;0,K273&amp;" ay",""))</f>
        <v/>
      </c>
      <c r="F273" s="16" t="str">
        <f>IF(OR('Cihazlar'!C273="",I273=""),"",IF(L273&gt;0,I273+L273,IF(K273&gt;0,EDATE(I273,K273),"")))</f>
        <v/>
      </c>
      <c r="G273" s="17" t="str">
        <f>IF(F273="","",F273-TODAY())</f>
        <v/>
      </c>
      <c r="H273" t="str">
        <f>IF(G273="","",IF(G273&lt;0,"Gecikmiş",IF(G273&lt;=30,"30 gün içinde","Planlı")))</f>
        <v/>
      </c>
      <c r="I273" s="16" t="str">
        <f>IF('Cihazlar'!F273&lt;&gt;"",IF('Cihazlar'!F273="","",IF(ISNUMBER('Cihazlar'!F273),'Cihazlar'!F273,IFERROR(DATE(VALUE(RIGHT('Cihazlar'!F273,4)),VALUE(MID('Cihazlar'!F273,4,2)),VALUE(LEFT('Cihazlar'!F273,2))),""))),IF('Cihazlar'!E273="","",IF(ISNUMBER('Cihazlar'!E273),'Cihazlar'!E273,IFERROR(DATE(VALUE(RIGHT('Cihazlar'!E273,4)),VALUE(MID('Cihazlar'!E273,4,2)),VALUE(LEFT('Cihazlar'!E273,2))),""))))</f>
        <v/>
      </c>
      <c r="J273" t="str">
        <f>IF('Cihazlar'!C273="","",IFERROR(MATCH('Cihazlar'!C273,'Ürünler'!$A:$A,0),IFERROR(MATCH('Cihazlar'!C273,'Ürünler'!$B:$B,0),"")))</f>
        <v/>
      </c>
      <c r="K273">
        <f>IF(L273&gt;0,0,IF('Cihazlar'!J273&lt;&gt;"",N(VALUE('Cihazlar'!J273)),IF(J273="",0,N(INDEX('Ürünler'!$C:$C,J273)))))</f>
        <v>0</v>
      </c>
      <c r="L273">
        <f>IF('Cihazlar'!K273&lt;&gt;"",N(VALUE('Cihazlar'!K273)),IF('Cihazlar'!J273&lt;&gt;"",0,IF(J273="",0,N(INDEX('Ürünler'!$D:$D,J273)))))</f>
        <v>0</v>
      </c>
    </row>
    <row r="274" spans="1:12">
      <c r="A274" t="str">
        <f>IF(AND('Cihazlar'!A274="",'Cihazlar'!B274=""),"",IFERROR(INDEX('Müşteriler'!$A:$A,MATCH(IF('Cihazlar'!A274="","§",'Cihazlar'!A274),'Müşteriler'!$K:$K,0)),IFERROR(INDEX('Müşteriler'!$A:$A,MATCH(IF('Cihazlar'!B274="","§",'Cihazlar'!B274),'Müşteriler'!$C:$C,0)),'Cihazlar'!A274&amp;'Cihazlar'!B274)))</f>
        <v/>
      </c>
      <c r="B274" t="str">
        <f>IF('Cihazlar'!C274="","",IF(J274="",'Cihazlar'!C274,INDEX('Ürünler'!$B:$B,J274)))</f>
        <v/>
      </c>
      <c r="C274" t="str">
        <f>IF('Cihazlar'!D274="","",'Cihazlar'!D274)</f>
        <v/>
      </c>
      <c r="D274" s="16" t="str">
        <f>I274</f>
        <v/>
      </c>
      <c r="E274" t="str">
        <f>IF(L274&gt;0,L274&amp;" gün",IF(K274&gt;0,K274&amp;" ay",""))</f>
        <v/>
      </c>
      <c r="F274" s="16" t="str">
        <f>IF(OR('Cihazlar'!C274="",I274=""),"",IF(L274&gt;0,I274+L274,IF(K274&gt;0,EDATE(I274,K274),"")))</f>
        <v/>
      </c>
      <c r="G274" s="17" t="str">
        <f>IF(F274="","",F274-TODAY())</f>
        <v/>
      </c>
      <c r="H274" t="str">
        <f>IF(G274="","",IF(G274&lt;0,"Gecikmiş",IF(G274&lt;=30,"30 gün içinde","Planlı")))</f>
        <v/>
      </c>
      <c r="I274" s="16" t="str">
        <f>IF('Cihazlar'!F274&lt;&gt;"",IF('Cihazlar'!F274="","",IF(ISNUMBER('Cihazlar'!F274),'Cihazlar'!F274,IFERROR(DATE(VALUE(RIGHT('Cihazlar'!F274,4)),VALUE(MID('Cihazlar'!F274,4,2)),VALUE(LEFT('Cihazlar'!F274,2))),""))),IF('Cihazlar'!E274="","",IF(ISNUMBER('Cihazlar'!E274),'Cihazlar'!E274,IFERROR(DATE(VALUE(RIGHT('Cihazlar'!E274,4)),VALUE(MID('Cihazlar'!E274,4,2)),VALUE(LEFT('Cihazlar'!E274,2))),""))))</f>
        <v/>
      </c>
      <c r="J274" t="str">
        <f>IF('Cihazlar'!C274="","",IFERROR(MATCH('Cihazlar'!C274,'Ürünler'!$A:$A,0),IFERROR(MATCH('Cihazlar'!C274,'Ürünler'!$B:$B,0),"")))</f>
        <v/>
      </c>
      <c r="K274">
        <f>IF(L274&gt;0,0,IF('Cihazlar'!J274&lt;&gt;"",N(VALUE('Cihazlar'!J274)),IF(J274="",0,N(INDEX('Ürünler'!$C:$C,J274)))))</f>
        <v>0</v>
      </c>
      <c r="L274">
        <f>IF('Cihazlar'!K274&lt;&gt;"",N(VALUE('Cihazlar'!K274)),IF('Cihazlar'!J274&lt;&gt;"",0,IF(J274="",0,N(INDEX('Ürünler'!$D:$D,J274)))))</f>
        <v>0</v>
      </c>
    </row>
    <row r="275" spans="1:12">
      <c r="A275" t="str">
        <f>IF(AND('Cihazlar'!A275="",'Cihazlar'!B275=""),"",IFERROR(INDEX('Müşteriler'!$A:$A,MATCH(IF('Cihazlar'!A275="","§",'Cihazlar'!A275),'Müşteriler'!$K:$K,0)),IFERROR(INDEX('Müşteriler'!$A:$A,MATCH(IF('Cihazlar'!B275="","§",'Cihazlar'!B275),'Müşteriler'!$C:$C,0)),'Cihazlar'!A275&amp;'Cihazlar'!B275)))</f>
        <v/>
      </c>
      <c r="B275" t="str">
        <f>IF('Cihazlar'!C275="","",IF(J275="",'Cihazlar'!C275,INDEX('Ürünler'!$B:$B,J275)))</f>
        <v/>
      </c>
      <c r="C275" t="str">
        <f>IF('Cihazlar'!D275="","",'Cihazlar'!D275)</f>
        <v/>
      </c>
      <c r="D275" s="16" t="str">
        <f>I275</f>
        <v/>
      </c>
      <c r="E275" t="str">
        <f>IF(L275&gt;0,L275&amp;" gün",IF(K275&gt;0,K275&amp;" ay",""))</f>
        <v/>
      </c>
      <c r="F275" s="16" t="str">
        <f>IF(OR('Cihazlar'!C275="",I275=""),"",IF(L275&gt;0,I275+L275,IF(K275&gt;0,EDATE(I275,K275),"")))</f>
        <v/>
      </c>
      <c r="G275" s="17" t="str">
        <f>IF(F275="","",F275-TODAY())</f>
        <v/>
      </c>
      <c r="H275" t="str">
        <f>IF(G275="","",IF(G275&lt;0,"Gecikmiş",IF(G275&lt;=30,"30 gün içinde","Planlı")))</f>
        <v/>
      </c>
      <c r="I275" s="16" t="str">
        <f>IF('Cihazlar'!F275&lt;&gt;"",IF('Cihazlar'!F275="","",IF(ISNUMBER('Cihazlar'!F275),'Cihazlar'!F275,IFERROR(DATE(VALUE(RIGHT('Cihazlar'!F275,4)),VALUE(MID('Cihazlar'!F275,4,2)),VALUE(LEFT('Cihazlar'!F275,2))),""))),IF('Cihazlar'!E275="","",IF(ISNUMBER('Cihazlar'!E275),'Cihazlar'!E275,IFERROR(DATE(VALUE(RIGHT('Cihazlar'!E275,4)),VALUE(MID('Cihazlar'!E275,4,2)),VALUE(LEFT('Cihazlar'!E275,2))),""))))</f>
        <v/>
      </c>
      <c r="J275" t="str">
        <f>IF('Cihazlar'!C275="","",IFERROR(MATCH('Cihazlar'!C275,'Ürünler'!$A:$A,0),IFERROR(MATCH('Cihazlar'!C275,'Ürünler'!$B:$B,0),"")))</f>
        <v/>
      </c>
      <c r="K275">
        <f>IF(L275&gt;0,0,IF('Cihazlar'!J275&lt;&gt;"",N(VALUE('Cihazlar'!J275)),IF(J275="",0,N(INDEX('Ürünler'!$C:$C,J275)))))</f>
        <v>0</v>
      </c>
      <c r="L275">
        <f>IF('Cihazlar'!K275&lt;&gt;"",N(VALUE('Cihazlar'!K275)),IF('Cihazlar'!J275&lt;&gt;"",0,IF(J275="",0,N(INDEX('Ürünler'!$D:$D,J275)))))</f>
        <v>0</v>
      </c>
    </row>
    <row r="276" spans="1:12">
      <c r="A276" t="str">
        <f>IF(AND('Cihazlar'!A276="",'Cihazlar'!B276=""),"",IFERROR(INDEX('Müşteriler'!$A:$A,MATCH(IF('Cihazlar'!A276="","§",'Cihazlar'!A276),'Müşteriler'!$K:$K,0)),IFERROR(INDEX('Müşteriler'!$A:$A,MATCH(IF('Cihazlar'!B276="","§",'Cihazlar'!B276),'Müşteriler'!$C:$C,0)),'Cihazlar'!A276&amp;'Cihazlar'!B276)))</f>
        <v/>
      </c>
      <c r="B276" t="str">
        <f>IF('Cihazlar'!C276="","",IF(J276="",'Cihazlar'!C276,INDEX('Ürünler'!$B:$B,J276)))</f>
        <v/>
      </c>
      <c r="C276" t="str">
        <f>IF('Cihazlar'!D276="","",'Cihazlar'!D276)</f>
        <v/>
      </c>
      <c r="D276" s="16" t="str">
        <f>I276</f>
        <v/>
      </c>
      <c r="E276" t="str">
        <f>IF(L276&gt;0,L276&amp;" gün",IF(K276&gt;0,K276&amp;" ay",""))</f>
        <v/>
      </c>
      <c r="F276" s="16" t="str">
        <f>IF(OR('Cihazlar'!C276="",I276=""),"",IF(L276&gt;0,I276+L276,IF(K276&gt;0,EDATE(I276,K276),"")))</f>
        <v/>
      </c>
      <c r="G276" s="17" t="str">
        <f>IF(F276="","",F276-TODAY())</f>
        <v/>
      </c>
      <c r="H276" t="str">
        <f>IF(G276="","",IF(G276&lt;0,"Gecikmiş",IF(G276&lt;=30,"30 gün içinde","Planlı")))</f>
        <v/>
      </c>
      <c r="I276" s="16" t="str">
        <f>IF('Cihazlar'!F276&lt;&gt;"",IF('Cihazlar'!F276="","",IF(ISNUMBER('Cihazlar'!F276),'Cihazlar'!F276,IFERROR(DATE(VALUE(RIGHT('Cihazlar'!F276,4)),VALUE(MID('Cihazlar'!F276,4,2)),VALUE(LEFT('Cihazlar'!F276,2))),""))),IF('Cihazlar'!E276="","",IF(ISNUMBER('Cihazlar'!E276),'Cihazlar'!E276,IFERROR(DATE(VALUE(RIGHT('Cihazlar'!E276,4)),VALUE(MID('Cihazlar'!E276,4,2)),VALUE(LEFT('Cihazlar'!E276,2))),""))))</f>
        <v/>
      </c>
      <c r="J276" t="str">
        <f>IF('Cihazlar'!C276="","",IFERROR(MATCH('Cihazlar'!C276,'Ürünler'!$A:$A,0),IFERROR(MATCH('Cihazlar'!C276,'Ürünler'!$B:$B,0),"")))</f>
        <v/>
      </c>
      <c r="K276">
        <f>IF(L276&gt;0,0,IF('Cihazlar'!J276&lt;&gt;"",N(VALUE('Cihazlar'!J276)),IF(J276="",0,N(INDEX('Ürünler'!$C:$C,J276)))))</f>
        <v>0</v>
      </c>
      <c r="L276">
        <f>IF('Cihazlar'!K276&lt;&gt;"",N(VALUE('Cihazlar'!K276)),IF('Cihazlar'!J276&lt;&gt;"",0,IF(J276="",0,N(INDEX('Ürünler'!$D:$D,J276)))))</f>
        <v>0</v>
      </c>
    </row>
    <row r="277" spans="1:12">
      <c r="A277" t="str">
        <f>IF(AND('Cihazlar'!A277="",'Cihazlar'!B277=""),"",IFERROR(INDEX('Müşteriler'!$A:$A,MATCH(IF('Cihazlar'!A277="","§",'Cihazlar'!A277),'Müşteriler'!$K:$K,0)),IFERROR(INDEX('Müşteriler'!$A:$A,MATCH(IF('Cihazlar'!B277="","§",'Cihazlar'!B277),'Müşteriler'!$C:$C,0)),'Cihazlar'!A277&amp;'Cihazlar'!B277)))</f>
        <v/>
      </c>
      <c r="B277" t="str">
        <f>IF('Cihazlar'!C277="","",IF(J277="",'Cihazlar'!C277,INDEX('Ürünler'!$B:$B,J277)))</f>
        <v/>
      </c>
      <c r="C277" t="str">
        <f>IF('Cihazlar'!D277="","",'Cihazlar'!D277)</f>
        <v/>
      </c>
      <c r="D277" s="16" t="str">
        <f>I277</f>
        <v/>
      </c>
      <c r="E277" t="str">
        <f>IF(L277&gt;0,L277&amp;" gün",IF(K277&gt;0,K277&amp;" ay",""))</f>
        <v/>
      </c>
      <c r="F277" s="16" t="str">
        <f>IF(OR('Cihazlar'!C277="",I277=""),"",IF(L277&gt;0,I277+L277,IF(K277&gt;0,EDATE(I277,K277),"")))</f>
        <v/>
      </c>
      <c r="G277" s="17" t="str">
        <f>IF(F277="","",F277-TODAY())</f>
        <v/>
      </c>
      <c r="H277" t="str">
        <f>IF(G277="","",IF(G277&lt;0,"Gecikmiş",IF(G277&lt;=30,"30 gün içinde","Planlı")))</f>
        <v/>
      </c>
      <c r="I277" s="16" t="str">
        <f>IF('Cihazlar'!F277&lt;&gt;"",IF('Cihazlar'!F277="","",IF(ISNUMBER('Cihazlar'!F277),'Cihazlar'!F277,IFERROR(DATE(VALUE(RIGHT('Cihazlar'!F277,4)),VALUE(MID('Cihazlar'!F277,4,2)),VALUE(LEFT('Cihazlar'!F277,2))),""))),IF('Cihazlar'!E277="","",IF(ISNUMBER('Cihazlar'!E277),'Cihazlar'!E277,IFERROR(DATE(VALUE(RIGHT('Cihazlar'!E277,4)),VALUE(MID('Cihazlar'!E277,4,2)),VALUE(LEFT('Cihazlar'!E277,2))),""))))</f>
        <v/>
      </c>
      <c r="J277" t="str">
        <f>IF('Cihazlar'!C277="","",IFERROR(MATCH('Cihazlar'!C277,'Ürünler'!$A:$A,0),IFERROR(MATCH('Cihazlar'!C277,'Ürünler'!$B:$B,0),"")))</f>
        <v/>
      </c>
      <c r="K277">
        <f>IF(L277&gt;0,0,IF('Cihazlar'!J277&lt;&gt;"",N(VALUE('Cihazlar'!J277)),IF(J277="",0,N(INDEX('Ürünler'!$C:$C,J277)))))</f>
        <v>0</v>
      </c>
      <c r="L277">
        <f>IF('Cihazlar'!K277&lt;&gt;"",N(VALUE('Cihazlar'!K277)),IF('Cihazlar'!J277&lt;&gt;"",0,IF(J277="",0,N(INDEX('Ürünler'!$D:$D,J277)))))</f>
        <v>0</v>
      </c>
    </row>
    <row r="278" spans="1:12">
      <c r="A278" t="str">
        <f>IF(AND('Cihazlar'!A278="",'Cihazlar'!B278=""),"",IFERROR(INDEX('Müşteriler'!$A:$A,MATCH(IF('Cihazlar'!A278="","§",'Cihazlar'!A278),'Müşteriler'!$K:$K,0)),IFERROR(INDEX('Müşteriler'!$A:$A,MATCH(IF('Cihazlar'!B278="","§",'Cihazlar'!B278),'Müşteriler'!$C:$C,0)),'Cihazlar'!A278&amp;'Cihazlar'!B278)))</f>
        <v/>
      </c>
      <c r="B278" t="str">
        <f>IF('Cihazlar'!C278="","",IF(J278="",'Cihazlar'!C278,INDEX('Ürünler'!$B:$B,J278)))</f>
        <v/>
      </c>
      <c r="C278" t="str">
        <f>IF('Cihazlar'!D278="","",'Cihazlar'!D278)</f>
        <v/>
      </c>
      <c r="D278" s="16" t="str">
        <f>I278</f>
        <v/>
      </c>
      <c r="E278" t="str">
        <f>IF(L278&gt;0,L278&amp;" gün",IF(K278&gt;0,K278&amp;" ay",""))</f>
        <v/>
      </c>
      <c r="F278" s="16" t="str">
        <f>IF(OR('Cihazlar'!C278="",I278=""),"",IF(L278&gt;0,I278+L278,IF(K278&gt;0,EDATE(I278,K278),"")))</f>
        <v/>
      </c>
      <c r="G278" s="17" t="str">
        <f>IF(F278="","",F278-TODAY())</f>
        <v/>
      </c>
      <c r="H278" t="str">
        <f>IF(G278="","",IF(G278&lt;0,"Gecikmiş",IF(G278&lt;=30,"30 gün içinde","Planlı")))</f>
        <v/>
      </c>
      <c r="I278" s="16" t="str">
        <f>IF('Cihazlar'!F278&lt;&gt;"",IF('Cihazlar'!F278="","",IF(ISNUMBER('Cihazlar'!F278),'Cihazlar'!F278,IFERROR(DATE(VALUE(RIGHT('Cihazlar'!F278,4)),VALUE(MID('Cihazlar'!F278,4,2)),VALUE(LEFT('Cihazlar'!F278,2))),""))),IF('Cihazlar'!E278="","",IF(ISNUMBER('Cihazlar'!E278),'Cihazlar'!E278,IFERROR(DATE(VALUE(RIGHT('Cihazlar'!E278,4)),VALUE(MID('Cihazlar'!E278,4,2)),VALUE(LEFT('Cihazlar'!E278,2))),""))))</f>
        <v/>
      </c>
      <c r="J278" t="str">
        <f>IF('Cihazlar'!C278="","",IFERROR(MATCH('Cihazlar'!C278,'Ürünler'!$A:$A,0),IFERROR(MATCH('Cihazlar'!C278,'Ürünler'!$B:$B,0),"")))</f>
        <v/>
      </c>
      <c r="K278">
        <f>IF(L278&gt;0,0,IF('Cihazlar'!J278&lt;&gt;"",N(VALUE('Cihazlar'!J278)),IF(J278="",0,N(INDEX('Ürünler'!$C:$C,J278)))))</f>
        <v>0</v>
      </c>
      <c r="L278">
        <f>IF('Cihazlar'!K278&lt;&gt;"",N(VALUE('Cihazlar'!K278)),IF('Cihazlar'!J278&lt;&gt;"",0,IF(J278="",0,N(INDEX('Ürünler'!$D:$D,J278)))))</f>
        <v>0</v>
      </c>
    </row>
    <row r="279" spans="1:12">
      <c r="A279" t="str">
        <f>IF(AND('Cihazlar'!A279="",'Cihazlar'!B279=""),"",IFERROR(INDEX('Müşteriler'!$A:$A,MATCH(IF('Cihazlar'!A279="","§",'Cihazlar'!A279),'Müşteriler'!$K:$K,0)),IFERROR(INDEX('Müşteriler'!$A:$A,MATCH(IF('Cihazlar'!B279="","§",'Cihazlar'!B279),'Müşteriler'!$C:$C,0)),'Cihazlar'!A279&amp;'Cihazlar'!B279)))</f>
        <v/>
      </c>
      <c r="B279" t="str">
        <f>IF('Cihazlar'!C279="","",IF(J279="",'Cihazlar'!C279,INDEX('Ürünler'!$B:$B,J279)))</f>
        <v/>
      </c>
      <c r="C279" t="str">
        <f>IF('Cihazlar'!D279="","",'Cihazlar'!D279)</f>
        <v/>
      </c>
      <c r="D279" s="16" t="str">
        <f>I279</f>
        <v/>
      </c>
      <c r="E279" t="str">
        <f>IF(L279&gt;0,L279&amp;" gün",IF(K279&gt;0,K279&amp;" ay",""))</f>
        <v/>
      </c>
      <c r="F279" s="16" t="str">
        <f>IF(OR('Cihazlar'!C279="",I279=""),"",IF(L279&gt;0,I279+L279,IF(K279&gt;0,EDATE(I279,K279),"")))</f>
        <v/>
      </c>
      <c r="G279" s="17" t="str">
        <f>IF(F279="","",F279-TODAY())</f>
        <v/>
      </c>
      <c r="H279" t="str">
        <f>IF(G279="","",IF(G279&lt;0,"Gecikmiş",IF(G279&lt;=30,"30 gün içinde","Planlı")))</f>
        <v/>
      </c>
      <c r="I279" s="16" t="str">
        <f>IF('Cihazlar'!F279&lt;&gt;"",IF('Cihazlar'!F279="","",IF(ISNUMBER('Cihazlar'!F279),'Cihazlar'!F279,IFERROR(DATE(VALUE(RIGHT('Cihazlar'!F279,4)),VALUE(MID('Cihazlar'!F279,4,2)),VALUE(LEFT('Cihazlar'!F279,2))),""))),IF('Cihazlar'!E279="","",IF(ISNUMBER('Cihazlar'!E279),'Cihazlar'!E279,IFERROR(DATE(VALUE(RIGHT('Cihazlar'!E279,4)),VALUE(MID('Cihazlar'!E279,4,2)),VALUE(LEFT('Cihazlar'!E279,2))),""))))</f>
        <v/>
      </c>
      <c r="J279" t="str">
        <f>IF('Cihazlar'!C279="","",IFERROR(MATCH('Cihazlar'!C279,'Ürünler'!$A:$A,0),IFERROR(MATCH('Cihazlar'!C279,'Ürünler'!$B:$B,0),"")))</f>
        <v/>
      </c>
      <c r="K279">
        <f>IF(L279&gt;0,0,IF('Cihazlar'!J279&lt;&gt;"",N(VALUE('Cihazlar'!J279)),IF(J279="",0,N(INDEX('Ürünler'!$C:$C,J279)))))</f>
        <v>0</v>
      </c>
      <c r="L279">
        <f>IF('Cihazlar'!K279&lt;&gt;"",N(VALUE('Cihazlar'!K279)),IF('Cihazlar'!J279&lt;&gt;"",0,IF(J279="",0,N(INDEX('Ürünler'!$D:$D,J279)))))</f>
        <v>0</v>
      </c>
    </row>
    <row r="280" spans="1:12">
      <c r="A280" t="str">
        <f>IF(AND('Cihazlar'!A280="",'Cihazlar'!B280=""),"",IFERROR(INDEX('Müşteriler'!$A:$A,MATCH(IF('Cihazlar'!A280="","§",'Cihazlar'!A280),'Müşteriler'!$K:$K,0)),IFERROR(INDEX('Müşteriler'!$A:$A,MATCH(IF('Cihazlar'!B280="","§",'Cihazlar'!B280),'Müşteriler'!$C:$C,0)),'Cihazlar'!A280&amp;'Cihazlar'!B280)))</f>
        <v/>
      </c>
      <c r="B280" t="str">
        <f>IF('Cihazlar'!C280="","",IF(J280="",'Cihazlar'!C280,INDEX('Ürünler'!$B:$B,J280)))</f>
        <v/>
      </c>
      <c r="C280" t="str">
        <f>IF('Cihazlar'!D280="","",'Cihazlar'!D280)</f>
        <v/>
      </c>
      <c r="D280" s="16" t="str">
        <f>I280</f>
        <v/>
      </c>
      <c r="E280" t="str">
        <f>IF(L280&gt;0,L280&amp;" gün",IF(K280&gt;0,K280&amp;" ay",""))</f>
        <v/>
      </c>
      <c r="F280" s="16" t="str">
        <f>IF(OR('Cihazlar'!C280="",I280=""),"",IF(L280&gt;0,I280+L280,IF(K280&gt;0,EDATE(I280,K280),"")))</f>
        <v/>
      </c>
      <c r="G280" s="17" t="str">
        <f>IF(F280="","",F280-TODAY())</f>
        <v/>
      </c>
      <c r="H280" t="str">
        <f>IF(G280="","",IF(G280&lt;0,"Gecikmiş",IF(G280&lt;=30,"30 gün içinde","Planlı")))</f>
        <v/>
      </c>
      <c r="I280" s="16" t="str">
        <f>IF('Cihazlar'!F280&lt;&gt;"",IF('Cihazlar'!F280="","",IF(ISNUMBER('Cihazlar'!F280),'Cihazlar'!F280,IFERROR(DATE(VALUE(RIGHT('Cihazlar'!F280,4)),VALUE(MID('Cihazlar'!F280,4,2)),VALUE(LEFT('Cihazlar'!F280,2))),""))),IF('Cihazlar'!E280="","",IF(ISNUMBER('Cihazlar'!E280),'Cihazlar'!E280,IFERROR(DATE(VALUE(RIGHT('Cihazlar'!E280,4)),VALUE(MID('Cihazlar'!E280,4,2)),VALUE(LEFT('Cihazlar'!E280,2))),""))))</f>
        <v/>
      </c>
      <c r="J280" t="str">
        <f>IF('Cihazlar'!C280="","",IFERROR(MATCH('Cihazlar'!C280,'Ürünler'!$A:$A,0),IFERROR(MATCH('Cihazlar'!C280,'Ürünler'!$B:$B,0),"")))</f>
        <v/>
      </c>
      <c r="K280">
        <f>IF(L280&gt;0,0,IF('Cihazlar'!J280&lt;&gt;"",N(VALUE('Cihazlar'!J280)),IF(J280="",0,N(INDEX('Ürünler'!$C:$C,J280)))))</f>
        <v>0</v>
      </c>
      <c r="L280">
        <f>IF('Cihazlar'!K280&lt;&gt;"",N(VALUE('Cihazlar'!K280)),IF('Cihazlar'!J280&lt;&gt;"",0,IF(J280="",0,N(INDEX('Ürünler'!$D:$D,J280)))))</f>
        <v>0</v>
      </c>
    </row>
    <row r="281" spans="1:12">
      <c r="A281" t="str">
        <f>IF(AND('Cihazlar'!A281="",'Cihazlar'!B281=""),"",IFERROR(INDEX('Müşteriler'!$A:$A,MATCH(IF('Cihazlar'!A281="","§",'Cihazlar'!A281),'Müşteriler'!$K:$K,0)),IFERROR(INDEX('Müşteriler'!$A:$A,MATCH(IF('Cihazlar'!B281="","§",'Cihazlar'!B281),'Müşteriler'!$C:$C,0)),'Cihazlar'!A281&amp;'Cihazlar'!B281)))</f>
        <v/>
      </c>
      <c r="B281" t="str">
        <f>IF('Cihazlar'!C281="","",IF(J281="",'Cihazlar'!C281,INDEX('Ürünler'!$B:$B,J281)))</f>
        <v/>
      </c>
      <c r="C281" t="str">
        <f>IF('Cihazlar'!D281="","",'Cihazlar'!D281)</f>
        <v/>
      </c>
      <c r="D281" s="16" t="str">
        <f>I281</f>
        <v/>
      </c>
      <c r="E281" t="str">
        <f>IF(L281&gt;0,L281&amp;" gün",IF(K281&gt;0,K281&amp;" ay",""))</f>
        <v/>
      </c>
      <c r="F281" s="16" t="str">
        <f>IF(OR('Cihazlar'!C281="",I281=""),"",IF(L281&gt;0,I281+L281,IF(K281&gt;0,EDATE(I281,K281),"")))</f>
        <v/>
      </c>
      <c r="G281" s="17" t="str">
        <f>IF(F281="","",F281-TODAY())</f>
        <v/>
      </c>
      <c r="H281" t="str">
        <f>IF(G281="","",IF(G281&lt;0,"Gecikmiş",IF(G281&lt;=30,"30 gün içinde","Planlı")))</f>
        <v/>
      </c>
      <c r="I281" s="16" t="str">
        <f>IF('Cihazlar'!F281&lt;&gt;"",IF('Cihazlar'!F281="","",IF(ISNUMBER('Cihazlar'!F281),'Cihazlar'!F281,IFERROR(DATE(VALUE(RIGHT('Cihazlar'!F281,4)),VALUE(MID('Cihazlar'!F281,4,2)),VALUE(LEFT('Cihazlar'!F281,2))),""))),IF('Cihazlar'!E281="","",IF(ISNUMBER('Cihazlar'!E281),'Cihazlar'!E281,IFERROR(DATE(VALUE(RIGHT('Cihazlar'!E281,4)),VALUE(MID('Cihazlar'!E281,4,2)),VALUE(LEFT('Cihazlar'!E281,2))),""))))</f>
        <v/>
      </c>
      <c r="J281" t="str">
        <f>IF('Cihazlar'!C281="","",IFERROR(MATCH('Cihazlar'!C281,'Ürünler'!$A:$A,0),IFERROR(MATCH('Cihazlar'!C281,'Ürünler'!$B:$B,0),"")))</f>
        <v/>
      </c>
      <c r="K281">
        <f>IF(L281&gt;0,0,IF('Cihazlar'!J281&lt;&gt;"",N(VALUE('Cihazlar'!J281)),IF(J281="",0,N(INDEX('Ürünler'!$C:$C,J281)))))</f>
        <v>0</v>
      </c>
      <c r="L281">
        <f>IF('Cihazlar'!K281&lt;&gt;"",N(VALUE('Cihazlar'!K281)),IF('Cihazlar'!J281&lt;&gt;"",0,IF(J281="",0,N(INDEX('Ürünler'!$D:$D,J281)))))</f>
        <v>0</v>
      </c>
    </row>
    <row r="282" spans="1:12">
      <c r="A282" t="str">
        <f>IF(AND('Cihazlar'!A282="",'Cihazlar'!B282=""),"",IFERROR(INDEX('Müşteriler'!$A:$A,MATCH(IF('Cihazlar'!A282="","§",'Cihazlar'!A282),'Müşteriler'!$K:$K,0)),IFERROR(INDEX('Müşteriler'!$A:$A,MATCH(IF('Cihazlar'!B282="","§",'Cihazlar'!B282),'Müşteriler'!$C:$C,0)),'Cihazlar'!A282&amp;'Cihazlar'!B282)))</f>
        <v/>
      </c>
      <c r="B282" t="str">
        <f>IF('Cihazlar'!C282="","",IF(J282="",'Cihazlar'!C282,INDEX('Ürünler'!$B:$B,J282)))</f>
        <v/>
      </c>
      <c r="C282" t="str">
        <f>IF('Cihazlar'!D282="","",'Cihazlar'!D282)</f>
        <v/>
      </c>
      <c r="D282" s="16" t="str">
        <f>I282</f>
        <v/>
      </c>
      <c r="E282" t="str">
        <f>IF(L282&gt;0,L282&amp;" gün",IF(K282&gt;0,K282&amp;" ay",""))</f>
        <v/>
      </c>
      <c r="F282" s="16" t="str">
        <f>IF(OR('Cihazlar'!C282="",I282=""),"",IF(L282&gt;0,I282+L282,IF(K282&gt;0,EDATE(I282,K282),"")))</f>
        <v/>
      </c>
      <c r="G282" s="17" t="str">
        <f>IF(F282="","",F282-TODAY())</f>
        <v/>
      </c>
      <c r="H282" t="str">
        <f>IF(G282="","",IF(G282&lt;0,"Gecikmiş",IF(G282&lt;=30,"30 gün içinde","Planlı")))</f>
        <v/>
      </c>
      <c r="I282" s="16" t="str">
        <f>IF('Cihazlar'!F282&lt;&gt;"",IF('Cihazlar'!F282="","",IF(ISNUMBER('Cihazlar'!F282),'Cihazlar'!F282,IFERROR(DATE(VALUE(RIGHT('Cihazlar'!F282,4)),VALUE(MID('Cihazlar'!F282,4,2)),VALUE(LEFT('Cihazlar'!F282,2))),""))),IF('Cihazlar'!E282="","",IF(ISNUMBER('Cihazlar'!E282),'Cihazlar'!E282,IFERROR(DATE(VALUE(RIGHT('Cihazlar'!E282,4)),VALUE(MID('Cihazlar'!E282,4,2)),VALUE(LEFT('Cihazlar'!E282,2))),""))))</f>
        <v/>
      </c>
      <c r="J282" t="str">
        <f>IF('Cihazlar'!C282="","",IFERROR(MATCH('Cihazlar'!C282,'Ürünler'!$A:$A,0),IFERROR(MATCH('Cihazlar'!C282,'Ürünler'!$B:$B,0),"")))</f>
        <v/>
      </c>
      <c r="K282">
        <f>IF(L282&gt;0,0,IF('Cihazlar'!J282&lt;&gt;"",N(VALUE('Cihazlar'!J282)),IF(J282="",0,N(INDEX('Ürünler'!$C:$C,J282)))))</f>
        <v>0</v>
      </c>
      <c r="L282">
        <f>IF('Cihazlar'!K282&lt;&gt;"",N(VALUE('Cihazlar'!K282)),IF('Cihazlar'!J282&lt;&gt;"",0,IF(J282="",0,N(INDEX('Ürünler'!$D:$D,J282)))))</f>
        <v>0</v>
      </c>
    </row>
    <row r="283" spans="1:12">
      <c r="A283" t="str">
        <f>IF(AND('Cihazlar'!A283="",'Cihazlar'!B283=""),"",IFERROR(INDEX('Müşteriler'!$A:$A,MATCH(IF('Cihazlar'!A283="","§",'Cihazlar'!A283),'Müşteriler'!$K:$K,0)),IFERROR(INDEX('Müşteriler'!$A:$A,MATCH(IF('Cihazlar'!B283="","§",'Cihazlar'!B283),'Müşteriler'!$C:$C,0)),'Cihazlar'!A283&amp;'Cihazlar'!B283)))</f>
        <v/>
      </c>
      <c r="B283" t="str">
        <f>IF('Cihazlar'!C283="","",IF(J283="",'Cihazlar'!C283,INDEX('Ürünler'!$B:$B,J283)))</f>
        <v/>
      </c>
      <c r="C283" t="str">
        <f>IF('Cihazlar'!D283="","",'Cihazlar'!D283)</f>
        <v/>
      </c>
      <c r="D283" s="16" t="str">
        <f>I283</f>
        <v/>
      </c>
      <c r="E283" t="str">
        <f>IF(L283&gt;0,L283&amp;" gün",IF(K283&gt;0,K283&amp;" ay",""))</f>
        <v/>
      </c>
      <c r="F283" s="16" t="str">
        <f>IF(OR('Cihazlar'!C283="",I283=""),"",IF(L283&gt;0,I283+L283,IF(K283&gt;0,EDATE(I283,K283),"")))</f>
        <v/>
      </c>
      <c r="G283" s="17" t="str">
        <f>IF(F283="","",F283-TODAY())</f>
        <v/>
      </c>
      <c r="H283" t="str">
        <f>IF(G283="","",IF(G283&lt;0,"Gecikmiş",IF(G283&lt;=30,"30 gün içinde","Planlı")))</f>
        <v/>
      </c>
      <c r="I283" s="16" t="str">
        <f>IF('Cihazlar'!F283&lt;&gt;"",IF('Cihazlar'!F283="","",IF(ISNUMBER('Cihazlar'!F283),'Cihazlar'!F283,IFERROR(DATE(VALUE(RIGHT('Cihazlar'!F283,4)),VALUE(MID('Cihazlar'!F283,4,2)),VALUE(LEFT('Cihazlar'!F283,2))),""))),IF('Cihazlar'!E283="","",IF(ISNUMBER('Cihazlar'!E283),'Cihazlar'!E283,IFERROR(DATE(VALUE(RIGHT('Cihazlar'!E283,4)),VALUE(MID('Cihazlar'!E283,4,2)),VALUE(LEFT('Cihazlar'!E283,2))),""))))</f>
        <v/>
      </c>
      <c r="J283" t="str">
        <f>IF('Cihazlar'!C283="","",IFERROR(MATCH('Cihazlar'!C283,'Ürünler'!$A:$A,0),IFERROR(MATCH('Cihazlar'!C283,'Ürünler'!$B:$B,0),"")))</f>
        <v/>
      </c>
      <c r="K283">
        <f>IF(L283&gt;0,0,IF('Cihazlar'!J283&lt;&gt;"",N(VALUE('Cihazlar'!J283)),IF(J283="",0,N(INDEX('Ürünler'!$C:$C,J283)))))</f>
        <v>0</v>
      </c>
      <c r="L283">
        <f>IF('Cihazlar'!K283&lt;&gt;"",N(VALUE('Cihazlar'!K283)),IF('Cihazlar'!J283&lt;&gt;"",0,IF(J283="",0,N(INDEX('Ürünler'!$D:$D,J283)))))</f>
        <v>0</v>
      </c>
    </row>
    <row r="284" spans="1:12">
      <c r="A284" t="str">
        <f>IF(AND('Cihazlar'!A284="",'Cihazlar'!B284=""),"",IFERROR(INDEX('Müşteriler'!$A:$A,MATCH(IF('Cihazlar'!A284="","§",'Cihazlar'!A284),'Müşteriler'!$K:$K,0)),IFERROR(INDEX('Müşteriler'!$A:$A,MATCH(IF('Cihazlar'!B284="","§",'Cihazlar'!B284),'Müşteriler'!$C:$C,0)),'Cihazlar'!A284&amp;'Cihazlar'!B284)))</f>
        <v/>
      </c>
      <c r="B284" t="str">
        <f>IF('Cihazlar'!C284="","",IF(J284="",'Cihazlar'!C284,INDEX('Ürünler'!$B:$B,J284)))</f>
        <v/>
      </c>
      <c r="C284" t="str">
        <f>IF('Cihazlar'!D284="","",'Cihazlar'!D284)</f>
        <v/>
      </c>
      <c r="D284" s="16" t="str">
        <f>I284</f>
        <v/>
      </c>
      <c r="E284" t="str">
        <f>IF(L284&gt;0,L284&amp;" gün",IF(K284&gt;0,K284&amp;" ay",""))</f>
        <v/>
      </c>
      <c r="F284" s="16" t="str">
        <f>IF(OR('Cihazlar'!C284="",I284=""),"",IF(L284&gt;0,I284+L284,IF(K284&gt;0,EDATE(I284,K284),"")))</f>
        <v/>
      </c>
      <c r="G284" s="17" t="str">
        <f>IF(F284="","",F284-TODAY())</f>
        <v/>
      </c>
      <c r="H284" t="str">
        <f>IF(G284="","",IF(G284&lt;0,"Gecikmiş",IF(G284&lt;=30,"30 gün içinde","Planlı")))</f>
        <v/>
      </c>
      <c r="I284" s="16" t="str">
        <f>IF('Cihazlar'!F284&lt;&gt;"",IF('Cihazlar'!F284="","",IF(ISNUMBER('Cihazlar'!F284),'Cihazlar'!F284,IFERROR(DATE(VALUE(RIGHT('Cihazlar'!F284,4)),VALUE(MID('Cihazlar'!F284,4,2)),VALUE(LEFT('Cihazlar'!F284,2))),""))),IF('Cihazlar'!E284="","",IF(ISNUMBER('Cihazlar'!E284),'Cihazlar'!E284,IFERROR(DATE(VALUE(RIGHT('Cihazlar'!E284,4)),VALUE(MID('Cihazlar'!E284,4,2)),VALUE(LEFT('Cihazlar'!E284,2))),""))))</f>
        <v/>
      </c>
      <c r="J284" t="str">
        <f>IF('Cihazlar'!C284="","",IFERROR(MATCH('Cihazlar'!C284,'Ürünler'!$A:$A,0),IFERROR(MATCH('Cihazlar'!C284,'Ürünler'!$B:$B,0),"")))</f>
        <v/>
      </c>
      <c r="K284">
        <f>IF(L284&gt;0,0,IF('Cihazlar'!J284&lt;&gt;"",N(VALUE('Cihazlar'!J284)),IF(J284="",0,N(INDEX('Ürünler'!$C:$C,J284)))))</f>
        <v>0</v>
      </c>
      <c r="L284">
        <f>IF('Cihazlar'!K284&lt;&gt;"",N(VALUE('Cihazlar'!K284)),IF('Cihazlar'!J284&lt;&gt;"",0,IF(J284="",0,N(INDEX('Ürünler'!$D:$D,J284)))))</f>
        <v>0</v>
      </c>
    </row>
    <row r="285" spans="1:12">
      <c r="A285" t="str">
        <f>IF(AND('Cihazlar'!A285="",'Cihazlar'!B285=""),"",IFERROR(INDEX('Müşteriler'!$A:$A,MATCH(IF('Cihazlar'!A285="","§",'Cihazlar'!A285),'Müşteriler'!$K:$K,0)),IFERROR(INDEX('Müşteriler'!$A:$A,MATCH(IF('Cihazlar'!B285="","§",'Cihazlar'!B285),'Müşteriler'!$C:$C,0)),'Cihazlar'!A285&amp;'Cihazlar'!B285)))</f>
        <v/>
      </c>
      <c r="B285" t="str">
        <f>IF('Cihazlar'!C285="","",IF(J285="",'Cihazlar'!C285,INDEX('Ürünler'!$B:$B,J285)))</f>
        <v/>
      </c>
      <c r="C285" t="str">
        <f>IF('Cihazlar'!D285="","",'Cihazlar'!D285)</f>
        <v/>
      </c>
      <c r="D285" s="16" t="str">
        <f>I285</f>
        <v/>
      </c>
      <c r="E285" t="str">
        <f>IF(L285&gt;0,L285&amp;" gün",IF(K285&gt;0,K285&amp;" ay",""))</f>
        <v/>
      </c>
      <c r="F285" s="16" t="str">
        <f>IF(OR('Cihazlar'!C285="",I285=""),"",IF(L285&gt;0,I285+L285,IF(K285&gt;0,EDATE(I285,K285),"")))</f>
        <v/>
      </c>
      <c r="G285" s="17" t="str">
        <f>IF(F285="","",F285-TODAY())</f>
        <v/>
      </c>
      <c r="H285" t="str">
        <f>IF(G285="","",IF(G285&lt;0,"Gecikmiş",IF(G285&lt;=30,"30 gün içinde","Planlı")))</f>
        <v/>
      </c>
      <c r="I285" s="16" t="str">
        <f>IF('Cihazlar'!F285&lt;&gt;"",IF('Cihazlar'!F285="","",IF(ISNUMBER('Cihazlar'!F285),'Cihazlar'!F285,IFERROR(DATE(VALUE(RIGHT('Cihazlar'!F285,4)),VALUE(MID('Cihazlar'!F285,4,2)),VALUE(LEFT('Cihazlar'!F285,2))),""))),IF('Cihazlar'!E285="","",IF(ISNUMBER('Cihazlar'!E285),'Cihazlar'!E285,IFERROR(DATE(VALUE(RIGHT('Cihazlar'!E285,4)),VALUE(MID('Cihazlar'!E285,4,2)),VALUE(LEFT('Cihazlar'!E285,2))),""))))</f>
        <v/>
      </c>
      <c r="J285" t="str">
        <f>IF('Cihazlar'!C285="","",IFERROR(MATCH('Cihazlar'!C285,'Ürünler'!$A:$A,0),IFERROR(MATCH('Cihazlar'!C285,'Ürünler'!$B:$B,0),"")))</f>
        <v/>
      </c>
      <c r="K285">
        <f>IF(L285&gt;0,0,IF('Cihazlar'!J285&lt;&gt;"",N(VALUE('Cihazlar'!J285)),IF(J285="",0,N(INDEX('Ürünler'!$C:$C,J285)))))</f>
        <v>0</v>
      </c>
      <c r="L285">
        <f>IF('Cihazlar'!K285&lt;&gt;"",N(VALUE('Cihazlar'!K285)),IF('Cihazlar'!J285&lt;&gt;"",0,IF(J285="",0,N(INDEX('Ürünler'!$D:$D,J285)))))</f>
        <v>0</v>
      </c>
    </row>
    <row r="286" spans="1:12">
      <c r="A286" t="str">
        <f>IF(AND('Cihazlar'!A286="",'Cihazlar'!B286=""),"",IFERROR(INDEX('Müşteriler'!$A:$A,MATCH(IF('Cihazlar'!A286="","§",'Cihazlar'!A286),'Müşteriler'!$K:$K,0)),IFERROR(INDEX('Müşteriler'!$A:$A,MATCH(IF('Cihazlar'!B286="","§",'Cihazlar'!B286),'Müşteriler'!$C:$C,0)),'Cihazlar'!A286&amp;'Cihazlar'!B286)))</f>
        <v/>
      </c>
      <c r="B286" t="str">
        <f>IF('Cihazlar'!C286="","",IF(J286="",'Cihazlar'!C286,INDEX('Ürünler'!$B:$B,J286)))</f>
        <v/>
      </c>
      <c r="C286" t="str">
        <f>IF('Cihazlar'!D286="","",'Cihazlar'!D286)</f>
        <v/>
      </c>
      <c r="D286" s="16" t="str">
        <f>I286</f>
        <v/>
      </c>
      <c r="E286" t="str">
        <f>IF(L286&gt;0,L286&amp;" gün",IF(K286&gt;0,K286&amp;" ay",""))</f>
        <v/>
      </c>
      <c r="F286" s="16" t="str">
        <f>IF(OR('Cihazlar'!C286="",I286=""),"",IF(L286&gt;0,I286+L286,IF(K286&gt;0,EDATE(I286,K286),"")))</f>
        <v/>
      </c>
      <c r="G286" s="17" t="str">
        <f>IF(F286="","",F286-TODAY())</f>
        <v/>
      </c>
      <c r="H286" t="str">
        <f>IF(G286="","",IF(G286&lt;0,"Gecikmiş",IF(G286&lt;=30,"30 gün içinde","Planlı")))</f>
        <v/>
      </c>
      <c r="I286" s="16" t="str">
        <f>IF('Cihazlar'!F286&lt;&gt;"",IF('Cihazlar'!F286="","",IF(ISNUMBER('Cihazlar'!F286),'Cihazlar'!F286,IFERROR(DATE(VALUE(RIGHT('Cihazlar'!F286,4)),VALUE(MID('Cihazlar'!F286,4,2)),VALUE(LEFT('Cihazlar'!F286,2))),""))),IF('Cihazlar'!E286="","",IF(ISNUMBER('Cihazlar'!E286),'Cihazlar'!E286,IFERROR(DATE(VALUE(RIGHT('Cihazlar'!E286,4)),VALUE(MID('Cihazlar'!E286,4,2)),VALUE(LEFT('Cihazlar'!E286,2))),""))))</f>
        <v/>
      </c>
      <c r="J286" t="str">
        <f>IF('Cihazlar'!C286="","",IFERROR(MATCH('Cihazlar'!C286,'Ürünler'!$A:$A,0),IFERROR(MATCH('Cihazlar'!C286,'Ürünler'!$B:$B,0),"")))</f>
        <v/>
      </c>
      <c r="K286">
        <f>IF(L286&gt;0,0,IF('Cihazlar'!J286&lt;&gt;"",N(VALUE('Cihazlar'!J286)),IF(J286="",0,N(INDEX('Ürünler'!$C:$C,J286)))))</f>
        <v>0</v>
      </c>
      <c r="L286">
        <f>IF('Cihazlar'!K286&lt;&gt;"",N(VALUE('Cihazlar'!K286)),IF('Cihazlar'!J286&lt;&gt;"",0,IF(J286="",0,N(INDEX('Ürünler'!$D:$D,J286)))))</f>
        <v>0</v>
      </c>
    </row>
    <row r="287" spans="1:12">
      <c r="A287" t="str">
        <f>IF(AND('Cihazlar'!A287="",'Cihazlar'!B287=""),"",IFERROR(INDEX('Müşteriler'!$A:$A,MATCH(IF('Cihazlar'!A287="","§",'Cihazlar'!A287),'Müşteriler'!$K:$K,0)),IFERROR(INDEX('Müşteriler'!$A:$A,MATCH(IF('Cihazlar'!B287="","§",'Cihazlar'!B287),'Müşteriler'!$C:$C,0)),'Cihazlar'!A287&amp;'Cihazlar'!B287)))</f>
        <v/>
      </c>
      <c r="B287" t="str">
        <f>IF('Cihazlar'!C287="","",IF(J287="",'Cihazlar'!C287,INDEX('Ürünler'!$B:$B,J287)))</f>
        <v/>
      </c>
      <c r="C287" t="str">
        <f>IF('Cihazlar'!D287="","",'Cihazlar'!D287)</f>
        <v/>
      </c>
      <c r="D287" s="16" t="str">
        <f>I287</f>
        <v/>
      </c>
      <c r="E287" t="str">
        <f>IF(L287&gt;0,L287&amp;" gün",IF(K287&gt;0,K287&amp;" ay",""))</f>
        <v/>
      </c>
      <c r="F287" s="16" t="str">
        <f>IF(OR('Cihazlar'!C287="",I287=""),"",IF(L287&gt;0,I287+L287,IF(K287&gt;0,EDATE(I287,K287),"")))</f>
        <v/>
      </c>
      <c r="G287" s="17" t="str">
        <f>IF(F287="","",F287-TODAY())</f>
        <v/>
      </c>
      <c r="H287" t="str">
        <f>IF(G287="","",IF(G287&lt;0,"Gecikmiş",IF(G287&lt;=30,"30 gün içinde","Planlı")))</f>
        <v/>
      </c>
      <c r="I287" s="16" t="str">
        <f>IF('Cihazlar'!F287&lt;&gt;"",IF('Cihazlar'!F287="","",IF(ISNUMBER('Cihazlar'!F287),'Cihazlar'!F287,IFERROR(DATE(VALUE(RIGHT('Cihazlar'!F287,4)),VALUE(MID('Cihazlar'!F287,4,2)),VALUE(LEFT('Cihazlar'!F287,2))),""))),IF('Cihazlar'!E287="","",IF(ISNUMBER('Cihazlar'!E287),'Cihazlar'!E287,IFERROR(DATE(VALUE(RIGHT('Cihazlar'!E287,4)),VALUE(MID('Cihazlar'!E287,4,2)),VALUE(LEFT('Cihazlar'!E287,2))),""))))</f>
        <v/>
      </c>
      <c r="J287" t="str">
        <f>IF('Cihazlar'!C287="","",IFERROR(MATCH('Cihazlar'!C287,'Ürünler'!$A:$A,0),IFERROR(MATCH('Cihazlar'!C287,'Ürünler'!$B:$B,0),"")))</f>
        <v/>
      </c>
      <c r="K287">
        <f>IF(L287&gt;0,0,IF('Cihazlar'!J287&lt;&gt;"",N(VALUE('Cihazlar'!J287)),IF(J287="",0,N(INDEX('Ürünler'!$C:$C,J287)))))</f>
        <v>0</v>
      </c>
      <c r="L287">
        <f>IF('Cihazlar'!K287&lt;&gt;"",N(VALUE('Cihazlar'!K287)),IF('Cihazlar'!J287&lt;&gt;"",0,IF(J287="",0,N(INDEX('Ürünler'!$D:$D,J287)))))</f>
        <v>0</v>
      </c>
    </row>
    <row r="288" spans="1:12">
      <c r="A288" t="str">
        <f>IF(AND('Cihazlar'!A288="",'Cihazlar'!B288=""),"",IFERROR(INDEX('Müşteriler'!$A:$A,MATCH(IF('Cihazlar'!A288="","§",'Cihazlar'!A288),'Müşteriler'!$K:$K,0)),IFERROR(INDEX('Müşteriler'!$A:$A,MATCH(IF('Cihazlar'!B288="","§",'Cihazlar'!B288),'Müşteriler'!$C:$C,0)),'Cihazlar'!A288&amp;'Cihazlar'!B288)))</f>
        <v/>
      </c>
      <c r="B288" t="str">
        <f>IF('Cihazlar'!C288="","",IF(J288="",'Cihazlar'!C288,INDEX('Ürünler'!$B:$B,J288)))</f>
        <v/>
      </c>
      <c r="C288" t="str">
        <f>IF('Cihazlar'!D288="","",'Cihazlar'!D288)</f>
        <v/>
      </c>
      <c r="D288" s="16" t="str">
        <f>I288</f>
        <v/>
      </c>
      <c r="E288" t="str">
        <f>IF(L288&gt;0,L288&amp;" gün",IF(K288&gt;0,K288&amp;" ay",""))</f>
        <v/>
      </c>
      <c r="F288" s="16" t="str">
        <f>IF(OR('Cihazlar'!C288="",I288=""),"",IF(L288&gt;0,I288+L288,IF(K288&gt;0,EDATE(I288,K288),"")))</f>
        <v/>
      </c>
      <c r="G288" s="17" t="str">
        <f>IF(F288="","",F288-TODAY())</f>
        <v/>
      </c>
      <c r="H288" t="str">
        <f>IF(G288="","",IF(G288&lt;0,"Gecikmiş",IF(G288&lt;=30,"30 gün içinde","Planlı")))</f>
        <v/>
      </c>
      <c r="I288" s="16" t="str">
        <f>IF('Cihazlar'!F288&lt;&gt;"",IF('Cihazlar'!F288="","",IF(ISNUMBER('Cihazlar'!F288),'Cihazlar'!F288,IFERROR(DATE(VALUE(RIGHT('Cihazlar'!F288,4)),VALUE(MID('Cihazlar'!F288,4,2)),VALUE(LEFT('Cihazlar'!F288,2))),""))),IF('Cihazlar'!E288="","",IF(ISNUMBER('Cihazlar'!E288),'Cihazlar'!E288,IFERROR(DATE(VALUE(RIGHT('Cihazlar'!E288,4)),VALUE(MID('Cihazlar'!E288,4,2)),VALUE(LEFT('Cihazlar'!E288,2))),""))))</f>
        <v/>
      </c>
      <c r="J288" t="str">
        <f>IF('Cihazlar'!C288="","",IFERROR(MATCH('Cihazlar'!C288,'Ürünler'!$A:$A,0),IFERROR(MATCH('Cihazlar'!C288,'Ürünler'!$B:$B,0),"")))</f>
        <v/>
      </c>
      <c r="K288">
        <f>IF(L288&gt;0,0,IF('Cihazlar'!J288&lt;&gt;"",N(VALUE('Cihazlar'!J288)),IF(J288="",0,N(INDEX('Ürünler'!$C:$C,J288)))))</f>
        <v>0</v>
      </c>
      <c r="L288">
        <f>IF('Cihazlar'!K288&lt;&gt;"",N(VALUE('Cihazlar'!K288)),IF('Cihazlar'!J288&lt;&gt;"",0,IF(J288="",0,N(INDEX('Ürünler'!$D:$D,J288)))))</f>
        <v>0</v>
      </c>
    </row>
    <row r="289" spans="1:12">
      <c r="A289" t="str">
        <f>IF(AND('Cihazlar'!A289="",'Cihazlar'!B289=""),"",IFERROR(INDEX('Müşteriler'!$A:$A,MATCH(IF('Cihazlar'!A289="","§",'Cihazlar'!A289),'Müşteriler'!$K:$K,0)),IFERROR(INDEX('Müşteriler'!$A:$A,MATCH(IF('Cihazlar'!B289="","§",'Cihazlar'!B289),'Müşteriler'!$C:$C,0)),'Cihazlar'!A289&amp;'Cihazlar'!B289)))</f>
        <v/>
      </c>
      <c r="B289" t="str">
        <f>IF('Cihazlar'!C289="","",IF(J289="",'Cihazlar'!C289,INDEX('Ürünler'!$B:$B,J289)))</f>
        <v/>
      </c>
      <c r="C289" t="str">
        <f>IF('Cihazlar'!D289="","",'Cihazlar'!D289)</f>
        <v/>
      </c>
      <c r="D289" s="16" t="str">
        <f>I289</f>
        <v/>
      </c>
      <c r="E289" t="str">
        <f>IF(L289&gt;0,L289&amp;" gün",IF(K289&gt;0,K289&amp;" ay",""))</f>
        <v/>
      </c>
      <c r="F289" s="16" t="str">
        <f>IF(OR('Cihazlar'!C289="",I289=""),"",IF(L289&gt;0,I289+L289,IF(K289&gt;0,EDATE(I289,K289),"")))</f>
        <v/>
      </c>
      <c r="G289" s="17" t="str">
        <f>IF(F289="","",F289-TODAY())</f>
        <v/>
      </c>
      <c r="H289" t="str">
        <f>IF(G289="","",IF(G289&lt;0,"Gecikmiş",IF(G289&lt;=30,"30 gün içinde","Planlı")))</f>
        <v/>
      </c>
      <c r="I289" s="16" t="str">
        <f>IF('Cihazlar'!F289&lt;&gt;"",IF('Cihazlar'!F289="","",IF(ISNUMBER('Cihazlar'!F289),'Cihazlar'!F289,IFERROR(DATE(VALUE(RIGHT('Cihazlar'!F289,4)),VALUE(MID('Cihazlar'!F289,4,2)),VALUE(LEFT('Cihazlar'!F289,2))),""))),IF('Cihazlar'!E289="","",IF(ISNUMBER('Cihazlar'!E289),'Cihazlar'!E289,IFERROR(DATE(VALUE(RIGHT('Cihazlar'!E289,4)),VALUE(MID('Cihazlar'!E289,4,2)),VALUE(LEFT('Cihazlar'!E289,2))),""))))</f>
        <v/>
      </c>
      <c r="J289" t="str">
        <f>IF('Cihazlar'!C289="","",IFERROR(MATCH('Cihazlar'!C289,'Ürünler'!$A:$A,0),IFERROR(MATCH('Cihazlar'!C289,'Ürünler'!$B:$B,0),"")))</f>
        <v/>
      </c>
      <c r="K289">
        <f>IF(L289&gt;0,0,IF('Cihazlar'!J289&lt;&gt;"",N(VALUE('Cihazlar'!J289)),IF(J289="",0,N(INDEX('Ürünler'!$C:$C,J289)))))</f>
        <v>0</v>
      </c>
      <c r="L289">
        <f>IF('Cihazlar'!K289&lt;&gt;"",N(VALUE('Cihazlar'!K289)),IF('Cihazlar'!J289&lt;&gt;"",0,IF(J289="",0,N(INDEX('Ürünler'!$D:$D,J289)))))</f>
        <v>0</v>
      </c>
    </row>
    <row r="290" spans="1:12">
      <c r="A290" t="str">
        <f>IF(AND('Cihazlar'!A290="",'Cihazlar'!B290=""),"",IFERROR(INDEX('Müşteriler'!$A:$A,MATCH(IF('Cihazlar'!A290="","§",'Cihazlar'!A290),'Müşteriler'!$K:$K,0)),IFERROR(INDEX('Müşteriler'!$A:$A,MATCH(IF('Cihazlar'!B290="","§",'Cihazlar'!B290),'Müşteriler'!$C:$C,0)),'Cihazlar'!A290&amp;'Cihazlar'!B290)))</f>
        <v/>
      </c>
      <c r="B290" t="str">
        <f>IF('Cihazlar'!C290="","",IF(J290="",'Cihazlar'!C290,INDEX('Ürünler'!$B:$B,J290)))</f>
        <v/>
      </c>
      <c r="C290" t="str">
        <f>IF('Cihazlar'!D290="","",'Cihazlar'!D290)</f>
        <v/>
      </c>
      <c r="D290" s="16" t="str">
        <f>I290</f>
        <v/>
      </c>
      <c r="E290" t="str">
        <f>IF(L290&gt;0,L290&amp;" gün",IF(K290&gt;0,K290&amp;" ay",""))</f>
        <v/>
      </c>
      <c r="F290" s="16" t="str">
        <f>IF(OR('Cihazlar'!C290="",I290=""),"",IF(L290&gt;0,I290+L290,IF(K290&gt;0,EDATE(I290,K290),"")))</f>
        <v/>
      </c>
      <c r="G290" s="17" t="str">
        <f>IF(F290="","",F290-TODAY())</f>
        <v/>
      </c>
      <c r="H290" t="str">
        <f>IF(G290="","",IF(G290&lt;0,"Gecikmiş",IF(G290&lt;=30,"30 gün içinde","Planlı")))</f>
        <v/>
      </c>
      <c r="I290" s="16" t="str">
        <f>IF('Cihazlar'!F290&lt;&gt;"",IF('Cihazlar'!F290="","",IF(ISNUMBER('Cihazlar'!F290),'Cihazlar'!F290,IFERROR(DATE(VALUE(RIGHT('Cihazlar'!F290,4)),VALUE(MID('Cihazlar'!F290,4,2)),VALUE(LEFT('Cihazlar'!F290,2))),""))),IF('Cihazlar'!E290="","",IF(ISNUMBER('Cihazlar'!E290),'Cihazlar'!E290,IFERROR(DATE(VALUE(RIGHT('Cihazlar'!E290,4)),VALUE(MID('Cihazlar'!E290,4,2)),VALUE(LEFT('Cihazlar'!E290,2))),""))))</f>
        <v/>
      </c>
      <c r="J290" t="str">
        <f>IF('Cihazlar'!C290="","",IFERROR(MATCH('Cihazlar'!C290,'Ürünler'!$A:$A,0),IFERROR(MATCH('Cihazlar'!C290,'Ürünler'!$B:$B,0),"")))</f>
        <v/>
      </c>
      <c r="K290">
        <f>IF(L290&gt;0,0,IF('Cihazlar'!J290&lt;&gt;"",N(VALUE('Cihazlar'!J290)),IF(J290="",0,N(INDEX('Ürünler'!$C:$C,J290)))))</f>
        <v>0</v>
      </c>
      <c r="L290">
        <f>IF('Cihazlar'!K290&lt;&gt;"",N(VALUE('Cihazlar'!K290)),IF('Cihazlar'!J290&lt;&gt;"",0,IF(J290="",0,N(INDEX('Ürünler'!$D:$D,J290)))))</f>
        <v>0</v>
      </c>
    </row>
    <row r="291" spans="1:12">
      <c r="A291" t="str">
        <f>IF(AND('Cihazlar'!A291="",'Cihazlar'!B291=""),"",IFERROR(INDEX('Müşteriler'!$A:$A,MATCH(IF('Cihazlar'!A291="","§",'Cihazlar'!A291),'Müşteriler'!$K:$K,0)),IFERROR(INDEX('Müşteriler'!$A:$A,MATCH(IF('Cihazlar'!B291="","§",'Cihazlar'!B291),'Müşteriler'!$C:$C,0)),'Cihazlar'!A291&amp;'Cihazlar'!B291)))</f>
        <v/>
      </c>
      <c r="B291" t="str">
        <f>IF('Cihazlar'!C291="","",IF(J291="",'Cihazlar'!C291,INDEX('Ürünler'!$B:$B,J291)))</f>
        <v/>
      </c>
      <c r="C291" t="str">
        <f>IF('Cihazlar'!D291="","",'Cihazlar'!D291)</f>
        <v/>
      </c>
      <c r="D291" s="16" t="str">
        <f>I291</f>
        <v/>
      </c>
      <c r="E291" t="str">
        <f>IF(L291&gt;0,L291&amp;" gün",IF(K291&gt;0,K291&amp;" ay",""))</f>
        <v/>
      </c>
      <c r="F291" s="16" t="str">
        <f>IF(OR('Cihazlar'!C291="",I291=""),"",IF(L291&gt;0,I291+L291,IF(K291&gt;0,EDATE(I291,K291),"")))</f>
        <v/>
      </c>
      <c r="G291" s="17" t="str">
        <f>IF(F291="","",F291-TODAY())</f>
        <v/>
      </c>
      <c r="H291" t="str">
        <f>IF(G291="","",IF(G291&lt;0,"Gecikmiş",IF(G291&lt;=30,"30 gün içinde","Planlı")))</f>
        <v/>
      </c>
      <c r="I291" s="16" t="str">
        <f>IF('Cihazlar'!F291&lt;&gt;"",IF('Cihazlar'!F291="","",IF(ISNUMBER('Cihazlar'!F291),'Cihazlar'!F291,IFERROR(DATE(VALUE(RIGHT('Cihazlar'!F291,4)),VALUE(MID('Cihazlar'!F291,4,2)),VALUE(LEFT('Cihazlar'!F291,2))),""))),IF('Cihazlar'!E291="","",IF(ISNUMBER('Cihazlar'!E291),'Cihazlar'!E291,IFERROR(DATE(VALUE(RIGHT('Cihazlar'!E291,4)),VALUE(MID('Cihazlar'!E291,4,2)),VALUE(LEFT('Cihazlar'!E291,2))),""))))</f>
        <v/>
      </c>
      <c r="J291" t="str">
        <f>IF('Cihazlar'!C291="","",IFERROR(MATCH('Cihazlar'!C291,'Ürünler'!$A:$A,0),IFERROR(MATCH('Cihazlar'!C291,'Ürünler'!$B:$B,0),"")))</f>
        <v/>
      </c>
      <c r="K291">
        <f>IF(L291&gt;0,0,IF('Cihazlar'!J291&lt;&gt;"",N(VALUE('Cihazlar'!J291)),IF(J291="",0,N(INDEX('Ürünler'!$C:$C,J291)))))</f>
        <v>0</v>
      </c>
      <c r="L291">
        <f>IF('Cihazlar'!K291&lt;&gt;"",N(VALUE('Cihazlar'!K291)),IF('Cihazlar'!J291&lt;&gt;"",0,IF(J291="",0,N(INDEX('Ürünler'!$D:$D,J291)))))</f>
        <v>0</v>
      </c>
    </row>
    <row r="292" spans="1:12">
      <c r="A292" t="str">
        <f>IF(AND('Cihazlar'!A292="",'Cihazlar'!B292=""),"",IFERROR(INDEX('Müşteriler'!$A:$A,MATCH(IF('Cihazlar'!A292="","§",'Cihazlar'!A292),'Müşteriler'!$K:$K,0)),IFERROR(INDEX('Müşteriler'!$A:$A,MATCH(IF('Cihazlar'!B292="","§",'Cihazlar'!B292),'Müşteriler'!$C:$C,0)),'Cihazlar'!A292&amp;'Cihazlar'!B292)))</f>
        <v/>
      </c>
      <c r="B292" t="str">
        <f>IF('Cihazlar'!C292="","",IF(J292="",'Cihazlar'!C292,INDEX('Ürünler'!$B:$B,J292)))</f>
        <v/>
      </c>
      <c r="C292" t="str">
        <f>IF('Cihazlar'!D292="","",'Cihazlar'!D292)</f>
        <v/>
      </c>
      <c r="D292" s="16" t="str">
        <f>I292</f>
        <v/>
      </c>
      <c r="E292" t="str">
        <f>IF(L292&gt;0,L292&amp;" gün",IF(K292&gt;0,K292&amp;" ay",""))</f>
        <v/>
      </c>
      <c r="F292" s="16" t="str">
        <f>IF(OR('Cihazlar'!C292="",I292=""),"",IF(L292&gt;0,I292+L292,IF(K292&gt;0,EDATE(I292,K292),"")))</f>
        <v/>
      </c>
      <c r="G292" s="17" t="str">
        <f>IF(F292="","",F292-TODAY())</f>
        <v/>
      </c>
      <c r="H292" t="str">
        <f>IF(G292="","",IF(G292&lt;0,"Gecikmiş",IF(G292&lt;=30,"30 gün içinde","Planlı")))</f>
        <v/>
      </c>
      <c r="I292" s="16" t="str">
        <f>IF('Cihazlar'!F292&lt;&gt;"",IF('Cihazlar'!F292="","",IF(ISNUMBER('Cihazlar'!F292),'Cihazlar'!F292,IFERROR(DATE(VALUE(RIGHT('Cihazlar'!F292,4)),VALUE(MID('Cihazlar'!F292,4,2)),VALUE(LEFT('Cihazlar'!F292,2))),""))),IF('Cihazlar'!E292="","",IF(ISNUMBER('Cihazlar'!E292),'Cihazlar'!E292,IFERROR(DATE(VALUE(RIGHT('Cihazlar'!E292,4)),VALUE(MID('Cihazlar'!E292,4,2)),VALUE(LEFT('Cihazlar'!E292,2))),""))))</f>
        <v/>
      </c>
      <c r="J292" t="str">
        <f>IF('Cihazlar'!C292="","",IFERROR(MATCH('Cihazlar'!C292,'Ürünler'!$A:$A,0),IFERROR(MATCH('Cihazlar'!C292,'Ürünler'!$B:$B,0),"")))</f>
        <v/>
      </c>
      <c r="K292">
        <f>IF(L292&gt;0,0,IF('Cihazlar'!J292&lt;&gt;"",N(VALUE('Cihazlar'!J292)),IF(J292="",0,N(INDEX('Ürünler'!$C:$C,J292)))))</f>
        <v>0</v>
      </c>
      <c r="L292">
        <f>IF('Cihazlar'!K292&lt;&gt;"",N(VALUE('Cihazlar'!K292)),IF('Cihazlar'!J292&lt;&gt;"",0,IF(J292="",0,N(INDEX('Ürünler'!$D:$D,J292)))))</f>
        <v>0</v>
      </c>
    </row>
    <row r="293" spans="1:12">
      <c r="A293" t="str">
        <f>IF(AND('Cihazlar'!A293="",'Cihazlar'!B293=""),"",IFERROR(INDEX('Müşteriler'!$A:$A,MATCH(IF('Cihazlar'!A293="","§",'Cihazlar'!A293),'Müşteriler'!$K:$K,0)),IFERROR(INDEX('Müşteriler'!$A:$A,MATCH(IF('Cihazlar'!B293="","§",'Cihazlar'!B293),'Müşteriler'!$C:$C,0)),'Cihazlar'!A293&amp;'Cihazlar'!B293)))</f>
        <v/>
      </c>
      <c r="B293" t="str">
        <f>IF('Cihazlar'!C293="","",IF(J293="",'Cihazlar'!C293,INDEX('Ürünler'!$B:$B,J293)))</f>
        <v/>
      </c>
      <c r="C293" t="str">
        <f>IF('Cihazlar'!D293="","",'Cihazlar'!D293)</f>
        <v/>
      </c>
      <c r="D293" s="16" t="str">
        <f>I293</f>
        <v/>
      </c>
      <c r="E293" t="str">
        <f>IF(L293&gt;0,L293&amp;" gün",IF(K293&gt;0,K293&amp;" ay",""))</f>
        <v/>
      </c>
      <c r="F293" s="16" t="str">
        <f>IF(OR('Cihazlar'!C293="",I293=""),"",IF(L293&gt;0,I293+L293,IF(K293&gt;0,EDATE(I293,K293),"")))</f>
        <v/>
      </c>
      <c r="G293" s="17" t="str">
        <f>IF(F293="","",F293-TODAY())</f>
        <v/>
      </c>
      <c r="H293" t="str">
        <f>IF(G293="","",IF(G293&lt;0,"Gecikmiş",IF(G293&lt;=30,"30 gün içinde","Planlı")))</f>
        <v/>
      </c>
      <c r="I293" s="16" t="str">
        <f>IF('Cihazlar'!F293&lt;&gt;"",IF('Cihazlar'!F293="","",IF(ISNUMBER('Cihazlar'!F293),'Cihazlar'!F293,IFERROR(DATE(VALUE(RIGHT('Cihazlar'!F293,4)),VALUE(MID('Cihazlar'!F293,4,2)),VALUE(LEFT('Cihazlar'!F293,2))),""))),IF('Cihazlar'!E293="","",IF(ISNUMBER('Cihazlar'!E293),'Cihazlar'!E293,IFERROR(DATE(VALUE(RIGHT('Cihazlar'!E293,4)),VALUE(MID('Cihazlar'!E293,4,2)),VALUE(LEFT('Cihazlar'!E293,2))),""))))</f>
        <v/>
      </c>
      <c r="J293" t="str">
        <f>IF('Cihazlar'!C293="","",IFERROR(MATCH('Cihazlar'!C293,'Ürünler'!$A:$A,0),IFERROR(MATCH('Cihazlar'!C293,'Ürünler'!$B:$B,0),"")))</f>
        <v/>
      </c>
      <c r="K293">
        <f>IF(L293&gt;0,0,IF('Cihazlar'!J293&lt;&gt;"",N(VALUE('Cihazlar'!J293)),IF(J293="",0,N(INDEX('Ürünler'!$C:$C,J293)))))</f>
        <v>0</v>
      </c>
      <c r="L293">
        <f>IF('Cihazlar'!K293&lt;&gt;"",N(VALUE('Cihazlar'!K293)),IF('Cihazlar'!J293&lt;&gt;"",0,IF(J293="",0,N(INDEX('Ürünler'!$D:$D,J293)))))</f>
        <v>0</v>
      </c>
    </row>
    <row r="294" spans="1:12">
      <c r="A294" t="str">
        <f>IF(AND('Cihazlar'!A294="",'Cihazlar'!B294=""),"",IFERROR(INDEX('Müşteriler'!$A:$A,MATCH(IF('Cihazlar'!A294="","§",'Cihazlar'!A294),'Müşteriler'!$K:$K,0)),IFERROR(INDEX('Müşteriler'!$A:$A,MATCH(IF('Cihazlar'!B294="","§",'Cihazlar'!B294),'Müşteriler'!$C:$C,0)),'Cihazlar'!A294&amp;'Cihazlar'!B294)))</f>
        <v/>
      </c>
      <c r="B294" t="str">
        <f>IF('Cihazlar'!C294="","",IF(J294="",'Cihazlar'!C294,INDEX('Ürünler'!$B:$B,J294)))</f>
        <v/>
      </c>
      <c r="C294" t="str">
        <f>IF('Cihazlar'!D294="","",'Cihazlar'!D294)</f>
        <v/>
      </c>
      <c r="D294" s="16" t="str">
        <f>I294</f>
        <v/>
      </c>
      <c r="E294" t="str">
        <f>IF(L294&gt;0,L294&amp;" gün",IF(K294&gt;0,K294&amp;" ay",""))</f>
        <v/>
      </c>
      <c r="F294" s="16" t="str">
        <f>IF(OR('Cihazlar'!C294="",I294=""),"",IF(L294&gt;0,I294+L294,IF(K294&gt;0,EDATE(I294,K294),"")))</f>
        <v/>
      </c>
      <c r="G294" s="17" t="str">
        <f>IF(F294="","",F294-TODAY())</f>
        <v/>
      </c>
      <c r="H294" t="str">
        <f>IF(G294="","",IF(G294&lt;0,"Gecikmiş",IF(G294&lt;=30,"30 gün içinde","Planlı")))</f>
        <v/>
      </c>
      <c r="I294" s="16" t="str">
        <f>IF('Cihazlar'!F294&lt;&gt;"",IF('Cihazlar'!F294="","",IF(ISNUMBER('Cihazlar'!F294),'Cihazlar'!F294,IFERROR(DATE(VALUE(RIGHT('Cihazlar'!F294,4)),VALUE(MID('Cihazlar'!F294,4,2)),VALUE(LEFT('Cihazlar'!F294,2))),""))),IF('Cihazlar'!E294="","",IF(ISNUMBER('Cihazlar'!E294),'Cihazlar'!E294,IFERROR(DATE(VALUE(RIGHT('Cihazlar'!E294,4)),VALUE(MID('Cihazlar'!E294,4,2)),VALUE(LEFT('Cihazlar'!E294,2))),""))))</f>
        <v/>
      </c>
      <c r="J294" t="str">
        <f>IF('Cihazlar'!C294="","",IFERROR(MATCH('Cihazlar'!C294,'Ürünler'!$A:$A,0),IFERROR(MATCH('Cihazlar'!C294,'Ürünler'!$B:$B,0),"")))</f>
        <v/>
      </c>
      <c r="K294">
        <f>IF(L294&gt;0,0,IF('Cihazlar'!J294&lt;&gt;"",N(VALUE('Cihazlar'!J294)),IF(J294="",0,N(INDEX('Ürünler'!$C:$C,J294)))))</f>
        <v>0</v>
      </c>
      <c r="L294">
        <f>IF('Cihazlar'!K294&lt;&gt;"",N(VALUE('Cihazlar'!K294)),IF('Cihazlar'!J294&lt;&gt;"",0,IF(J294="",0,N(INDEX('Ürünler'!$D:$D,J294)))))</f>
        <v>0</v>
      </c>
    </row>
    <row r="295" spans="1:12">
      <c r="A295" t="str">
        <f>IF(AND('Cihazlar'!A295="",'Cihazlar'!B295=""),"",IFERROR(INDEX('Müşteriler'!$A:$A,MATCH(IF('Cihazlar'!A295="","§",'Cihazlar'!A295),'Müşteriler'!$K:$K,0)),IFERROR(INDEX('Müşteriler'!$A:$A,MATCH(IF('Cihazlar'!B295="","§",'Cihazlar'!B295),'Müşteriler'!$C:$C,0)),'Cihazlar'!A295&amp;'Cihazlar'!B295)))</f>
        <v/>
      </c>
      <c r="B295" t="str">
        <f>IF('Cihazlar'!C295="","",IF(J295="",'Cihazlar'!C295,INDEX('Ürünler'!$B:$B,J295)))</f>
        <v/>
      </c>
      <c r="C295" t="str">
        <f>IF('Cihazlar'!D295="","",'Cihazlar'!D295)</f>
        <v/>
      </c>
      <c r="D295" s="16" t="str">
        <f>I295</f>
        <v/>
      </c>
      <c r="E295" t="str">
        <f>IF(L295&gt;0,L295&amp;" gün",IF(K295&gt;0,K295&amp;" ay",""))</f>
        <v/>
      </c>
      <c r="F295" s="16" t="str">
        <f>IF(OR('Cihazlar'!C295="",I295=""),"",IF(L295&gt;0,I295+L295,IF(K295&gt;0,EDATE(I295,K295),"")))</f>
        <v/>
      </c>
      <c r="G295" s="17" t="str">
        <f>IF(F295="","",F295-TODAY())</f>
        <v/>
      </c>
      <c r="H295" t="str">
        <f>IF(G295="","",IF(G295&lt;0,"Gecikmiş",IF(G295&lt;=30,"30 gün içinde","Planlı")))</f>
        <v/>
      </c>
      <c r="I295" s="16" t="str">
        <f>IF('Cihazlar'!F295&lt;&gt;"",IF('Cihazlar'!F295="","",IF(ISNUMBER('Cihazlar'!F295),'Cihazlar'!F295,IFERROR(DATE(VALUE(RIGHT('Cihazlar'!F295,4)),VALUE(MID('Cihazlar'!F295,4,2)),VALUE(LEFT('Cihazlar'!F295,2))),""))),IF('Cihazlar'!E295="","",IF(ISNUMBER('Cihazlar'!E295),'Cihazlar'!E295,IFERROR(DATE(VALUE(RIGHT('Cihazlar'!E295,4)),VALUE(MID('Cihazlar'!E295,4,2)),VALUE(LEFT('Cihazlar'!E295,2))),""))))</f>
        <v/>
      </c>
      <c r="J295" t="str">
        <f>IF('Cihazlar'!C295="","",IFERROR(MATCH('Cihazlar'!C295,'Ürünler'!$A:$A,0),IFERROR(MATCH('Cihazlar'!C295,'Ürünler'!$B:$B,0),"")))</f>
        <v/>
      </c>
      <c r="K295">
        <f>IF(L295&gt;0,0,IF('Cihazlar'!J295&lt;&gt;"",N(VALUE('Cihazlar'!J295)),IF(J295="",0,N(INDEX('Ürünler'!$C:$C,J295)))))</f>
        <v>0</v>
      </c>
      <c r="L295">
        <f>IF('Cihazlar'!K295&lt;&gt;"",N(VALUE('Cihazlar'!K295)),IF('Cihazlar'!J295&lt;&gt;"",0,IF(J295="",0,N(INDEX('Ürünler'!$D:$D,J295)))))</f>
        <v>0</v>
      </c>
    </row>
    <row r="296" spans="1:12">
      <c r="A296" t="str">
        <f>IF(AND('Cihazlar'!A296="",'Cihazlar'!B296=""),"",IFERROR(INDEX('Müşteriler'!$A:$A,MATCH(IF('Cihazlar'!A296="","§",'Cihazlar'!A296),'Müşteriler'!$K:$K,0)),IFERROR(INDEX('Müşteriler'!$A:$A,MATCH(IF('Cihazlar'!B296="","§",'Cihazlar'!B296),'Müşteriler'!$C:$C,0)),'Cihazlar'!A296&amp;'Cihazlar'!B296)))</f>
        <v/>
      </c>
      <c r="B296" t="str">
        <f>IF('Cihazlar'!C296="","",IF(J296="",'Cihazlar'!C296,INDEX('Ürünler'!$B:$B,J296)))</f>
        <v/>
      </c>
      <c r="C296" t="str">
        <f>IF('Cihazlar'!D296="","",'Cihazlar'!D296)</f>
        <v/>
      </c>
      <c r="D296" s="16" t="str">
        <f>I296</f>
        <v/>
      </c>
      <c r="E296" t="str">
        <f>IF(L296&gt;0,L296&amp;" gün",IF(K296&gt;0,K296&amp;" ay",""))</f>
        <v/>
      </c>
      <c r="F296" s="16" t="str">
        <f>IF(OR('Cihazlar'!C296="",I296=""),"",IF(L296&gt;0,I296+L296,IF(K296&gt;0,EDATE(I296,K296),"")))</f>
        <v/>
      </c>
      <c r="G296" s="17" t="str">
        <f>IF(F296="","",F296-TODAY())</f>
        <v/>
      </c>
      <c r="H296" t="str">
        <f>IF(G296="","",IF(G296&lt;0,"Gecikmiş",IF(G296&lt;=30,"30 gün içinde","Planlı")))</f>
        <v/>
      </c>
      <c r="I296" s="16" t="str">
        <f>IF('Cihazlar'!F296&lt;&gt;"",IF('Cihazlar'!F296="","",IF(ISNUMBER('Cihazlar'!F296),'Cihazlar'!F296,IFERROR(DATE(VALUE(RIGHT('Cihazlar'!F296,4)),VALUE(MID('Cihazlar'!F296,4,2)),VALUE(LEFT('Cihazlar'!F296,2))),""))),IF('Cihazlar'!E296="","",IF(ISNUMBER('Cihazlar'!E296),'Cihazlar'!E296,IFERROR(DATE(VALUE(RIGHT('Cihazlar'!E296,4)),VALUE(MID('Cihazlar'!E296,4,2)),VALUE(LEFT('Cihazlar'!E296,2))),""))))</f>
        <v/>
      </c>
      <c r="J296" t="str">
        <f>IF('Cihazlar'!C296="","",IFERROR(MATCH('Cihazlar'!C296,'Ürünler'!$A:$A,0),IFERROR(MATCH('Cihazlar'!C296,'Ürünler'!$B:$B,0),"")))</f>
        <v/>
      </c>
      <c r="K296">
        <f>IF(L296&gt;0,0,IF('Cihazlar'!J296&lt;&gt;"",N(VALUE('Cihazlar'!J296)),IF(J296="",0,N(INDEX('Ürünler'!$C:$C,J296)))))</f>
        <v>0</v>
      </c>
      <c r="L296">
        <f>IF('Cihazlar'!K296&lt;&gt;"",N(VALUE('Cihazlar'!K296)),IF('Cihazlar'!J296&lt;&gt;"",0,IF(J296="",0,N(INDEX('Ürünler'!$D:$D,J296)))))</f>
        <v>0</v>
      </c>
    </row>
    <row r="297" spans="1:12">
      <c r="A297" t="str">
        <f>IF(AND('Cihazlar'!A297="",'Cihazlar'!B297=""),"",IFERROR(INDEX('Müşteriler'!$A:$A,MATCH(IF('Cihazlar'!A297="","§",'Cihazlar'!A297),'Müşteriler'!$K:$K,0)),IFERROR(INDEX('Müşteriler'!$A:$A,MATCH(IF('Cihazlar'!B297="","§",'Cihazlar'!B297),'Müşteriler'!$C:$C,0)),'Cihazlar'!A297&amp;'Cihazlar'!B297)))</f>
        <v/>
      </c>
      <c r="B297" t="str">
        <f>IF('Cihazlar'!C297="","",IF(J297="",'Cihazlar'!C297,INDEX('Ürünler'!$B:$B,J297)))</f>
        <v/>
      </c>
      <c r="C297" t="str">
        <f>IF('Cihazlar'!D297="","",'Cihazlar'!D297)</f>
        <v/>
      </c>
      <c r="D297" s="16" t="str">
        <f>I297</f>
        <v/>
      </c>
      <c r="E297" t="str">
        <f>IF(L297&gt;0,L297&amp;" gün",IF(K297&gt;0,K297&amp;" ay",""))</f>
        <v/>
      </c>
      <c r="F297" s="16" t="str">
        <f>IF(OR('Cihazlar'!C297="",I297=""),"",IF(L297&gt;0,I297+L297,IF(K297&gt;0,EDATE(I297,K297),"")))</f>
        <v/>
      </c>
      <c r="G297" s="17" t="str">
        <f>IF(F297="","",F297-TODAY())</f>
        <v/>
      </c>
      <c r="H297" t="str">
        <f>IF(G297="","",IF(G297&lt;0,"Gecikmiş",IF(G297&lt;=30,"30 gün içinde","Planlı")))</f>
        <v/>
      </c>
      <c r="I297" s="16" t="str">
        <f>IF('Cihazlar'!F297&lt;&gt;"",IF('Cihazlar'!F297="","",IF(ISNUMBER('Cihazlar'!F297),'Cihazlar'!F297,IFERROR(DATE(VALUE(RIGHT('Cihazlar'!F297,4)),VALUE(MID('Cihazlar'!F297,4,2)),VALUE(LEFT('Cihazlar'!F297,2))),""))),IF('Cihazlar'!E297="","",IF(ISNUMBER('Cihazlar'!E297),'Cihazlar'!E297,IFERROR(DATE(VALUE(RIGHT('Cihazlar'!E297,4)),VALUE(MID('Cihazlar'!E297,4,2)),VALUE(LEFT('Cihazlar'!E297,2))),""))))</f>
        <v/>
      </c>
      <c r="J297" t="str">
        <f>IF('Cihazlar'!C297="","",IFERROR(MATCH('Cihazlar'!C297,'Ürünler'!$A:$A,0),IFERROR(MATCH('Cihazlar'!C297,'Ürünler'!$B:$B,0),"")))</f>
        <v/>
      </c>
      <c r="K297">
        <f>IF(L297&gt;0,0,IF('Cihazlar'!J297&lt;&gt;"",N(VALUE('Cihazlar'!J297)),IF(J297="",0,N(INDEX('Ürünler'!$C:$C,J297)))))</f>
        <v>0</v>
      </c>
      <c r="L297">
        <f>IF('Cihazlar'!K297&lt;&gt;"",N(VALUE('Cihazlar'!K297)),IF('Cihazlar'!J297&lt;&gt;"",0,IF(J297="",0,N(INDEX('Ürünler'!$D:$D,J297)))))</f>
        <v>0</v>
      </c>
    </row>
    <row r="298" spans="1:12">
      <c r="A298" t="str">
        <f>IF(AND('Cihazlar'!A298="",'Cihazlar'!B298=""),"",IFERROR(INDEX('Müşteriler'!$A:$A,MATCH(IF('Cihazlar'!A298="","§",'Cihazlar'!A298),'Müşteriler'!$K:$K,0)),IFERROR(INDEX('Müşteriler'!$A:$A,MATCH(IF('Cihazlar'!B298="","§",'Cihazlar'!B298),'Müşteriler'!$C:$C,0)),'Cihazlar'!A298&amp;'Cihazlar'!B298)))</f>
        <v/>
      </c>
      <c r="B298" t="str">
        <f>IF('Cihazlar'!C298="","",IF(J298="",'Cihazlar'!C298,INDEX('Ürünler'!$B:$B,J298)))</f>
        <v/>
      </c>
      <c r="C298" t="str">
        <f>IF('Cihazlar'!D298="","",'Cihazlar'!D298)</f>
        <v/>
      </c>
      <c r="D298" s="16" t="str">
        <f>I298</f>
        <v/>
      </c>
      <c r="E298" t="str">
        <f>IF(L298&gt;0,L298&amp;" gün",IF(K298&gt;0,K298&amp;" ay",""))</f>
        <v/>
      </c>
      <c r="F298" s="16" t="str">
        <f>IF(OR('Cihazlar'!C298="",I298=""),"",IF(L298&gt;0,I298+L298,IF(K298&gt;0,EDATE(I298,K298),"")))</f>
        <v/>
      </c>
      <c r="G298" s="17" t="str">
        <f>IF(F298="","",F298-TODAY())</f>
        <v/>
      </c>
      <c r="H298" t="str">
        <f>IF(G298="","",IF(G298&lt;0,"Gecikmiş",IF(G298&lt;=30,"30 gün içinde","Planlı")))</f>
        <v/>
      </c>
      <c r="I298" s="16" t="str">
        <f>IF('Cihazlar'!F298&lt;&gt;"",IF('Cihazlar'!F298="","",IF(ISNUMBER('Cihazlar'!F298),'Cihazlar'!F298,IFERROR(DATE(VALUE(RIGHT('Cihazlar'!F298,4)),VALUE(MID('Cihazlar'!F298,4,2)),VALUE(LEFT('Cihazlar'!F298,2))),""))),IF('Cihazlar'!E298="","",IF(ISNUMBER('Cihazlar'!E298),'Cihazlar'!E298,IFERROR(DATE(VALUE(RIGHT('Cihazlar'!E298,4)),VALUE(MID('Cihazlar'!E298,4,2)),VALUE(LEFT('Cihazlar'!E298,2))),""))))</f>
        <v/>
      </c>
      <c r="J298" t="str">
        <f>IF('Cihazlar'!C298="","",IFERROR(MATCH('Cihazlar'!C298,'Ürünler'!$A:$A,0),IFERROR(MATCH('Cihazlar'!C298,'Ürünler'!$B:$B,0),"")))</f>
        <v/>
      </c>
      <c r="K298">
        <f>IF(L298&gt;0,0,IF('Cihazlar'!J298&lt;&gt;"",N(VALUE('Cihazlar'!J298)),IF(J298="",0,N(INDEX('Ürünler'!$C:$C,J298)))))</f>
        <v>0</v>
      </c>
      <c r="L298">
        <f>IF('Cihazlar'!K298&lt;&gt;"",N(VALUE('Cihazlar'!K298)),IF('Cihazlar'!J298&lt;&gt;"",0,IF(J298="",0,N(INDEX('Ürünler'!$D:$D,J298)))))</f>
        <v>0</v>
      </c>
    </row>
    <row r="299" spans="1:12">
      <c r="A299" t="str">
        <f>IF(AND('Cihazlar'!A299="",'Cihazlar'!B299=""),"",IFERROR(INDEX('Müşteriler'!$A:$A,MATCH(IF('Cihazlar'!A299="","§",'Cihazlar'!A299),'Müşteriler'!$K:$K,0)),IFERROR(INDEX('Müşteriler'!$A:$A,MATCH(IF('Cihazlar'!B299="","§",'Cihazlar'!B299),'Müşteriler'!$C:$C,0)),'Cihazlar'!A299&amp;'Cihazlar'!B299)))</f>
        <v/>
      </c>
      <c r="B299" t="str">
        <f>IF('Cihazlar'!C299="","",IF(J299="",'Cihazlar'!C299,INDEX('Ürünler'!$B:$B,J299)))</f>
        <v/>
      </c>
      <c r="C299" t="str">
        <f>IF('Cihazlar'!D299="","",'Cihazlar'!D299)</f>
        <v/>
      </c>
      <c r="D299" s="16" t="str">
        <f>I299</f>
        <v/>
      </c>
      <c r="E299" t="str">
        <f>IF(L299&gt;0,L299&amp;" gün",IF(K299&gt;0,K299&amp;" ay",""))</f>
        <v/>
      </c>
      <c r="F299" s="16" t="str">
        <f>IF(OR('Cihazlar'!C299="",I299=""),"",IF(L299&gt;0,I299+L299,IF(K299&gt;0,EDATE(I299,K299),"")))</f>
        <v/>
      </c>
      <c r="G299" s="17" t="str">
        <f>IF(F299="","",F299-TODAY())</f>
        <v/>
      </c>
      <c r="H299" t="str">
        <f>IF(G299="","",IF(G299&lt;0,"Gecikmiş",IF(G299&lt;=30,"30 gün içinde","Planlı")))</f>
        <v/>
      </c>
      <c r="I299" s="16" t="str">
        <f>IF('Cihazlar'!F299&lt;&gt;"",IF('Cihazlar'!F299="","",IF(ISNUMBER('Cihazlar'!F299),'Cihazlar'!F299,IFERROR(DATE(VALUE(RIGHT('Cihazlar'!F299,4)),VALUE(MID('Cihazlar'!F299,4,2)),VALUE(LEFT('Cihazlar'!F299,2))),""))),IF('Cihazlar'!E299="","",IF(ISNUMBER('Cihazlar'!E299),'Cihazlar'!E299,IFERROR(DATE(VALUE(RIGHT('Cihazlar'!E299,4)),VALUE(MID('Cihazlar'!E299,4,2)),VALUE(LEFT('Cihazlar'!E299,2))),""))))</f>
        <v/>
      </c>
      <c r="J299" t="str">
        <f>IF('Cihazlar'!C299="","",IFERROR(MATCH('Cihazlar'!C299,'Ürünler'!$A:$A,0),IFERROR(MATCH('Cihazlar'!C299,'Ürünler'!$B:$B,0),"")))</f>
        <v/>
      </c>
      <c r="K299">
        <f>IF(L299&gt;0,0,IF('Cihazlar'!J299&lt;&gt;"",N(VALUE('Cihazlar'!J299)),IF(J299="",0,N(INDEX('Ürünler'!$C:$C,J299)))))</f>
        <v>0</v>
      </c>
      <c r="L299">
        <f>IF('Cihazlar'!K299&lt;&gt;"",N(VALUE('Cihazlar'!K299)),IF('Cihazlar'!J299&lt;&gt;"",0,IF(J299="",0,N(INDEX('Ürünler'!$D:$D,J299)))))</f>
        <v>0</v>
      </c>
    </row>
    <row r="300" spans="1:12">
      <c r="A300" t="str">
        <f>IF(AND('Cihazlar'!A300="",'Cihazlar'!B300=""),"",IFERROR(INDEX('Müşteriler'!$A:$A,MATCH(IF('Cihazlar'!A300="","§",'Cihazlar'!A300),'Müşteriler'!$K:$K,0)),IFERROR(INDEX('Müşteriler'!$A:$A,MATCH(IF('Cihazlar'!B300="","§",'Cihazlar'!B300),'Müşteriler'!$C:$C,0)),'Cihazlar'!A300&amp;'Cihazlar'!B300)))</f>
        <v/>
      </c>
      <c r="B300" t="str">
        <f>IF('Cihazlar'!C300="","",IF(J300="",'Cihazlar'!C300,INDEX('Ürünler'!$B:$B,J300)))</f>
        <v/>
      </c>
      <c r="C300" t="str">
        <f>IF('Cihazlar'!D300="","",'Cihazlar'!D300)</f>
        <v/>
      </c>
      <c r="D300" s="16" t="str">
        <f>I300</f>
        <v/>
      </c>
      <c r="E300" t="str">
        <f>IF(L300&gt;0,L300&amp;" gün",IF(K300&gt;0,K300&amp;" ay",""))</f>
        <v/>
      </c>
      <c r="F300" s="16" t="str">
        <f>IF(OR('Cihazlar'!C300="",I300=""),"",IF(L300&gt;0,I300+L300,IF(K300&gt;0,EDATE(I300,K300),"")))</f>
        <v/>
      </c>
      <c r="G300" s="17" t="str">
        <f>IF(F300="","",F300-TODAY())</f>
        <v/>
      </c>
      <c r="H300" t="str">
        <f>IF(G300="","",IF(G300&lt;0,"Gecikmiş",IF(G300&lt;=30,"30 gün içinde","Planlı")))</f>
        <v/>
      </c>
      <c r="I300" s="16" t="str">
        <f>IF('Cihazlar'!F300&lt;&gt;"",IF('Cihazlar'!F300="","",IF(ISNUMBER('Cihazlar'!F300),'Cihazlar'!F300,IFERROR(DATE(VALUE(RIGHT('Cihazlar'!F300,4)),VALUE(MID('Cihazlar'!F300,4,2)),VALUE(LEFT('Cihazlar'!F300,2))),""))),IF('Cihazlar'!E300="","",IF(ISNUMBER('Cihazlar'!E300),'Cihazlar'!E300,IFERROR(DATE(VALUE(RIGHT('Cihazlar'!E300,4)),VALUE(MID('Cihazlar'!E300,4,2)),VALUE(LEFT('Cihazlar'!E300,2))),""))))</f>
        <v/>
      </c>
      <c r="J300" t="str">
        <f>IF('Cihazlar'!C300="","",IFERROR(MATCH('Cihazlar'!C300,'Ürünler'!$A:$A,0),IFERROR(MATCH('Cihazlar'!C300,'Ürünler'!$B:$B,0),"")))</f>
        <v/>
      </c>
      <c r="K300">
        <f>IF(L300&gt;0,0,IF('Cihazlar'!J300&lt;&gt;"",N(VALUE('Cihazlar'!J300)),IF(J300="",0,N(INDEX('Ürünler'!$C:$C,J300)))))</f>
        <v>0</v>
      </c>
      <c r="L300">
        <f>IF('Cihazlar'!K300&lt;&gt;"",N(VALUE('Cihazlar'!K300)),IF('Cihazlar'!J300&lt;&gt;"",0,IF(J300="",0,N(INDEX('Ürünler'!$D:$D,J300)))))</f>
        <v>0</v>
      </c>
    </row>
    <row r="301" spans="1:12">
      <c r="A301" t="str">
        <f>IF(AND('Cihazlar'!A301="",'Cihazlar'!B301=""),"",IFERROR(INDEX('Müşteriler'!$A:$A,MATCH(IF('Cihazlar'!A301="","§",'Cihazlar'!A301),'Müşteriler'!$K:$K,0)),IFERROR(INDEX('Müşteriler'!$A:$A,MATCH(IF('Cihazlar'!B301="","§",'Cihazlar'!B301),'Müşteriler'!$C:$C,0)),'Cihazlar'!A301&amp;'Cihazlar'!B301)))</f>
        <v/>
      </c>
      <c r="B301" t="str">
        <f>IF('Cihazlar'!C301="","",IF(J301="",'Cihazlar'!C301,INDEX('Ürünler'!$B:$B,J301)))</f>
        <v/>
      </c>
      <c r="C301" t="str">
        <f>IF('Cihazlar'!D301="","",'Cihazlar'!D301)</f>
        <v/>
      </c>
      <c r="D301" s="16" t="str">
        <f>I301</f>
        <v/>
      </c>
      <c r="E301" t="str">
        <f>IF(L301&gt;0,L301&amp;" gün",IF(K301&gt;0,K301&amp;" ay",""))</f>
        <v/>
      </c>
      <c r="F301" s="16" t="str">
        <f>IF(OR('Cihazlar'!C301="",I301=""),"",IF(L301&gt;0,I301+L301,IF(K301&gt;0,EDATE(I301,K301),"")))</f>
        <v/>
      </c>
      <c r="G301" s="17" t="str">
        <f>IF(F301="","",F301-TODAY())</f>
        <v/>
      </c>
      <c r="H301" t="str">
        <f>IF(G301="","",IF(G301&lt;0,"Gecikmiş",IF(G301&lt;=30,"30 gün içinde","Planlı")))</f>
        <v/>
      </c>
      <c r="I301" s="16" t="str">
        <f>IF('Cihazlar'!F301&lt;&gt;"",IF('Cihazlar'!F301="","",IF(ISNUMBER('Cihazlar'!F301),'Cihazlar'!F301,IFERROR(DATE(VALUE(RIGHT('Cihazlar'!F301,4)),VALUE(MID('Cihazlar'!F301,4,2)),VALUE(LEFT('Cihazlar'!F301,2))),""))),IF('Cihazlar'!E301="","",IF(ISNUMBER('Cihazlar'!E301),'Cihazlar'!E301,IFERROR(DATE(VALUE(RIGHT('Cihazlar'!E301,4)),VALUE(MID('Cihazlar'!E301,4,2)),VALUE(LEFT('Cihazlar'!E301,2))),""))))</f>
        <v/>
      </c>
      <c r="J301" t="str">
        <f>IF('Cihazlar'!C301="","",IFERROR(MATCH('Cihazlar'!C301,'Ürünler'!$A:$A,0),IFERROR(MATCH('Cihazlar'!C301,'Ürünler'!$B:$B,0),"")))</f>
        <v/>
      </c>
      <c r="K301">
        <f>IF(L301&gt;0,0,IF('Cihazlar'!J301&lt;&gt;"",N(VALUE('Cihazlar'!J301)),IF(J301="",0,N(INDEX('Ürünler'!$C:$C,J301)))))</f>
        <v>0</v>
      </c>
      <c r="L301">
        <f>IF('Cihazlar'!K301&lt;&gt;"",N(VALUE('Cihazlar'!K301)),IF('Cihazlar'!J301&lt;&gt;"",0,IF(J301="",0,N(INDEX('Ürünler'!$D:$D,J301)))))</f>
        <v>0</v>
      </c>
    </row>
    <row r="302" spans="1:12">
      <c r="A302" t="str">
        <f>IF(AND('Cihazlar'!A302="",'Cihazlar'!B302=""),"",IFERROR(INDEX('Müşteriler'!$A:$A,MATCH(IF('Cihazlar'!A302="","§",'Cihazlar'!A302),'Müşteriler'!$K:$K,0)),IFERROR(INDEX('Müşteriler'!$A:$A,MATCH(IF('Cihazlar'!B302="","§",'Cihazlar'!B302),'Müşteriler'!$C:$C,0)),'Cihazlar'!A302&amp;'Cihazlar'!B302)))</f>
        <v/>
      </c>
      <c r="B302" t="str">
        <f>IF('Cihazlar'!C302="","",IF(J302="",'Cihazlar'!C302,INDEX('Ürünler'!$B:$B,J302)))</f>
        <v/>
      </c>
      <c r="C302" t="str">
        <f>IF('Cihazlar'!D302="","",'Cihazlar'!D302)</f>
        <v/>
      </c>
      <c r="D302" s="16" t="str">
        <f>I302</f>
        <v/>
      </c>
      <c r="E302" t="str">
        <f>IF(L302&gt;0,L302&amp;" gün",IF(K302&gt;0,K302&amp;" ay",""))</f>
        <v/>
      </c>
      <c r="F302" s="16" t="str">
        <f>IF(OR('Cihazlar'!C302="",I302=""),"",IF(L302&gt;0,I302+L302,IF(K302&gt;0,EDATE(I302,K302),"")))</f>
        <v/>
      </c>
      <c r="G302" s="17" t="str">
        <f>IF(F302="","",F302-TODAY())</f>
        <v/>
      </c>
      <c r="H302" t="str">
        <f>IF(G302="","",IF(G302&lt;0,"Gecikmiş",IF(G302&lt;=30,"30 gün içinde","Planlı")))</f>
        <v/>
      </c>
      <c r="I302" s="16" t="str">
        <f>IF('Cihazlar'!F302&lt;&gt;"",IF('Cihazlar'!F302="","",IF(ISNUMBER('Cihazlar'!F302),'Cihazlar'!F302,IFERROR(DATE(VALUE(RIGHT('Cihazlar'!F302,4)),VALUE(MID('Cihazlar'!F302,4,2)),VALUE(LEFT('Cihazlar'!F302,2))),""))),IF('Cihazlar'!E302="","",IF(ISNUMBER('Cihazlar'!E302),'Cihazlar'!E302,IFERROR(DATE(VALUE(RIGHT('Cihazlar'!E302,4)),VALUE(MID('Cihazlar'!E302,4,2)),VALUE(LEFT('Cihazlar'!E302,2))),""))))</f>
        <v/>
      </c>
      <c r="J302" t="str">
        <f>IF('Cihazlar'!C302="","",IFERROR(MATCH('Cihazlar'!C302,'Ürünler'!$A:$A,0),IFERROR(MATCH('Cihazlar'!C302,'Ürünler'!$B:$B,0),"")))</f>
        <v/>
      </c>
      <c r="K302">
        <f>IF(L302&gt;0,0,IF('Cihazlar'!J302&lt;&gt;"",N(VALUE('Cihazlar'!J302)),IF(J302="",0,N(INDEX('Ürünler'!$C:$C,J302)))))</f>
        <v>0</v>
      </c>
      <c r="L302">
        <f>IF('Cihazlar'!K302&lt;&gt;"",N(VALUE('Cihazlar'!K302)),IF('Cihazlar'!J302&lt;&gt;"",0,IF(J302="",0,N(INDEX('Ürünler'!$D:$D,J302)))))</f>
        <v>0</v>
      </c>
    </row>
    <row r="303" spans="1:12">
      <c r="A303" t="str">
        <f>IF(AND('Cihazlar'!A303="",'Cihazlar'!B303=""),"",IFERROR(INDEX('Müşteriler'!$A:$A,MATCH(IF('Cihazlar'!A303="","§",'Cihazlar'!A303),'Müşteriler'!$K:$K,0)),IFERROR(INDEX('Müşteriler'!$A:$A,MATCH(IF('Cihazlar'!B303="","§",'Cihazlar'!B303),'Müşteriler'!$C:$C,0)),'Cihazlar'!A303&amp;'Cihazlar'!B303)))</f>
        <v/>
      </c>
      <c r="B303" t="str">
        <f>IF('Cihazlar'!C303="","",IF(J303="",'Cihazlar'!C303,INDEX('Ürünler'!$B:$B,J303)))</f>
        <v/>
      </c>
      <c r="C303" t="str">
        <f>IF('Cihazlar'!D303="","",'Cihazlar'!D303)</f>
        <v/>
      </c>
      <c r="D303" s="16" t="str">
        <f>I303</f>
        <v/>
      </c>
      <c r="E303" t="str">
        <f>IF(L303&gt;0,L303&amp;" gün",IF(K303&gt;0,K303&amp;" ay",""))</f>
        <v/>
      </c>
      <c r="F303" s="16" t="str">
        <f>IF(OR('Cihazlar'!C303="",I303=""),"",IF(L303&gt;0,I303+L303,IF(K303&gt;0,EDATE(I303,K303),"")))</f>
        <v/>
      </c>
      <c r="G303" s="17" t="str">
        <f>IF(F303="","",F303-TODAY())</f>
        <v/>
      </c>
      <c r="H303" t="str">
        <f>IF(G303="","",IF(G303&lt;0,"Gecikmiş",IF(G303&lt;=30,"30 gün içinde","Planlı")))</f>
        <v/>
      </c>
      <c r="I303" s="16" t="str">
        <f>IF('Cihazlar'!F303&lt;&gt;"",IF('Cihazlar'!F303="","",IF(ISNUMBER('Cihazlar'!F303),'Cihazlar'!F303,IFERROR(DATE(VALUE(RIGHT('Cihazlar'!F303,4)),VALUE(MID('Cihazlar'!F303,4,2)),VALUE(LEFT('Cihazlar'!F303,2))),""))),IF('Cihazlar'!E303="","",IF(ISNUMBER('Cihazlar'!E303),'Cihazlar'!E303,IFERROR(DATE(VALUE(RIGHT('Cihazlar'!E303,4)),VALUE(MID('Cihazlar'!E303,4,2)),VALUE(LEFT('Cihazlar'!E303,2))),""))))</f>
        <v/>
      </c>
      <c r="J303" t="str">
        <f>IF('Cihazlar'!C303="","",IFERROR(MATCH('Cihazlar'!C303,'Ürünler'!$A:$A,0),IFERROR(MATCH('Cihazlar'!C303,'Ürünler'!$B:$B,0),"")))</f>
        <v/>
      </c>
      <c r="K303">
        <f>IF(L303&gt;0,0,IF('Cihazlar'!J303&lt;&gt;"",N(VALUE('Cihazlar'!J303)),IF(J303="",0,N(INDEX('Ürünler'!$C:$C,J303)))))</f>
        <v>0</v>
      </c>
      <c r="L303">
        <f>IF('Cihazlar'!K303&lt;&gt;"",N(VALUE('Cihazlar'!K303)),IF('Cihazlar'!J303&lt;&gt;"",0,IF(J303="",0,N(INDEX('Ürünler'!$D:$D,J303)))))</f>
        <v>0</v>
      </c>
    </row>
    <row r="304" spans="1:12">
      <c r="A304" t="str">
        <f>IF(AND('Cihazlar'!A304="",'Cihazlar'!B304=""),"",IFERROR(INDEX('Müşteriler'!$A:$A,MATCH(IF('Cihazlar'!A304="","§",'Cihazlar'!A304),'Müşteriler'!$K:$K,0)),IFERROR(INDEX('Müşteriler'!$A:$A,MATCH(IF('Cihazlar'!B304="","§",'Cihazlar'!B304),'Müşteriler'!$C:$C,0)),'Cihazlar'!A304&amp;'Cihazlar'!B304)))</f>
        <v/>
      </c>
      <c r="B304" t="str">
        <f>IF('Cihazlar'!C304="","",IF(J304="",'Cihazlar'!C304,INDEX('Ürünler'!$B:$B,J304)))</f>
        <v/>
      </c>
      <c r="C304" t="str">
        <f>IF('Cihazlar'!D304="","",'Cihazlar'!D304)</f>
        <v/>
      </c>
      <c r="D304" s="16" t="str">
        <f>I304</f>
        <v/>
      </c>
      <c r="E304" t="str">
        <f>IF(L304&gt;0,L304&amp;" gün",IF(K304&gt;0,K304&amp;" ay",""))</f>
        <v/>
      </c>
      <c r="F304" s="16" t="str">
        <f>IF(OR('Cihazlar'!C304="",I304=""),"",IF(L304&gt;0,I304+L304,IF(K304&gt;0,EDATE(I304,K304),"")))</f>
        <v/>
      </c>
      <c r="G304" s="17" t="str">
        <f>IF(F304="","",F304-TODAY())</f>
        <v/>
      </c>
      <c r="H304" t="str">
        <f>IF(G304="","",IF(G304&lt;0,"Gecikmiş",IF(G304&lt;=30,"30 gün içinde","Planlı")))</f>
        <v/>
      </c>
      <c r="I304" s="16" t="str">
        <f>IF('Cihazlar'!F304&lt;&gt;"",IF('Cihazlar'!F304="","",IF(ISNUMBER('Cihazlar'!F304),'Cihazlar'!F304,IFERROR(DATE(VALUE(RIGHT('Cihazlar'!F304,4)),VALUE(MID('Cihazlar'!F304,4,2)),VALUE(LEFT('Cihazlar'!F304,2))),""))),IF('Cihazlar'!E304="","",IF(ISNUMBER('Cihazlar'!E304),'Cihazlar'!E304,IFERROR(DATE(VALUE(RIGHT('Cihazlar'!E304,4)),VALUE(MID('Cihazlar'!E304,4,2)),VALUE(LEFT('Cihazlar'!E304,2))),""))))</f>
        <v/>
      </c>
      <c r="J304" t="str">
        <f>IF('Cihazlar'!C304="","",IFERROR(MATCH('Cihazlar'!C304,'Ürünler'!$A:$A,0),IFERROR(MATCH('Cihazlar'!C304,'Ürünler'!$B:$B,0),"")))</f>
        <v/>
      </c>
      <c r="K304">
        <f>IF(L304&gt;0,0,IF('Cihazlar'!J304&lt;&gt;"",N(VALUE('Cihazlar'!J304)),IF(J304="",0,N(INDEX('Ürünler'!$C:$C,J304)))))</f>
        <v>0</v>
      </c>
      <c r="L304">
        <f>IF('Cihazlar'!K304&lt;&gt;"",N(VALUE('Cihazlar'!K304)),IF('Cihazlar'!J304&lt;&gt;"",0,IF(J304="",0,N(INDEX('Ürünler'!$D:$D,J304)))))</f>
        <v>0</v>
      </c>
    </row>
    <row r="305" spans="1:12">
      <c r="A305" t="str">
        <f>IF(AND('Cihazlar'!A305="",'Cihazlar'!B305=""),"",IFERROR(INDEX('Müşteriler'!$A:$A,MATCH(IF('Cihazlar'!A305="","§",'Cihazlar'!A305),'Müşteriler'!$K:$K,0)),IFERROR(INDEX('Müşteriler'!$A:$A,MATCH(IF('Cihazlar'!B305="","§",'Cihazlar'!B305),'Müşteriler'!$C:$C,0)),'Cihazlar'!A305&amp;'Cihazlar'!B305)))</f>
        <v/>
      </c>
      <c r="B305" t="str">
        <f>IF('Cihazlar'!C305="","",IF(J305="",'Cihazlar'!C305,INDEX('Ürünler'!$B:$B,J305)))</f>
        <v/>
      </c>
      <c r="C305" t="str">
        <f>IF('Cihazlar'!D305="","",'Cihazlar'!D305)</f>
        <v/>
      </c>
      <c r="D305" s="16" t="str">
        <f>I305</f>
        <v/>
      </c>
      <c r="E305" t="str">
        <f>IF(L305&gt;0,L305&amp;" gün",IF(K305&gt;0,K305&amp;" ay",""))</f>
        <v/>
      </c>
      <c r="F305" s="16" t="str">
        <f>IF(OR('Cihazlar'!C305="",I305=""),"",IF(L305&gt;0,I305+L305,IF(K305&gt;0,EDATE(I305,K305),"")))</f>
        <v/>
      </c>
      <c r="G305" s="17" t="str">
        <f>IF(F305="","",F305-TODAY())</f>
        <v/>
      </c>
      <c r="H305" t="str">
        <f>IF(G305="","",IF(G305&lt;0,"Gecikmiş",IF(G305&lt;=30,"30 gün içinde","Planlı")))</f>
        <v/>
      </c>
      <c r="I305" s="16" t="str">
        <f>IF('Cihazlar'!F305&lt;&gt;"",IF('Cihazlar'!F305="","",IF(ISNUMBER('Cihazlar'!F305),'Cihazlar'!F305,IFERROR(DATE(VALUE(RIGHT('Cihazlar'!F305,4)),VALUE(MID('Cihazlar'!F305,4,2)),VALUE(LEFT('Cihazlar'!F305,2))),""))),IF('Cihazlar'!E305="","",IF(ISNUMBER('Cihazlar'!E305),'Cihazlar'!E305,IFERROR(DATE(VALUE(RIGHT('Cihazlar'!E305,4)),VALUE(MID('Cihazlar'!E305,4,2)),VALUE(LEFT('Cihazlar'!E305,2))),""))))</f>
        <v/>
      </c>
      <c r="J305" t="str">
        <f>IF('Cihazlar'!C305="","",IFERROR(MATCH('Cihazlar'!C305,'Ürünler'!$A:$A,0),IFERROR(MATCH('Cihazlar'!C305,'Ürünler'!$B:$B,0),"")))</f>
        <v/>
      </c>
      <c r="K305">
        <f>IF(L305&gt;0,0,IF('Cihazlar'!J305&lt;&gt;"",N(VALUE('Cihazlar'!J305)),IF(J305="",0,N(INDEX('Ürünler'!$C:$C,J305)))))</f>
        <v>0</v>
      </c>
      <c r="L305">
        <f>IF('Cihazlar'!K305&lt;&gt;"",N(VALUE('Cihazlar'!K305)),IF('Cihazlar'!J305&lt;&gt;"",0,IF(J305="",0,N(INDEX('Ürünler'!$D:$D,J305)))))</f>
        <v>0</v>
      </c>
    </row>
    <row r="306" spans="1:12">
      <c r="A306" t="str">
        <f>IF(AND('Cihazlar'!A306="",'Cihazlar'!B306=""),"",IFERROR(INDEX('Müşteriler'!$A:$A,MATCH(IF('Cihazlar'!A306="","§",'Cihazlar'!A306),'Müşteriler'!$K:$K,0)),IFERROR(INDEX('Müşteriler'!$A:$A,MATCH(IF('Cihazlar'!B306="","§",'Cihazlar'!B306),'Müşteriler'!$C:$C,0)),'Cihazlar'!A306&amp;'Cihazlar'!B306)))</f>
        <v/>
      </c>
      <c r="B306" t="str">
        <f>IF('Cihazlar'!C306="","",IF(J306="",'Cihazlar'!C306,INDEX('Ürünler'!$B:$B,J306)))</f>
        <v/>
      </c>
      <c r="C306" t="str">
        <f>IF('Cihazlar'!D306="","",'Cihazlar'!D306)</f>
        <v/>
      </c>
      <c r="D306" s="16" t="str">
        <f>I306</f>
        <v/>
      </c>
      <c r="E306" t="str">
        <f>IF(L306&gt;0,L306&amp;" gün",IF(K306&gt;0,K306&amp;" ay",""))</f>
        <v/>
      </c>
      <c r="F306" s="16" t="str">
        <f>IF(OR('Cihazlar'!C306="",I306=""),"",IF(L306&gt;0,I306+L306,IF(K306&gt;0,EDATE(I306,K306),"")))</f>
        <v/>
      </c>
      <c r="G306" s="17" t="str">
        <f>IF(F306="","",F306-TODAY())</f>
        <v/>
      </c>
      <c r="H306" t="str">
        <f>IF(G306="","",IF(G306&lt;0,"Gecikmiş",IF(G306&lt;=30,"30 gün içinde","Planlı")))</f>
        <v/>
      </c>
      <c r="I306" s="16" t="str">
        <f>IF('Cihazlar'!F306&lt;&gt;"",IF('Cihazlar'!F306="","",IF(ISNUMBER('Cihazlar'!F306),'Cihazlar'!F306,IFERROR(DATE(VALUE(RIGHT('Cihazlar'!F306,4)),VALUE(MID('Cihazlar'!F306,4,2)),VALUE(LEFT('Cihazlar'!F306,2))),""))),IF('Cihazlar'!E306="","",IF(ISNUMBER('Cihazlar'!E306),'Cihazlar'!E306,IFERROR(DATE(VALUE(RIGHT('Cihazlar'!E306,4)),VALUE(MID('Cihazlar'!E306,4,2)),VALUE(LEFT('Cihazlar'!E306,2))),""))))</f>
        <v/>
      </c>
      <c r="J306" t="str">
        <f>IF('Cihazlar'!C306="","",IFERROR(MATCH('Cihazlar'!C306,'Ürünler'!$A:$A,0),IFERROR(MATCH('Cihazlar'!C306,'Ürünler'!$B:$B,0),"")))</f>
        <v/>
      </c>
      <c r="K306">
        <f>IF(L306&gt;0,0,IF('Cihazlar'!J306&lt;&gt;"",N(VALUE('Cihazlar'!J306)),IF(J306="",0,N(INDEX('Ürünler'!$C:$C,J306)))))</f>
        <v>0</v>
      </c>
      <c r="L306">
        <f>IF('Cihazlar'!K306&lt;&gt;"",N(VALUE('Cihazlar'!K306)),IF('Cihazlar'!J306&lt;&gt;"",0,IF(J306="",0,N(INDEX('Ürünler'!$D:$D,J306)))))</f>
        <v>0</v>
      </c>
    </row>
    <row r="307" spans="1:12">
      <c r="A307" t="str">
        <f>IF(AND('Cihazlar'!A307="",'Cihazlar'!B307=""),"",IFERROR(INDEX('Müşteriler'!$A:$A,MATCH(IF('Cihazlar'!A307="","§",'Cihazlar'!A307),'Müşteriler'!$K:$K,0)),IFERROR(INDEX('Müşteriler'!$A:$A,MATCH(IF('Cihazlar'!B307="","§",'Cihazlar'!B307),'Müşteriler'!$C:$C,0)),'Cihazlar'!A307&amp;'Cihazlar'!B307)))</f>
        <v/>
      </c>
      <c r="B307" t="str">
        <f>IF('Cihazlar'!C307="","",IF(J307="",'Cihazlar'!C307,INDEX('Ürünler'!$B:$B,J307)))</f>
        <v/>
      </c>
      <c r="C307" t="str">
        <f>IF('Cihazlar'!D307="","",'Cihazlar'!D307)</f>
        <v/>
      </c>
      <c r="D307" s="16" t="str">
        <f>I307</f>
        <v/>
      </c>
      <c r="E307" t="str">
        <f>IF(L307&gt;0,L307&amp;" gün",IF(K307&gt;0,K307&amp;" ay",""))</f>
        <v/>
      </c>
      <c r="F307" s="16" t="str">
        <f>IF(OR('Cihazlar'!C307="",I307=""),"",IF(L307&gt;0,I307+L307,IF(K307&gt;0,EDATE(I307,K307),"")))</f>
        <v/>
      </c>
      <c r="G307" s="17" t="str">
        <f>IF(F307="","",F307-TODAY())</f>
        <v/>
      </c>
      <c r="H307" t="str">
        <f>IF(G307="","",IF(G307&lt;0,"Gecikmiş",IF(G307&lt;=30,"30 gün içinde","Planlı")))</f>
        <v/>
      </c>
      <c r="I307" s="16" t="str">
        <f>IF('Cihazlar'!F307&lt;&gt;"",IF('Cihazlar'!F307="","",IF(ISNUMBER('Cihazlar'!F307),'Cihazlar'!F307,IFERROR(DATE(VALUE(RIGHT('Cihazlar'!F307,4)),VALUE(MID('Cihazlar'!F307,4,2)),VALUE(LEFT('Cihazlar'!F307,2))),""))),IF('Cihazlar'!E307="","",IF(ISNUMBER('Cihazlar'!E307),'Cihazlar'!E307,IFERROR(DATE(VALUE(RIGHT('Cihazlar'!E307,4)),VALUE(MID('Cihazlar'!E307,4,2)),VALUE(LEFT('Cihazlar'!E307,2))),""))))</f>
        <v/>
      </c>
      <c r="J307" t="str">
        <f>IF('Cihazlar'!C307="","",IFERROR(MATCH('Cihazlar'!C307,'Ürünler'!$A:$A,0),IFERROR(MATCH('Cihazlar'!C307,'Ürünler'!$B:$B,0),"")))</f>
        <v/>
      </c>
      <c r="K307">
        <f>IF(L307&gt;0,0,IF('Cihazlar'!J307&lt;&gt;"",N(VALUE('Cihazlar'!J307)),IF(J307="",0,N(INDEX('Ürünler'!$C:$C,J307)))))</f>
        <v>0</v>
      </c>
      <c r="L307">
        <f>IF('Cihazlar'!K307&lt;&gt;"",N(VALUE('Cihazlar'!K307)),IF('Cihazlar'!J307&lt;&gt;"",0,IF(J307="",0,N(INDEX('Ürünler'!$D:$D,J307)))))</f>
        <v>0</v>
      </c>
    </row>
    <row r="308" spans="1:12">
      <c r="A308" t="str">
        <f>IF(AND('Cihazlar'!A308="",'Cihazlar'!B308=""),"",IFERROR(INDEX('Müşteriler'!$A:$A,MATCH(IF('Cihazlar'!A308="","§",'Cihazlar'!A308),'Müşteriler'!$K:$K,0)),IFERROR(INDEX('Müşteriler'!$A:$A,MATCH(IF('Cihazlar'!B308="","§",'Cihazlar'!B308),'Müşteriler'!$C:$C,0)),'Cihazlar'!A308&amp;'Cihazlar'!B308)))</f>
        <v/>
      </c>
      <c r="B308" t="str">
        <f>IF('Cihazlar'!C308="","",IF(J308="",'Cihazlar'!C308,INDEX('Ürünler'!$B:$B,J308)))</f>
        <v/>
      </c>
      <c r="C308" t="str">
        <f>IF('Cihazlar'!D308="","",'Cihazlar'!D308)</f>
        <v/>
      </c>
      <c r="D308" s="16" t="str">
        <f>I308</f>
        <v/>
      </c>
      <c r="E308" t="str">
        <f>IF(L308&gt;0,L308&amp;" gün",IF(K308&gt;0,K308&amp;" ay",""))</f>
        <v/>
      </c>
      <c r="F308" s="16" t="str">
        <f>IF(OR('Cihazlar'!C308="",I308=""),"",IF(L308&gt;0,I308+L308,IF(K308&gt;0,EDATE(I308,K308),"")))</f>
        <v/>
      </c>
      <c r="G308" s="17" t="str">
        <f>IF(F308="","",F308-TODAY())</f>
        <v/>
      </c>
      <c r="H308" t="str">
        <f>IF(G308="","",IF(G308&lt;0,"Gecikmiş",IF(G308&lt;=30,"30 gün içinde","Planlı")))</f>
        <v/>
      </c>
      <c r="I308" s="16" t="str">
        <f>IF('Cihazlar'!F308&lt;&gt;"",IF('Cihazlar'!F308="","",IF(ISNUMBER('Cihazlar'!F308),'Cihazlar'!F308,IFERROR(DATE(VALUE(RIGHT('Cihazlar'!F308,4)),VALUE(MID('Cihazlar'!F308,4,2)),VALUE(LEFT('Cihazlar'!F308,2))),""))),IF('Cihazlar'!E308="","",IF(ISNUMBER('Cihazlar'!E308),'Cihazlar'!E308,IFERROR(DATE(VALUE(RIGHT('Cihazlar'!E308,4)),VALUE(MID('Cihazlar'!E308,4,2)),VALUE(LEFT('Cihazlar'!E308,2))),""))))</f>
        <v/>
      </c>
      <c r="J308" t="str">
        <f>IF('Cihazlar'!C308="","",IFERROR(MATCH('Cihazlar'!C308,'Ürünler'!$A:$A,0),IFERROR(MATCH('Cihazlar'!C308,'Ürünler'!$B:$B,0),"")))</f>
        <v/>
      </c>
      <c r="K308">
        <f>IF(L308&gt;0,0,IF('Cihazlar'!J308&lt;&gt;"",N(VALUE('Cihazlar'!J308)),IF(J308="",0,N(INDEX('Ürünler'!$C:$C,J308)))))</f>
        <v>0</v>
      </c>
      <c r="L308">
        <f>IF('Cihazlar'!K308&lt;&gt;"",N(VALUE('Cihazlar'!K308)),IF('Cihazlar'!J308&lt;&gt;"",0,IF(J308="",0,N(INDEX('Ürünler'!$D:$D,J308)))))</f>
        <v>0</v>
      </c>
    </row>
    <row r="309" spans="1:12">
      <c r="A309" t="str">
        <f>IF(AND('Cihazlar'!A309="",'Cihazlar'!B309=""),"",IFERROR(INDEX('Müşteriler'!$A:$A,MATCH(IF('Cihazlar'!A309="","§",'Cihazlar'!A309),'Müşteriler'!$K:$K,0)),IFERROR(INDEX('Müşteriler'!$A:$A,MATCH(IF('Cihazlar'!B309="","§",'Cihazlar'!B309),'Müşteriler'!$C:$C,0)),'Cihazlar'!A309&amp;'Cihazlar'!B309)))</f>
        <v/>
      </c>
      <c r="B309" t="str">
        <f>IF('Cihazlar'!C309="","",IF(J309="",'Cihazlar'!C309,INDEX('Ürünler'!$B:$B,J309)))</f>
        <v/>
      </c>
      <c r="C309" t="str">
        <f>IF('Cihazlar'!D309="","",'Cihazlar'!D309)</f>
        <v/>
      </c>
      <c r="D309" s="16" t="str">
        <f>I309</f>
        <v/>
      </c>
      <c r="E309" t="str">
        <f>IF(L309&gt;0,L309&amp;" gün",IF(K309&gt;0,K309&amp;" ay",""))</f>
        <v/>
      </c>
      <c r="F309" s="16" t="str">
        <f>IF(OR('Cihazlar'!C309="",I309=""),"",IF(L309&gt;0,I309+L309,IF(K309&gt;0,EDATE(I309,K309),"")))</f>
        <v/>
      </c>
      <c r="G309" s="17" t="str">
        <f>IF(F309="","",F309-TODAY())</f>
        <v/>
      </c>
      <c r="H309" t="str">
        <f>IF(G309="","",IF(G309&lt;0,"Gecikmiş",IF(G309&lt;=30,"30 gün içinde","Planlı")))</f>
        <v/>
      </c>
      <c r="I309" s="16" t="str">
        <f>IF('Cihazlar'!F309&lt;&gt;"",IF('Cihazlar'!F309="","",IF(ISNUMBER('Cihazlar'!F309),'Cihazlar'!F309,IFERROR(DATE(VALUE(RIGHT('Cihazlar'!F309,4)),VALUE(MID('Cihazlar'!F309,4,2)),VALUE(LEFT('Cihazlar'!F309,2))),""))),IF('Cihazlar'!E309="","",IF(ISNUMBER('Cihazlar'!E309),'Cihazlar'!E309,IFERROR(DATE(VALUE(RIGHT('Cihazlar'!E309,4)),VALUE(MID('Cihazlar'!E309,4,2)),VALUE(LEFT('Cihazlar'!E309,2))),""))))</f>
        <v/>
      </c>
      <c r="J309" t="str">
        <f>IF('Cihazlar'!C309="","",IFERROR(MATCH('Cihazlar'!C309,'Ürünler'!$A:$A,0),IFERROR(MATCH('Cihazlar'!C309,'Ürünler'!$B:$B,0),"")))</f>
        <v/>
      </c>
      <c r="K309">
        <f>IF(L309&gt;0,0,IF('Cihazlar'!J309&lt;&gt;"",N(VALUE('Cihazlar'!J309)),IF(J309="",0,N(INDEX('Ürünler'!$C:$C,J309)))))</f>
        <v>0</v>
      </c>
      <c r="L309">
        <f>IF('Cihazlar'!K309&lt;&gt;"",N(VALUE('Cihazlar'!K309)),IF('Cihazlar'!J309&lt;&gt;"",0,IF(J309="",0,N(INDEX('Ürünler'!$D:$D,J309)))))</f>
        <v>0</v>
      </c>
    </row>
    <row r="310" spans="1:12">
      <c r="A310" t="str">
        <f>IF(AND('Cihazlar'!A310="",'Cihazlar'!B310=""),"",IFERROR(INDEX('Müşteriler'!$A:$A,MATCH(IF('Cihazlar'!A310="","§",'Cihazlar'!A310),'Müşteriler'!$K:$K,0)),IFERROR(INDEX('Müşteriler'!$A:$A,MATCH(IF('Cihazlar'!B310="","§",'Cihazlar'!B310),'Müşteriler'!$C:$C,0)),'Cihazlar'!A310&amp;'Cihazlar'!B310)))</f>
        <v/>
      </c>
      <c r="B310" t="str">
        <f>IF('Cihazlar'!C310="","",IF(J310="",'Cihazlar'!C310,INDEX('Ürünler'!$B:$B,J310)))</f>
        <v/>
      </c>
      <c r="C310" t="str">
        <f>IF('Cihazlar'!D310="","",'Cihazlar'!D310)</f>
        <v/>
      </c>
      <c r="D310" s="16" t="str">
        <f>I310</f>
        <v/>
      </c>
      <c r="E310" t="str">
        <f>IF(L310&gt;0,L310&amp;" gün",IF(K310&gt;0,K310&amp;" ay",""))</f>
        <v/>
      </c>
      <c r="F310" s="16" t="str">
        <f>IF(OR('Cihazlar'!C310="",I310=""),"",IF(L310&gt;0,I310+L310,IF(K310&gt;0,EDATE(I310,K310),"")))</f>
        <v/>
      </c>
      <c r="G310" s="17" t="str">
        <f>IF(F310="","",F310-TODAY())</f>
        <v/>
      </c>
      <c r="H310" t="str">
        <f>IF(G310="","",IF(G310&lt;0,"Gecikmiş",IF(G310&lt;=30,"30 gün içinde","Planlı")))</f>
        <v/>
      </c>
      <c r="I310" s="16" t="str">
        <f>IF('Cihazlar'!F310&lt;&gt;"",IF('Cihazlar'!F310="","",IF(ISNUMBER('Cihazlar'!F310),'Cihazlar'!F310,IFERROR(DATE(VALUE(RIGHT('Cihazlar'!F310,4)),VALUE(MID('Cihazlar'!F310,4,2)),VALUE(LEFT('Cihazlar'!F310,2))),""))),IF('Cihazlar'!E310="","",IF(ISNUMBER('Cihazlar'!E310),'Cihazlar'!E310,IFERROR(DATE(VALUE(RIGHT('Cihazlar'!E310,4)),VALUE(MID('Cihazlar'!E310,4,2)),VALUE(LEFT('Cihazlar'!E310,2))),""))))</f>
        <v/>
      </c>
      <c r="J310" t="str">
        <f>IF('Cihazlar'!C310="","",IFERROR(MATCH('Cihazlar'!C310,'Ürünler'!$A:$A,0),IFERROR(MATCH('Cihazlar'!C310,'Ürünler'!$B:$B,0),"")))</f>
        <v/>
      </c>
      <c r="K310">
        <f>IF(L310&gt;0,0,IF('Cihazlar'!J310&lt;&gt;"",N(VALUE('Cihazlar'!J310)),IF(J310="",0,N(INDEX('Ürünler'!$C:$C,J310)))))</f>
        <v>0</v>
      </c>
      <c r="L310">
        <f>IF('Cihazlar'!K310&lt;&gt;"",N(VALUE('Cihazlar'!K310)),IF('Cihazlar'!J310&lt;&gt;"",0,IF(J310="",0,N(INDEX('Ürünler'!$D:$D,J310)))))</f>
        <v>0</v>
      </c>
    </row>
    <row r="311" spans="1:12">
      <c r="A311" t="str">
        <f>IF(AND('Cihazlar'!A311="",'Cihazlar'!B311=""),"",IFERROR(INDEX('Müşteriler'!$A:$A,MATCH(IF('Cihazlar'!A311="","§",'Cihazlar'!A311),'Müşteriler'!$K:$K,0)),IFERROR(INDEX('Müşteriler'!$A:$A,MATCH(IF('Cihazlar'!B311="","§",'Cihazlar'!B311),'Müşteriler'!$C:$C,0)),'Cihazlar'!A311&amp;'Cihazlar'!B311)))</f>
        <v/>
      </c>
      <c r="B311" t="str">
        <f>IF('Cihazlar'!C311="","",IF(J311="",'Cihazlar'!C311,INDEX('Ürünler'!$B:$B,J311)))</f>
        <v/>
      </c>
      <c r="C311" t="str">
        <f>IF('Cihazlar'!D311="","",'Cihazlar'!D311)</f>
        <v/>
      </c>
      <c r="D311" s="16" t="str">
        <f>I311</f>
        <v/>
      </c>
      <c r="E311" t="str">
        <f>IF(L311&gt;0,L311&amp;" gün",IF(K311&gt;0,K311&amp;" ay",""))</f>
        <v/>
      </c>
      <c r="F311" s="16" t="str">
        <f>IF(OR('Cihazlar'!C311="",I311=""),"",IF(L311&gt;0,I311+L311,IF(K311&gt;0,EDATE(I311,K311),"")))</f>
        <v/>
      </c>
      <c r="G311" s="17" t="str">
        <f>IF(F311="","",F311-TODAY())</f>
        <v/>
      </c>
      <c r="H311" t="str">
        <f>IF(G311="","",IF(G311&lt;0,"Gecikmiş",IF(G311&lt;=30,"30 gün içinde","Planlı")))</f>
        <v/>
      </c>
      <c r="I311" s="16" t="str">
        <f>IF('Cihazlar'!F311&lt;&gt;"",IF('Cihazlar'!F311="","",IF(ISNUMBER('Cihazlar'!F311),'Cihazlar'!F311,IFERROR(DATE(VALUE(RIGHT('Cihazlar'!F311,4)),VALUE(MID('Cihazlar'!F311,4,2)),VALUE(LEFT('Cihazlar'!F311,2))),""))),IF('Cihazlar'!E311="","",IF(ISNUMBER('Cihazlar'!E311),'Cihazlar'!E311,IFERROR(DATE(VALUE(RIGHT('Cihazlar'!E311,4)),VALUE(MID('Cihazlar'!E311,4,2)),VALUE(LEFT('Cihazlar'!E311,2))),""))))</f>
        <v/>
      </c>
      <c r="J311" t="str">
        <f>IF('Cihazlar'!C311="","",IFERROR(MATCH('Cihazlar'!C311,'Ürünler'!$A:$A,0),IFERROR(MATCH('Cihazlar'!C311,'Ürünler'!$B:$B,0),"")))</f>
        <v/>
      </c>
      <c r="K311">
        <f>IF(L311&gt;0,0,IF('Cihazlar'!J311&lt;&gt;"",N(VALUE('Cihazlar'!J311)),IF(J311="",0,N(INDEX('Ürünler'!$C:$C,J311)))))</f>
        <v>0</v>
      </c>
      <c r="L311">
        <f>IF('Cihazlar'!K311&lt;&gt;"",N(VALUE('Cihazlar'!K311)),IF('Cihazlar'!J311&lt;&gt;"",0,IF(J311="",0,N(INDEX('Ürünler'!$D:$D,J311)))))</f>
        <v>0</v>
      </c>
    </row>
    <row r="312" spans="1:12">
      <c r="A312" t="str">
        <f>IF(AND('Cihazlar'!A312="",'Cihazlar'!B312=""),"",IFERROR(INDEX('Müşteriler'!$A:$A,MATCH(IF('Cihazlar'!A312="","§",'Cihazlar'!A312),'Müşteriler'!$K:$K,0)),IFERROR(INDEX('Müşteriler'!$A:$A,MATCH(IF('Cihazlar'!B312="","§",'Cihazlar'!B312),'Müşteriler'!$C:$C,0)),'Cihazlar'!A312&amp;'Cihazlar'!B312)))</f>
        <v/>
      </c>
      <c r="B312" t="str">
        <f>IF('Cihazlar'!C312="","",IF(J312="",'Cihazlar'!C312,INDEX('Ürünler'!$B:$B,J312)))</f>
        <v/>
      </c>
      <c r="C312" t="str">
        <f>IF('Cihazlar'!D312="","",'Cihazlar'!D312)</f>
        <v/>
      </c>
      <c r="D312" s="16" t="str">
        <f>I312</f>
        <v/>
      </c>
      <c r="E312" t="str">
        <f>IF(L312&gt;0,L312&amp;" gün",IF(K312&gt;0,K312&amp;" ay",""))</f>
        <v/>
      </c>
      <c r="F312" s="16" t="str">
        <f>IF(OR('Cihazlar'!C312="",I312=""),"",IF(L312&gt;0,I312+L312,IF(K312&gt;0,EDATE(I312,K312),"")))</f>
        <v/>
      </c>
      <c r="G312" s="17" t="str">
        <f>IF(F312="","",F312-TODAY())</f>
        <v/>
      </c>
      <c r="H312" t="str">
        <f>IF(G312="","",IF(G312&lt;0,"Gecikmiş",IF(G312&lt;=30,"30 gün içinde","Planlı")))</f>
        <v/>
      </c>
      <c r="I312" s="16" t="str">
        <f>IF('Cihazlar'!F312&lt;&gt;"",IF('Cihazlar'!F312="","",IF(ISNUMBER('Cihazlar'!F312),'Cihazlar'!F312,IFERROR(DATE(VALUE(RIGHT('Cihazlar'!F312,4)),VALUE(MID('Cihazlar'!F312,4,2)),VALUE(LEFT('Cihazlar'!F312,2))),""))),IF('Cihazlar'!E312="","",IF(ISNUMBER('Cihazlar'!E312),'Cihazlar'!E312,IFERROR(DATE(VALUE(RIGHT('Cihazlar'!E312,4)),VALUE(MID('Cihazlar'!E312,4,2)),VALUE(LEFT('Cihazlar'!E312,2))),""))))</f>
        <v/>
      </c>
      <c r="J312" t="str">
        <f>IF('Cihazlar'!C312="","",IFERROR(MATCH('Cihazlar'!C312,'Ürünler'!$A:$A,0),IFERROR(MATCH('Cihazlar'!C312,'Ürünler'!$B:$B,0),"")))</f>
        <v/>
      </c>
      <c r="K312">
        <f>IF(L312&gt;0,0,IF('Cihazlar'!J312&lt;&gt;"",N(VALUE('Cihazlar'!J312)),IF(J312="",0,N(INDEX('Ürünler'!$C:$C,J312)))))</f>
        <v>0</v>
      </c>
      <c r="L312">
        <f>IF('Cihazlar'!K312&lt;&gt;"",N(VALUE('Cihazlar'!K312)),IF('Cihazlar'!J312&lt;&gt;"",0,IF(J312="",0,N(INDEX('Ürünler'!$D:$D,J312)))))</f>
        <v>0</v>
      </c>
    </row>
    <row r="313" spans="1:12">
      <c r="A313" t="str">
        <f>IF(AND('Cihazlar'!A313="",'Cihazlar'!B313=""),"",IFERROR(INDEX('Müşteriler'!$A:$A,MATCH(IF('Cihazlar'!A313="","§",'Cihazlar'!A313),'Müşteriler'!$K:$K,0)),IFERROR(INDEX('Müşteriler'!$A:$A,MATCH(IF('Cihazlar'!B313="","§",'Cihazlar'!B313),'Müşteriler'!$C:$C,0)),'Cihazlar'!A313&amp;'Cihazlar'!B313)))</f>
        <v/>
      </c>
      <c r="B313" t="str">
        <f>IF('Cihazlar'!C313="","",IF(J313="",'Cihazlar'!C313,INDEX('Ürünler'!$B:$B,J313)))</f>
        <v/>
      </c>
      <c r="C313" t="str">
        <f>IF('Cihazlar'!D313="","",'Cihazlar'!D313)</f>
        <v/>
      </c>
      <c r="D313" s="16" t="str">
        <f>I313</f>
        <v/>
      </c>
      <c r="E313" t="str">
        <f>IF(L313&gt;0,L313&amp;" gün",IF(K313&gt;0,K313&amp;" ay",""))</f>
        <v/>
      </c>
      <c r="F313" s="16" t="str">
        <f>IF(OR('Cihazlar'!C313="",I313=""),"",IF(L313&gt;0,I313+L313,IF(K313&gt;0,EDATE(I313,K313),"")))</f>
        <v/>
      </c>
      <c r="G313" s="17" t="str">
        <f>IF(F313="","",F313-TODAY())</f>
        <v/>
      </c>
      <c r="H313" t="str">
        <f>IF(G313="","",IF(G313&lt;0,"Gecikmiş",IF(G313&lt;=30,"30 gün içinde","Planlı")))</f>
        <v/>
      </c>
      <c r="I313" s="16" t="str">
        <f>IF('Cihazlar'!F313&lt;&gt;"",IF('Cihazlar'!F313="","",IF(ISNUMBER('Cihazlar'!F313),'Cihazlar'!F313,IFERROR(DATE(VALUE(RIGHT('Cihazlar'!F313,4)),VALUE(MID('Cihazlar'!F313,4,2)),VALUE(LEFT('Cihazlar'!F313,2))),""))),IF('Cihazlar'!E313="","",IF(ISNUMBER('Cihazlar'!E313),'Cihazlar'!E313,IFERROR(DATE(VALUE(RIGHT('Cihazlar'!E313,4)),VALUE(MID('Cihazlar'!E313,4,2)),VALUE(LEFT('Cihazlar'!E313,2))),""))))</f>
        <v/>
      </c>
      <c r="J313" t="str">
        <f>IF('Cihazlar'!C313="","",IFERROR(MATCH('Cihazlar'!C313,'Ürünler'!$A:$A,0),IFERROR(MATCH('Cihazlar'!C313,'Ürünler'!$B:$B,0),"")))</f>
        <v/>
      </c>
      <c r="K313">
        <f>IF(L313&gt;0,0,IF('Cihazlar'!J313&lt;&gt;"",N(VALUE('Cihazlar'!J313)),IF(J313="",0,N(INDEX('Ürünler'!$C:$C,J313)))))</f>
        <v>0</v>
      </c>
      <c r="L313">
        <f>IF('Cihazlar'!K313&lt;&gt;"",N(VALUE('Cihazlar'!K313)),IF('Cihazlar'!J313&lt;&gt;"",0,IF(J313="",0,N(INDEX('Ürünler'!$D:$D,J313)))))</f>
        <v>0</v>
      </c>
    </row>
    <row r="314" spans="1:12">
      <c r="A314" t="str">
        <f>IF(AND('Cihazlar'!A314="",'Cihazlar'!B314=""),"",IFERROR(INDEX('Müşteriler'!$A:$A,MATCH(IF('Cihazlar'!A314="","§",'Cihazlar'!A314),'Müşteriler'!$K:$K,0)),IFERROR(INDEX('Müşteriler'!$A:$A,MATCH(IF('Cihazlar'!B314="","§",'Cihazlar'!B314),'Müşteriler'!$C:$C,0)),'Cihazlar'!A314&amp;'Cihazlar'!B314)))</f>
        <v/>
      </c>
      <c r="B314" t="str">
        <f>IF('Cihazlar'!C314="","",IF(J314="",'Cihazlar'!C314,INDEX('Ürünler'!$B:$B,J314)))</f>
        <v/>
      </c>
      <c r="C314" t="str">
        <f>IF('Cihazlar'!D314="","",'Cihazlar'!D314)</f>
        <v/>
      </c>
      <c r="D314" s="16" t="str">
        <f>I314</f>
        <v/>
      </c>
      <c r="E314" t="str">
        <f>IF(L314&gt;0,L314&amp;" gün",IF(K314&gt;0,K314&amp;" ay",""))</f>
        <v/>
      </c>
      <c r="F314" s="16" t="str">
        <f>IF(OR('Cihazlar'!C314="",I314=""),"",IF(L314&gt;0,I314+L314,IF(K314&gt;0,EDATE(I314,K314),"")))</f>
        <v/>
      </c>
      <c r="G314" s="17" t="str">
        <f>IF(F314="","",F314-TODAY())</f>
        <v/>
      </c>
      <c r="H314" t="str">
        <f>IF(G314="","",IF(G314&lt;0,"Gecikmiş",IF(G314&lt;=30,"30 gün içinde","Planlı")))</f>
        <v/>
      </c>
      <c r="I314" s="16" t="str">
        <f>IF('Cihazlar'!F314&lt;&gt;"",IF('Cihazlar'!F314="","",IF(ISNUMBER('Cihazlar'!F314),'Cihazlar'!F314,IFERROR(DATE(VALUE(RIGHT('Cihazlar'!F314,4)),VALUE(MID('Cihazlar'!F314,4,2)),VALUE(LEFT('Cihazlar'!F314,2))),""))),IF('Cihazlar'!E314="","",IF(ISNUMBER('Cihazlar'!E314),'Cihazlar'!E314,IFERROR(DATE(VALUE(RIGHT('Cihazlar'!E314,4)),VALUE(MID('Cihazlar'!E314,4,2)),VALUE(LEFT('Cihazlar'!E314,2))),""))))</f>
        <v/>
      </c>
      <c r="J314" t="str">
        <f>IF('Cihazlar'!C314="","",IFERROR(MATCH('Cihazlar'!C314,'Ürünler'!$A:$A,0),IFERROR(MATCH('Cihazlar'!C314,'Ürünler'!$B:$B,0),"")))</f>
        <v/>
      </c>
      <c r="K314">
        <f>IF(L314&gt;0,0,IF('Cihazlar'!J314&lt;&gt;"",N(VALUE('Cihazlar'!J314)),IF(J314="",0,N(INDEX('Ürünler'!$C:$C,J314)))))</f>
        <v>0</v>
      </c>
      <c r="L314">
        <f>IF('Cihazlar'!K314&lt;&gt;"",N(VALUE('Cihazlar'!K314)),IF('Cihazlar'!J314&lt;&gt;"",0,IF(J314="",0,N(INDEX('Ürünler'!$D:$D,J314)))))</f>
        <v>0</v>
      </c>
    </row>
    <row r="315" spans="1:12">
      <c r="A315" t="str">
        <f>IF(AND('Cihazlar'!A315="",'Cihazlar'!B315=""),"",IFERROR(INDEX('Müşteriler'!$A:$A,MATCH(IF('Cihazlar'!A315="","§",'Cihazlar'!A315),'Müşteriler'!$K:$K,0)),IFERROR(INDEX('Müşteriler'!$A:$A,MATCH(IF('Cihazlar'!B315="","§",'Cihazlar'!B315),'Müşteriler'!$C:$C,0)),'Cihazlar'!A315&amp;'Cihazlar'!B315)))</f>
        <v/>
      </c>
      <c r="B315" t="str">
        <f>IF('Cihazlar'!C315="","",IF(J315="",'Cihazlar'!C315,INDEX('Ürünler'!$B:$B,J315)))</f>
        <v/>
      </c>
      <c r="C315" t="str">
        <f>IF('Cihazlar'!D315="","",'Cihazlar'!D315)</f>
        <v/>
      </c>
      <c r="D315" s="16" t="str">
        <f>I315</f>
        <v/>
      </c>
      <c r="E315" t="str">
        <f>IF(L315&gt;0,L315&amp;" gün",IF(K315&gt;0,K315&amp;" ay",""))</f>
        <v/>
      </c>
      <c r="F315" s="16" t="str">
        <f>IF(OR('Cihazlar'!C315="",I315=""),"",IF(L315&gt;0,I315+L315,IF(K315&gt;0,EDATE(I315,K315),"")))</f>
        <v/>
      </c>
      <c r="G315" s="17" t="str">
        <f>IF(F315="","",F315-TODAY())</f>
        <v/>
      </c>
      <c r="H315" t="str">
        <f>IF(G315="","",IF(G315&lt;0,"Gecikmiş",IF(G315&lt;=30,"30 gün içinde","Planlı")))</f>
        <v/>
      </c>
      <c r="I315" s="16" t="str">
        <f>IF('Cihazlar'!F315&lt;&gt;"",IF('Cihazlar'!F315="","",IF(ISNUMBER('Cihazlar'!F315),'Cihazlar'!F315,IFERROR(DATE(VALUE(RIGHT('Cihazlar'!F315,4)),VALUE(MID('Cihazlar'!F315,4,2)),VALUE(LEFT('Cihazlar'!F315,2))),""))),IF('Cihazlar'!E315="","",IF(ISNUMBER('Cihazlar'!E315),'Cihazlar'!E315,IFERROR(DATE(VALUE(RIGHT('Cihazlar'!E315,4)),VALUE(MID('Cihazlar'!E315,4,2)),VALUE(LEFT('Cihazlar'!E315,2))),""))))</f>
        <v/>
      </c>
      <c r="J315" t="str">
        <f>IF('Cihazlar'!C315="","",IFERROR(MATCH('Cihazlar'!C315,'Ürünler'!$A:$A,0),IFERROR(MATCH('Cihazlar'!C315,'Ürünler'!$B:$B,0),"")))</f>
        <v/>
      </c>
      <c r="K315">
        <f>IF(L315&gt;0,0,IF('Cihazlar'!J315&lt;&gt;"",N(VALUE('Cihazlar'!J315)),IF(J315="",0,N(INDEX('Ürünler'!$C:$C,J315)))))</f>
        <v>0</v>
      </c>
      <c r="L315">
        <f>IF('Cihazlar'!K315&lt;&gt;"",N(VALUE('Cihazlar'!K315)),IF('Cihazlar'!J315&lt;&gt;"",0,IF(J315="",0,N(INDEX('Ürünler'!$D:$D,J315)))))</f>
        <v>0</v>
      </c>
    </row>
    <row r="316" spans="1:12">
      <c r="A316" t="str">
        <f>IF(AND('Cihazlar'!A316="",'Cihazlar'!B316=""),"",IFERROR(INDEX('Müşteriler'!$A:$A,MATCH(IF('Cihazlar'!A316="","§",'Cihazlar'!A316),'Müşteriler'!$K:$K,0)),IFERROR(INDEX('Müşteriler'!$A:$A,MATCH(IF('Cihazlar'!B316="","§",'Cihazlar'!B316),'Müşteriler'!$C:$C,0)),'Cihazlar'!A316&amp;'Cihazlar'!B316)))</f>
        <v/>
      </c>
      <c r="B316" t="str">
        <f>IF('Cihazlar'!C316="","",IF(J316="",'Cihazlar'!C316,INDEX('Ürünler'!$B:$B,J316)))</f>
        <v/>
      </c>
      <c r="C316" t="str">
        <f>IF('Cihazlar'!D316="","",'Cihazlar'!D316)</f>
        <v/>
      </c>
      <c r="D316" s="16" t="str">
        <f>I316</f>
        <v/>
      </c>
      <c r="E316" t="str">
        <f>IF(L316&gt;0,L316&amp;" gün",IF(K316&gt;0,K316&amp;" ay",""))</f>
        <v/>
      </c>
      <c r="F316" s="16" t="str">
        <f>IF(OR('Cihazlar'!C316="",I316=""),"",IF(L316&gt;0,I316+L316,IF(K316&gt;0,EDATE(I316,K316),"")))</f>
        <v/>
      </c>
      <c r="G316" s="17" t="str">
        <f>IF(F316="","",F316-TODAY())</f>
        <v/>
      </c>
      <c r="H316" t="str">
        <f>IF(G316="","",IF(G316&lt;0,"Gecikmiş",IF(G316&lt;=30,"30 gün içinde","Planlı")))</f>
        <v/>
      </c>
      <c r="I316" s="16" t="str">
        <f>IF('Cihazlar'!F316&lt;&gt;"",IF('Cihazlar'!F316="","",IF(ISNUMBER('Cihazlar'!F316),'Cihazlar'!F316,IFERROR(DATE(VALUE(RIGHT('Cihazlar'!F316,4)),VALUE(MID('Cihazlar'!F316,4,2)),VALUE(LEFT('Cihazlar'!F316,2))),""))),IF('Cihazlar'!E316="","",IF(ISNUMBER('Cihazlar'!E316),'Cihazlar'!E316,IFERROR(DATE(VALUE(RIGHT('Cihazlar'!E316,4)),VALUE(MID('Cihazlar'!E316,4,2)),VALUE(LEFT('Cihazlar'!E316,2))),""))))</f>
        <v/>
      </c>
      <c r="J316" t="str">
        <f>IF('Cihazlar'!C316="","",IFERROR(MATCH('Cihazlar'!C316,'Ürünler'!$A:$A,0),IFERROR(MATCH('Cihazlar'!C316,'Ürünler'!$B:$B,0),"")))</f>
        <v/>
      </c>
      <c r="K316">
        <f>IF(L316&gt;0,0,IF('Cihazlar'!J316&lt;&gt;"",N(VALUE('Cihazlar'!J316)),IF(J316="",0,N(INDEX('Ürünler'!$C:$C,J316)))))</f>
        <v>0</v>
      </c>
      <c r="L316">
        <f>IF('Cihazlar'!K316&lt;&gt;"",N(VALUE('Cihazlar'!K316)),IF('Cihazlar'!J316&lt;&gt;"",0,IF(J316="",0,N(INDEX('Ürünler'!$D:$D,J316)))))</f>
        <v>0</v>
      </c>
    </row>
    <row r="317" spans="1:12">
      <c r="A317" t="str">
        <f>IF(AND('Cihazlar'!A317="",'Cihazlar'!B317=""),"",IFERROR(INDEX('Müşteriler'!$A:$A,MATCH(IF('Cihazlar'!A317="","§",'Cihazlar'!A317),'Müşteriler'!$K:$K,0)),IFERROR(INDEX('Müşteriler'!$A:$A,MATCH(IF('Cihazlar'!B317="","§",'Cihazlar'!B317),'Müşteriler'!$C:$C,0)),'Cihazlar'!A317&amp;'Cihazlar'!B317)))</f>
        <v/>
      </c>
      <c r="B317" t="str">
        <f>IF('Cihazlar'!C317="","",IF(J317="",'Cihazlar'!C317,INDEX('Ürünler'!$B:$B,J317)))</f>
        <v/>
      </c>
      <c r="C317" t="str">
        <f>IF('Cihazlar'!D317="","",'Cihazlar'!D317)</f>
        <v/>
      </c>
      <c r="D317" s="16" t="str">
        <f>I317</f>
        <v/>
      </c>
      <c r="E317" t="str">
        <f>IF(L317&gt;0,L317&amp;" gün",IF(K317&gt;0,K317&amp;" ay",""))</f>
        <v/>
      </c>
      <c r="F317" s="16" t="str">
        <f>IF(OR('Cihazlar'!C317="",I317=""),"",IF(L317&gt;0,I317+L317,IF(K317&gt;0,EDATE(I317,K317),"")))</f>
        <v/>
      </c>
      <c r="G317" s="17" t="str">
        <f>IF(F317="","",F317-TODAY())</f>
        <v/>
      </c>
      <c r="H317" t="str">
        <f>IF(G317="","",IF(G317&lt;0,"Gecikmiş",IF(G317&lt;=30,"30 gün içinde","Planlı")))</f>
        <v/>
      </c>
      <c r="I317" s="16" t="str">
        <f>IF('Cihazlar'!F317&lt;&gt;"",IF('Cihazlar'!F317="","",IF(ISNUMBER('Cihazlar'!F317),'Cihazlar'!F317,IFERROR(DATE(VALUE(RIGHT('Cihazlar'!F317,4)),VALUE(MID('Cihazlar'!F317,4,2)),VALUE(LEFT('Cihazlar'!F317,2))),""))),IF('Cihazlar'!E317="","",IF(ISNUMBER('Cihazlar'!E317),'Cihazlar'!E317,IFERROR(DATE(VALUE(RIGHT('Cihazlar'!E317,4)),VALUE(MID('Cihazlar'!E317,4,2)),VALUE(LEFT('Cihazlar'!E317,2))),""))))</f>
        <v/>
      </c>
      <c r="J317" t="str">
        <f>IF('Cihazlar'!C317="","",IFERROR(MATCH('Cihazlar'!C317,'Ürünler'!$A:$A,0),IFERROR(MATCH('Cihazlar'!C317,'Ürünler'!$B:$B,0),"")))</f>
        <v/>
      </c>
      <c r="K317">
        <f>IF(L317&gt;0,0,IF('Cihazlar'!J317&lt;&gt;"",N(VALUE('Cihazlar'!J317)),IF(J317="",0,N(INDEX('Ürünler'!$C:$C,J317)))))</f>
        <v>0</v>
      </c>
      <c r="L317">
        <f>IF('Cihazlar'!K317&lt;&gt;"",N(VALUE('Cihazlar'!K317)),IF('Cihazlar'!J317&lt;&gt;"",0,IF(J317="",0,N(INDEX('Ürünler'!$D:$D,J317)))))</f>
        <v>0</v>
      </c>
    </row>
    <row r="318" spans="1:12">
      <c r="A318" t="str">
        <f>IF(AND('Cihazlar'!A318="",'Cihazlar'!B318=""),"",IFERROR(INDEX('Müşteriler'!$A:$A,MATCH(IF('Cihazlar'!A318="","§",'Cihazlar'!A318),'Müşteriler'!$K:$K,0)),IFERROR(INDEX('Müşteriler'!$A:$A,MATCH(IF('Cihazlar'!B318="","§",'Cihazlar'!B318),'Müşteriler'!$C:$C,0)),'Cihazlar'!A318&amp;'Cihazlar'!B318)))</f>
        <v/>
      </c>
      <c r="B318" t="str">
        <f>IF('Cihazlar'!C318="","",IF(J318="",'Cihazlar'!C318,INDEX('Ürünler'!$B:$B,J318)))</f>
        <v/>
      </c>
      <c r="C318" t="str">
        <f>IF('Cihazlar'!D318="","",'Cihazlar'!D318)</f>
        <v/>
      </c>
      <c r="D318" s="16" t="str">
        <f>I318</f>
        <v/>
      </c>
      <c r="E318" t="str">
        <f>IF(L318&gt;0,L318&amp;" gün",IF(K318&gt;0,K318&amp;" ay",""))</f>
        <v/>
      </c>
      <c r="F318" s="16" t="str">
        <f>IF(OR('Cihazlar'!C318="",I318=""),"",IF(L318&gt;0,I318+L318,IF(K318&gt;0,EDATE(I318,K318),"")))</f>
        <v/>
      </c>
      <c r="G318" s="17" t="str">
        <f>IF(F318="","",F318-TODAY())</f>
        <v/>
      </c>
      <c r="H318" t="str">
        <f>IF(G318="","",IF(G318&lt;0,"Gecikmiş",IF(G318&lt;=30,"30 gün içinde","Planlı")))</f>
        <v/>
      </c>
      <c r="I318" s="16" t="str">
        <f>IF('Cihazlar'!F318&lt;&gt;"",IF('Cihazlar'!F318="","",IF(ISNUMBER('Cihazlar'!F318),'Cihazlar'!F318,IFERROR(DATE(VALUE(RIGHT('Cihazlar'!F318,4)),VALUE(MID('Cihazlar'!F318,4,2)),VALUE(LEFT('Cihazlar'!F318,2))),""))),IF('Cihazlar'!E318="","",IF(ISNUMBER('Cihazlar'!E318),'Cihazlar'!E318,IFERROR(DATE(VALUE(RIGHT('Cihazlar'!E318,4)),VALUE(MID('Cihazlar'!E318,4,2)),VALUE(LEFT('Cihazlar'!E318,2))),""))))</f>
        <v/>
      </c>
      <c r="J318" t="str">
        <f>IF('Cihazlar'!C318="","",IFERROR(MATCH('Cihazlar'!C318,'Ürünler'!$A:$A,0),IFERROR(MATCH('Cihazlar'!C318,'Ürünler'!$B:$B,0),"")))</f>
        <v/>
      </c>
      <c r="K318">
        <f>IF(L318&gt;0,0,IF('Cihazlar'!J318&lt;&gt;"",N(VALUE('Cihazlar'!J318)),IF(J318="",0,N(INDEX('Ürünler'!$C:$C,J318)))))</f>
        <v>0</v>
      </c>
      <c r="L318">
        <f>IF('Cihazlar'!K318&lt;&gt;"",N(VALUE('Cihazlar'!K318)),IF('Cihazlar'!J318&lt;&gt;"",0,IF(J318="",0,N(INDEX('Ürünler'!$D:$D,J318)))))</f>
        <v>0</v>
      </c>
    </row>
    <row r="319" spans="1:12">
      <c r="A319" t="str">
        <f>IF(AND('Cihazlar'!A319="",'Cihazlar'!B319=""),"",IFERROR(INDEX('Müşteriler'!$A:$A,MATCH(IF('Cihazlar'!A319="","§",'Cihazlar'!A319),'Müşteriler'!$K:$K,0)),IFERROR(INDEX('Müşteriler'!$A:$A,MATCH(IF('Cihazlar'!B319="","§",'Cihazlar'!B319),'Müşteriler'!$C:$C,0)),'Cihazlar'!A319&amp;'Cihazlar'!B319)))</f>
        <v/>
      </c>
      <c r="B319" t="str">
        <f>IF('Cihazlar'!C319="","",IF(J319="",'Cihazlar'!C319,INDEX('Ürünler'!$B:$B,J319)))</f>
        <v/>
      </c>
      <c r="C319" t="str">
        <f>IF('Cihazlar'!D319="","",'Cihazlar'!D319)</f>
        <v/>
      </c>
      <c r="D319" s="16" t="str">
        <f>I319</f>
        <v/>
      </c>
      <c r="E319" t="str">
        <f>IF(L319&gt;0,L319&amp;" gün",IF(K319&gt;0,K319&amp;" ay",""))</f>
        <v/>
      </c>
      <c r="F319" s="16" t="str">
        <f>IF(OR('Cihazlar'!C319="",I319=""),"",IF(L319&gt;0,I319+L319,IF(K319&gt;0,EDATE(I319,K319),"")))</f>
        <v/>
      </c>
      <c r="G319" s="17" t="str">
        <f>IF(F319="","",F319-TODAY())</f>
        <v/>
      </c>
      <c r="H319" t="str">
        <f>IF(G319="","",IF(G319&lt;0,"Gecikmiş",IF(G319&lt;=30,"30 gün içinde","Planlı")))</f>
        <v/>
      </c>
      <c r="I319" s="16" t="str">
        <f>IF('Cihazlar'!F319&lt;&gt;"",IF('Cihazlar'!F319="","",IF(ISNUMBER('Cihazlar'!F319),'Cihazlar'!F319,IFERROR(DATE(VALUE(RIGHT('Cihazlar'!F319,4)),VALUE(MID('Cihazlar'!F319,4,2)),VALUE(LEFT('Cihazlar'!F319,2))),""))),IF('Cihazlar'!E319="","",IF(ISNUMBER('Cihazlar'!E319),'Cihazlar'!E319,IFERROR(DATE(VALUE(RIGHT('Cihazlar'!E319,4)),VALUE(MID('Cihazlar'!E319,4,2)),VALUE(LEFT('Cihazlar'!E319,2))),""))))</f>
        <v/>
      </c>
      <c r="J319" t="str">
        <f>IF('Cihazlar'!C319="","",IFERROR(MATCH('Cihazlar'!C319,'Ürünler'!$A:$A,0),IFERROR(MATCH('Cihazlar'!C319,'Ürünler'!$B:$B,0),"")))</f>
        <v/>
      </c>
      <c r="K319">
        <f>IF(L319&gt;0,0,IF('Cihazlar'!J319&lt;&gt;"",N(VALUE('Cihazlar'!J319)),IF(J319="",0,N(INDEX('Ürünler'!$C:$C,J319)))))</f>
        <v>0</v>
      </c>
      <c r="L319">
        <f>IF('Cihazlar'!K319&lt;&gt;"",N(VALUE('Cihazlar'!K319)),IF('Cihazlar'!J319&lt;&gt;"",0,IF(J319="",0,N(INDEX('Ürünler'!$D:$D,J319)))))</f>
        <v>0</v>
      </c>
    </row>
    <row r="320" spans="1:12">
      <c r="A320" t="str">
        <f>IF(AND('Cihazlar'!A320="",'Cihazlar'!B320=""),"",IFERROR(INDEX('Müşteriler'!$A:$A,MATCH(IF('Cihazlar'!A320="","§",'Cihazlar'!A320),'Müşteriler'!$K:$K,0)),IFERROR(INDEX('Müşteriler'!$A:$A,MATCH(IF('Cihazlar'!B320="","§",'Cihazlar'!B320),'Müşteriler'!$C:$C,0)),'Cihazlar'!A320&amp;'Cihazlar'!B320)))</f>
        <v/>
      </c>
      <c r="B320" t="str">
        <f>IF('Cihazlar'!C320="","",IF(J320="",'Cihazlar'!C320,INDEX('Ürünler'!$B:$B,J320)))</f>
        <v/>
      </c>
      <c r="C320" t="str">
        <f>IF('Cihazlar'!D320="","",'Cihazlar'!D320)</f>
        <v/>
      </c>
      <c r="D320" s="16" t="str">
        <f>I320</f>
        <v/>
      </c>
      <c r="E320" t="str">
        <f>IF(L320&gt;0,L320&amp;" gün",IF(K320&gt;0,K320&amp;" ay",""))</f>
        <v/>
      </c>
      <c r="F320" s="16" t="str">
        <f>IF(OR('Cihazlar'!C320="",I320=""),"",IF(L320&gt;0,I320+L320,IF(K320&gt;0,EDATE(I320,K320),"")))</f>
        <v/>
      </c>
      <c r="G320" s="17" t="str">
        <f>IF(F320="","",F320-TODAY())</f>
        <v/>
      </c>
      <c r="H320" t="str">
        <f>IF(G320="","",IF(G320&lt;0,"Gecikmiş",IF(G320&lt;=30,"30 gün içinde","Planlı")))</f>
        <v/>
      </c>
      <c r="I320" s="16" t="str">
        <f>IF('Cihazlar'!F320&lt;&gt;"",IF('Cihazlar'!F320="","",IF(ISNUMBER('Cihazlar'!F320),'Cihazlar'!F320,IFERROR(DATE(VALUE(RIGHT('Cihazlar'!F320,4)),VALUE(MID('Cihazlar'!F320,4,2)),VALUE(LEFT('Cihazlar'!F320,2))),""))),IF('Cihazlar'!E320="","",IF(ISNUMBER('Cihazlar'!E320),'Cihazlar'!E320,IFERROR(DATE(VALUE(RIGHT('Cihazlar'!E320,4)),VALUE(MID('Cihazlar'!E320,4,2)),VALUE(LEFT('Cihazlar'!E320,2))),""))))</f>
        <v/>
      </c>
      <c r="J320" t="str">
        <f>IF('Cihazlar'!C320="","",IFERROR(MATCH('Cihazlar'!C320,'Ürünler'!$A:$A,0),IFERROR(MATCH('Cihazlar'!C320,'Ürünler'!$B:$B,0),"")))</f>
        <v/>
      </c>
      <c r="K320">
        <f>IF(L320&gt;0,0,IF('Cihazlar'!J320&lt;&gt;"",N(VALUE('Cihazlar'!J320)),IF(J320="",0,N(INDEX('Ürünler'!$C:$C,J320)))))</f>
        <v>0</v>
      </c>
      <c r="L320">
        <f>IF('Cihazlar'!K320&lt;&gt;"",N(VALUE('Cihazlar'!K320)),IF('Cihazlar'!J320&lt;&gt;"",0,IF(J320="",0,N(INDEX('Ürünler'!$D:$D,J320)))))</f>
        <v>0</v>
      </c>
    </row>
    <row r="321" spans="1:12">
      <c r="A321" t="str">
        <f>IF(AND('Cihazlar'!A321="",'Cihazlar'!B321=""),"",IFERROR(INDEX('Müşteriler'!$A:$A,MATCH(IF('Cihazlar'!A321="","§",'Cihazlar'!A321),'Müşteriler'!$K:$K,0)),IFERROR(INDEX('Müşteriler'!$A:$A,MATCH(IF('Cihazlar'!B321="","§",'Cihazlar'!B321),'Müşteriler'!$C:$C,0)),'Cihazlar'!A321&amp;'Cihazlar'!B321)))</f>
        <v/>
      </c>
      <c r="B321" t="str">
        <f>IF('Cihazlar'!C321="","",IF(J321="",'Cihazlar'!C321,INDEX('Ürünler'!$B:$B,J321)))</f>
        <v/>
      </c>
      <c r="C321" t="str">
        <f>IF('Cihazlar'!D321="","",'Cihazlar'!D321)</f>
        <v/>
      </c>
      <c r="D321" s="16" t="str">
        <f>I321</f>
        <v/>
      </c>
      <c r="E321" t="str">
        <f>IF(L321&gt;0,L321&amp;" gün",IF(K321&gt;0,K321&amp;" ay",""))</f>
        <v/>
      </c>
      <c r="F321" s="16" t="str">
        <f>IF(OR('Cihazlar'!C321="",I321=""),"",IF(L321&gt;0,I321+L321,IF(K321&gt;0,EDATE(I321,K321),"")))</f>
        <v/>
      </c>
      <c r="G321" s="17" t="str">
        <f>IF(F321="","",F321-TODAY())</f>
        <v/>
      </c>
      <c r="H321" t="str">
        <f>IF(G321="","",IF(G321&lt;0,"Gecikmiş",IF(G321&lt;=30,"30 gün içinde","Planlı")))</f>
        <v/>
      </c>
      <c r="I321" s="16" t="str">
        <f>IF('Cihazlar'!F321&lt;&gt;"",IF('Cihazlar'!F321="","",IF(ISNUMBER('Cihazlar'!F321),'Cihazlar'!F321,IFERROR(DATE(VALUE(RIGHT('Cihazlar'!F321,4)),VALUE(MID('Cihazlar'!F321,4,2)),VALUE(LEFT('Cihazlar'!F321,2))),""))),IF('Cihazlar'!E321="","",IF(ISNUMBER('Cihazlar'!E321),'Cihazlar'!E321,IFERROR(DATE(VALUE(RIGHT('Cihazlar'!E321,4)),VALUE(MID('Cihazlar'!E321,4,2)),VALUE(LEFT('Cihazlar'!E321,2))),""))))</f>
        <v/>
      </c>
      <c r="J321" t="str">
        <f>IF('Cihazlar'!C321="","",IFERROR(MATCH('Cihazlar'!C321,'Ürünler'!$A:$A,0),IFERROR(MATCH('Cihazlar'!C321,'Ürünler'!$B:$B,0),"")))</f>
        <v/>
      </c>
      <c r="K321">
        <f>IF(L321&gt;0,0,IF('Cihazlar'!J321&lt;&gt;"",N(VALUE('Cihazlar'!J321)),IF(J321="",0,N(INDEX('Ürünler'!$C:$C,J321)))))</f>
        <v>0</v>
      </c>
      <c r="L321">
        <f>IF('Cihazlar'!K321&lt;&gt;"",N(VALUE('Cihazlar'!K321)),IF('Cihazlar'!J321&lt;&gt;"",0,IF(J321="",0,N(INDEX('Ürünler'!$D:$D,J321)))))</f>
        <v>0</v>
      </c>
    </row>
    <row r="322" spans="1:12">
      <c r="A322" t="str">
        <f>IF(AND('Cihazlar'!A322="",'Cihazlar'!B322=""),"",IFERROR(INDEX('Müşteriler'!$A:$A,MATCH(IF('Cihazlar'!A322="","§",'Cihazlar'!A322),'Müşteriler'!$K:$K,0)),IFERROR(INDEX('Müşteriler'!$A:$A,MATCH(IF('Cihazlar'!B322="","§",'Cihazlar'!B322),'Müşteriler'!$C:$C,0)),'Cihazlar'!A322&amp;'Cihazlar'!B322)))</f>
        <v/>
      </c>
      <c r="B322" t="str">
        <f>IF('Cihazlar'!C322="","",IF(J322="",'Cihazlar'!C322,INDEX('Ürünler'!$B:$B,J322)))</f>
        <v/>
      </c>
      <c r="C322" t="str">
        <f>IF('Cihazlar'!D322="","",'Cihazlar'!D322)</f>
        <v/>
      </c>
      <c r="D322" s="16" t="str">
        <f>I322</f>
        <v/>
      </c>
      <c r="E322" t="str">
        <f>IF(L322&gt;0,L322&amp;" gün",IF(K322&gt;0,K322&amp;" ay",""))</f>
        <v/>
      </c>
      <c r="F322" s="16" t="str">
        <f>IF(OR('Cihazlar'!C322="",I322=""),"",IF(L322&gt;0,I322+L322,IF(K322&gt;0,EDATE(I322,K322),"")))</f>
        <v/>
      </c>
      <c r="G322" s="17" t="str">
        <f>IF(F322="","",F322-TODAY())</f>
        <v/>
      </c>
      <c r="H322" t="str">
        <f>IF(G322="","",IF(G322&lt;0,"Gecikmiş",IF(G322&lt;=30,"30 gün içinde","Planlı")))</f>
        <v/>
      </c>
      <c r="I322" s="16" t="str">
        <f>IF('Cihazlar'!F322&lt;&gt;"",IF('Cihazlar'!F322="","",IF(ISNUMBER('Cihazlar'!F322),'Cihazlar'!F322,IFERROR(DATE(VALUE(RIGHT('Cihazlar'!F322,4)),VALUE(MID('Cihazlar'!F322,4,2)),VALUE(LEFT('Cihazlar'!F322,2))),""))),IF('Cihazlar'!E322="","",IF(ISNUMBER('Cihazlar'!E322),'Cihazlar'!E322,IFERROR(DATE(VALUE(RIGHT('Cihazlar'!E322,4)),VALUE(MID('Cihazlar'!E322,4,2)),VALUE(LEFT('Cihazlar'!E322,2))),""))))</f>
        <v/>
      </c>
      <c r="J322" t="str">
        <f>IF('Cihazlar'!C322="","",IFERROR(MATCH('Cihazlar'!C322,'Ürünler'!$A:$A,0),IFERROR(MATCH('Cihazlar'!C322,'Ürünler'!$B:$B,0),"")))</f>
        <v/>
      </c>
      <c r="K322">
        <f>IF(L322&gt;0,0,IF('Cihazlar'!J322&lt;&gt;"",N(VALUE('Cihazlar'!J322)),IF(J322="",0,N(INDEX('Ürünler'!$C:$C,J322)))))</f>
        <v>0</v>
      </c>
      <c r="L322">
        <f>IF('Cihazlar'!K322&lt;&gt;"",N(VALUE('Cihazlar'!K322)),IF('Cihazlar'!J322&lt;&gt;"",0,IF(J322="",0,N(INDEX('Ürünler'!$D:$D,J322)))))</f>
        <v>0</v>
      </c>
    </row>
    <row r="323" spans="1:12">
      <c r="A323" t="str">
        <f>IF(AND('Cihazlar'!A323="",'Cihazlar'!B323=""),"",IFERROR(INDEX('Müşteriler'!$A:$A,MATCH(IF('Cihazlar'!A323="","§",'Cihazlar'!A323),'Müşteriler'!$K:$K,0)),IFERROR(INDEX('Müşteriler'!$A:$A,MATCH(IF('Cihazlar'!B323="","§",'Cihazlar'!B323),'Müşteriler'!$C:$C,0)),'Cihazlar'!A323&amp;'Cihazlar'!B323)))</f>
        <v/>
      </c>
      <c r="B323" t="str">
        <f>IF('Cihazlar'!C323="","",IF(J323="",'Cihazlar'!C323,INDEX('Ürünler'!$B:$B,J323)))</f>
        <v/>
      </c>
      <c r="C323" t="str">
        <f>IF('Cihazlar'!D323="","",'Cihazlar'!D323)</f>
        <v/>
      </c>
      <c r="D323" s="16" t="str">
        <f>I323</f>
        <v/>
      </c>
      <c r="E323" t="str">
        <f>IF(L323&gt;0,L323&amp;" gün",IF(K323&gt;0,K323&amp;" ay",""))</f>
        <v/>
      </c>
      <c r="F323" s="16" t="str">
        <f>IF(OR('Cihazlar'!C323="",I323=""),"",IF(L323&gt;0,I323+L323,IF(K323&gt;0,EDATE(I323,K323),"")))</f>
        <v/>
      </c>
      <c r="G323" s="17" t="str">
        <f>IF(F323="","",F323-TODAY())</f>
        <v/>
      </c>
      <c r="H323" t="str">
        <f>IF(G323="","",IF(G323&lt;0,"Gecikmiş",IF(G323&lt;=30,"30 gün içinde","Planlı")))</f>
        <v/>
      </c>
      <c r="I323" s="16" t="str">
        <f>IF('Cihazlar'!F323&lt;&gt;"",IF('Cihazlar'!F323="","",IF(ISNUMBER('Cihazlar'!F323),'Cihazlar'!F323,IFERROR(DATE(VALUE(RIGHT('Cihazlar'!F323,4)),VALUE(MID('Cihazlar'!F323,4,2)),VALUE(LEFT('Cihazlar'!F323,2))),""))),IF('Cihazlar'!E323="","",IF(ISNUMBER('Cihazlar'!E323),'Cihazlar'!E323,IFERROR(DATE(VALUE(RIGHT('Cihazlar'!E323,4)),VALUE(MID('Cihazlar'!E323,4,2)),VALUE(LEFT('Cihazlar'!E323,2))),""))))</f>
        <v/>
      </c>
      <c r="J323" t="str">
        <f>IF('Cihazlar'!C323="","",IFERROR(MATCH('Cihazlar'!C323,'Ürünler'!$A:$A,0),IFERROR(MATCH('Cihazlar'!C323,'Ürünler'!$B:$B,0),"")))</f>
        <v/>
      </c>
      <c r="K323">
        <f>IF(L323&gt;0,0,IF('Cihazlar'!J323&lt;&gt;"",N(VALUE('Cihazlar'!J323)),IF(J323="",0,N(INDEX('Ürünler'!$C:$C,J323)))))</f>
        <v>0</v>
      </c>
      <c r="L323">
        <f>IF('Cihazlar'!K323&lt;&gt;"",N(VALUE('Cihazlar'!K323)),IF('Cihazlar'!J323&lt;&gt;"",0,IF(J323="",0,N(INDEX('Ürünler'!$D:$D,J323)))))</f>
        <v>0</v>
      </c>
    </row>
    <row r="324" spans="1:12">
      <c r="A324" t="str">
        <f>IF(AND('Cihazlar'!A324="",'Cihazlar'!B324=""),"",IFERROR(INDEX('Müşteriler'!$A:$A,MATCH(IF('Cihazlar'!A324="","§",'Cihazlar'!A324),'Müşteriler'!$K:$K,0)),IFERROR(INDEX('Müşteriler'!$A:$A,MATCH(IF('Cihazlar'!B324="","§",'Cihazlar'!B324),'Müşteriler'!$C:$C,0)),'Cihazlar'!A324&amp;'Cihazlar'!B324)))</f>
        <v/>
      </c>
      <c r="B324" t="str">
        <f>IF('Cihazlar'!C324="","",IF(J324="",'Cihazlar'!C324,INDEX('Ürünler'!$B:$B,J324)))</f>
        <v/>
      </c>
      <c r="C324" t="str">
        <f>IF('Cihazlar'!D324="","",'Cihazlar'!D324)</f>
        <v/>
      </c>
      <c r="D324" s="16" t="str">
        <f>I324</f>
        <v/>
      </c>
      <c r="E324" t="str">
        <f>IF(L324&gt;0,L324&amp;" gün",IF(K324&gt;0,K324&amp;" ay",""))</f>
        <v/>
      </c>
      <c r="F324" s="16" t="str">
        <f>IF(OR('Cihazlar'!C324="",I324=""),"",IF(L324&gt;0,I324+L324,IF(K324&gt;0,EDATE(I324,K324),"")))</f>
        <v/>
      </c>
      <c r="G324" s="17" t="str">
        <f>IF(F324="","",F324-TODAY())</f>
        <v/>
      </c>
      <c r="H324" t="str">
        <f>IF(G324="","",IF(G324&lt;0,"Gecikmiş",IF(G324&lt;=30,"30 gün içinde","Planlı")))</f>
        <v/>
      </c>
      <c r="I324" s="16" t="str">
        <f>IF('Cihazlar'!F324&lt;&gt;"",IF('Cihazlar'!F324="","",IF(ISNUMBER('Cihazlar'!F324),'Cihazlar'!F324,IFERROR(DATE(VALUE(RIGHT('Cihazlar'!F324,4)),VALUE(MID('Cihazlar'!F324,4,2)),VALUE(LEFT('Cihazlar'!F324,2))),""))),IF('Cihazlar'!E324="","",IF(ISNUMBER('Cihazlar'!E324),'Cihazlar'!E324,IFERROR(DATE(VALUE(RIGHT('Cihazlar'!E324,4)),VALUE(MID('Cihazlar'!E324,4,2)),VALUE(LEFT('Cihazlar'!E324,2))),""))))</f>
        <v/>
      </c>
      <c r="J324" t="str">
        <f>IF('Cihazlar'!C324="","",IFERROR(MATCH('Cihazlar'!C324,'Ürünler'!$A:$A,0),IFERROR(MATCH('Cihazlar'!C324,'Ürünler'!$B:$B,0),"")))</f>
        <v/>
      </c>
      <c r="K324">
        <f>IF(L324&gt;0,0,IF('Cihazlar'!J324&lt;&gt;"",N(VALUE('Cihazlar'!J324)),IF(J324="",0,N(INDEX('Ürünler'!$C:$C,J324)))))</f>
        <v>0</v>
      </c>
      <c r="L324">
        <f>IF('Cihazlar'!K324&lt;&gt;"",N(VALUE('Cihazlar'!K324)),IF('Cihazlar'!J324&lt;&gt;"",0,IF(J324="",0,N(INDEX('Ürünler'!$D:$D,J324)))))</f>
        <v>0</v>
      </c>
    </row>
    <row r="325" spans="1:12">
      <c r="A325" t="str">
        <f>IF(AND('Cihazlar'!A325="",'Cihazlar'!B325=""),"",IFERROR(INDEX('Müşteriler'!$A:$A,MATCH(IF('Cihazlar'!A325="","§",'Cihazlar'!A325),'Müşteriler'!$K:$K,0)),IFERROR(INDEX('Müşteriler'!$A:$A,MATCH(IF('Cihazlar'!B325="","§",'Cihazlar'!B325),'Müşteriler'!$C:$C,0)),'Cihazlar'!A325&amp;'Cihazlar'!B325)))</f>
        <v/>
      </c>
      <c r="B325" t="str">
        <f>IF('Cihazlar'!C325="","",IF(J325="",'Cihazlar'!C325,INDEX('Ürünler'!$B:$B,J325)))</f>
        <v/>
      </c>
      <c r="C325" t="str">
        <f>IF('Cihazlar'!D325="","",'Cihazlar'!D325)</f>
        <v/>
      </c>
      <c r="D325" s="16" t="str">
        <f>I325</f>
        <v/>
      </c>
      <c r="E325" t="str">
        <f>IF(L325&gt;0,L325&amp;" gün",IF(K325&gt;0,K325&amp;" ay",""))</f>
        <v/>
      </c>
      <c r="F325" s="16" t="str">
        <f>IF(OR('Cihazlar'!C325="",I325=""),"",IF(L325&gt;0,I325+L325,IF(K325&gt;0,EDATE(I325,K325),"")))</f>
        <v/>
      </c>
      <c r="G325" s="17" t="str">
        <f>IF(F325="","",F325-TODAY())</f>
        <v/>
      </c>
      <c r="H325" t="str">
        <f>IF(G325="","",IF(G325&lt;0,"Gecikmiş",IF(G325&lt;=30,"30 gün içinde","Planlı")))</f>
        <v/>
      </c>
      <c r="I325" s="16" t="str">
        <f>IF('Cihazlar'!F325&lt;&gt;"",IF('Cihazlar'!F325="","",IF(ISNUMBER('Cihazlar'!F325),'Cihazlar'!F325,IFERROR(DATE(VALUE(RIGHT('Cihazlar'!F325,4)),VALUE(MID('Cihazlar'!F325,4,2)),VALUE(LEFT('Cihazlar'!F325,2))),""))),IF('Cihazlar'!E325="","",IF(ISNUMBER('Cihazlar'!E325),'Cihazlar'!E325,IFERROR(DATE(VALUE(RIGHT('Cihazlar'!E325,4)),VALUE(MID('Cihazlar'!E325,4,2)),VALUE(LEFT('Cihazlar'!E325,2))),""))))</f>
        <v/>
      </c>
      <c r="J325" t="str">
        <f>IF('Cihazlar'!C325="","",IFERROR(MATCH('Cihazlar'!C325,'Ürünler'!$A:$A,0),IFERROR(MATCH('Cihazlar'!C325,'Ürünler'!$B:$B,0),"")))</f>
        <v/>
      </c>
      <c r="K325">
        <f>IF(L325&gt;0,0,IF('Cihazlar'!J325&lt;&gt;"",N(VALUE('Cihazlar'!J325)),IF(J325="",0,N(INDEX('Ürünler'!$C:$C,J325)))))</f>
        <v>0</v>
      </c>
      <c r="L325">
        <f>IF('Cihazlar'!K325&lt;&gt;"",N(VALUE('Cihazlar'!K325)),IF('Cihazlar'!J325&lt;&gt;"",0,IF(J325="",0,N(INDEX('Ürünler'!$D:$D,J325)))))</f>
        <v>0</v>
      </c>
    </row>
    <row r="326" spans="1:12">
      <c r="A326" t="str">
        <f>IF(AND('Cihazlar'!A326="",'Cihazlar'!B326=""),"",IFERROR(INDEX('Müşteriler'!$A:$A,MATCH(IF('Cihazlar'!A326="","§",'Cihazlar'!A326),'Müşteriler'!$K:$K,0)),IFERROR(INDEX('Müşteriler'!$A:$A,MATCH(IF('Cihazlar'!B326="","§",'Cihazlar'!B326),'Müşteriler'!$C:$C,0)),'Cihazlar'!A326&amp;'Cihazlar'!B326)))</f>
        <v/>
      </c>
      <c r="B326" t="str">
        <f>IF('Cihazlar'!C326="","",IF(J326="",'Cihazlar'!C326,INDEX('Ürünler'!$B:$B,J326)))</f>
        <v/>
      </c>
      <c r="C326" t="str">
        <f>IF('Cihazlar'!D326="","",'Cihazlar'!D326)</f>
        <v/>
      </c>
      <c r="D326" s="16" t="str">
        <f>I326</f>
        <v/>
      </c>
      <c r="E326" t="str">
        <f>IF(L326&gt;0,L326&amp;" gün",IF(K326&gt;0,K326&amp;" ay",""))</f>
        <v/>
      </c>
      <c r="F326" s="16" t="str">
        <f>IF(OR('Cihazlar'!C326="",I326=""),"",IF(L326&gt;0,I326+L326,IF(K326&gt;0,EDATE(I326,K326),"")))</f>
        <v/>
      </c>
      <c r="G326" s="17" t="str">
        <f>IF(F326="","",F326-TODAY())</f>
        <v/>
      </c>
      <c r="H326" t="str">
        <f>IF(G326="","",IF(G326&lt;0,"Gecikmiş",IF(G326&lt;=30,"30 gün içinde","Planlı")))</f>
        <v/>
      </c>
      <c r="I326" s="16" t="str">
        <f>IF('Cihazlar'!F326&lt;&gt;"",IF('Cihazlar'!F326="","",IF(ISNUMBER('Cihazlar'!F326),'Cihazlar'!F326,IFERROR(DATE(VALUE(RIGHT('Cihazlar'!F326,4)),VALUE(MID('Cihazlar'!F326,4,2)),VALUE(LEFT('Cihazlar'!F326,2))),""))),IF('Cihazlar'!E326="","",IF(ISNUMBER('Cihazlar'!E326),'Cihazlar'!E326,IFERROR(DATE(VALUE(RIGHT('Cihazlar'!E326,4)),VALUE(MID('Cihazlar'!E326,4,2)),VALUE(LEFT('Cihazlar'!E326,2))),""))))</f>
        <v/>
      </c>
      <c r="J326" t="str">
        <f>IF('Cihazlar'!C326="","",IFERROR(MATCH('Cihazlar'!C326,'Ürünler'!$A:$A,0),IFERROR(MATCH('Cihazlar'!C326,'Ürünler'!$B:$B,0),"")))</f>
        <v/>
      </c>
      <c r="K326">
        <f>IF(L326&gt;0,0,IF('Cihazlar'!J326&lt;&gt;"",N(VALUE('Cihazlar'!J326)),IF(J326="",0,N(INDEX('Ürünler'!$C:$C,J326)))))</f>
        <v>0</v>
      </c>
      <c r="L326">
        <f>IF('Cihazlar'!K326&lt;&gt;"",N(VALUE('Cihazlar'!K326)),IF('Cihazlar'!J326&lt;&gt;"",0,IF(J326="",0,N(INDEX('Ürünler'!$D:$D,J326)))))</f>
        <v>0</v>
      </c>
    </row>
    <row r="327" spans="1:12">
      <c r="A327" t="str">
        <f>IF(AND('Cihazlar'!A327="",'Cihazlar'!B327=""),"",IFERROR(INDEX('Müşteriler'!$A:$A,MATCH(IF('Cihazlar'!A327="","§",'Cihazlar'!A327),'Müşteriler'!$K:$K,0)),IFERROR(INDEX('Müşteriler'!$A:$A,MATCH(IF('Cihazlar'!B327="","§",'Cihazlar'!B327),'Müşteriler'!$C:$C,0)),'Cihazlar'!A327&amp;'Cihazlar'!B327)))</f>
        <v/>
      </c>
      <c r="B327" t="str">
        <f>IF('Cihazlar'!C327="","",IF(J327="",'Cihazlar'!C327,INDEX('Ürünler'!$B:$B,J327)))</f>
        <v/>
      </c>
      <c r="C327" t="str">
        <f>IF('Cihazlar'!D327="","",'Cihazlar'!D327)</f>
        <v/>
      </c>
      <c r="D327" s="16" t="str">
        <f>I327</f>
        <v/>
      </c>
      <c r="E327" t="str">
        <f>IF(L327&gt;0,L327&amp;" gün",IF(K327&gt;0,K327&amp;" ay",""))</f>
        <v/>
      </c>
      <c r="F327" s="16" t="str">
        <f>IF(OR('Cihazlar'!C327="",I327=""),"",IF(L327&gt;0,I327+L327,IF(K327&gt;0,EDATE(I327,K327),"")))</f>
        <v/>
      </c>
      <c r="G327" s="17" t="str">
        <f>IF(F327="","",F327-TODAY())</f>
        <v/>
      </c>
      <c r="H327" t="str">
        <f>IF(G327="","",IF(G327&lt;0,"Gecikmiş",IF(G327&lt;=30,"30 gün içinde","Planlı")))</f>
        <v/>
      </c>
      <c r="I327" s="16" t="str">
        <f>IF('Cihazlar'!F327&lt;&gt;"",IF('Cihazlar'!F327="","",IF(ISNUMBER('Cihazlar'!F327),'Cihazlar'!F327,IFERROR(DATE(VALUE(RIGHT('Cihazlar'!F327,4)),VALUE(MID('Cihazlar'!F327,4,2)),VALUE(LEFT('Cihazlar'!F327,2))),""))),IF('Cihazlar'!E327="","",IF(ISNUMBER('Cihazlar'!E327),'Cihazlar'!E327,IFERROR(DATE(VALUE(RIGHT('Cihazlar'!E327,4)),VALUE(MID('Cihazlar'!E327,4,2)),VALUE(LEFT('Cihazlar'!E327,2))),""))))</f>
        <v/>
      </c>
      <c r="J327" t="str">
        <f>IF('Cihazlar'!C327="","",IFERROR(MATCH('Cihazlar'!C327,'Ürünler'!$A:$A,0),IFERROR(MATCH('Cihazlar'!C327,'Ürünler'!$B:$B,0),"")))</f>
        <v/>
      </c>
      <c r="K327">
        <f>IF(L327&gt;0,0,IF('Cihazlar'!J327&lt;&gt;"",N(VALUE('Cihazlar'!J327)),IF(J327="",0,N(INDEX('Ürünler'!$C:$C,J327)))))</f>
        <v>0</v>
      </c>
      <c r="L327">
        <f>IF('Cihazlar'!K327&lt;&gt;"",N(VALUE('Cihazlar'!K327)),IF('Cihazlar'!J327&lt;&gt;"",0,IF(J327="",0,N(INDEX('Ürünler'!$D:$D,J327)))))</f>
        <v>0</v>
      </c>
    </row>
    <row r="328" spans="1:12">
      <c r="A328" t="str">
        <f>IF(AND('Cihazlar'!A328="",'Cihazlar'!B328=""),"",IFERROR(INDEX('Müşteriler'!$A:$A,MATCH(IF('Cihazlar'!A328="","§",'Cihazlar'!A328),'Müşteriler'!$K:$K,0)),IFERROR(INDEX('Müşteriler'!$A:$A,MATCH(IF('Cihazlar'!B328="","§",'Cihazlar'!B328),'Müşteriler'!$C:$C,0)),'Cihazlar'!A328&amp;'Cihazlar'!B328)))</f>
        <v/>
      </c>
      <c r="B328" t="str">
        <f>IF('Cihazlar'!C328="","",IF(J328="",'Cihazlar'!C328,INDEX('Ürünler'!$B:$B,J328)))</f>
        <v/>
      </c>
      <c r="C328" t="str">
        <f>IF('Cihazlar'!D328="","",'Cihazlar'!D328)</f>
        <v/>
      </c>
      <c r="D328" s="16" t="str">
        <f>I328</f>
        <v/>
      </c>
      <c r="E328" t="str">
        <f>IF(L328&gt;0,L328&amp;" gün",IF(K328&gt;0,K328&amp;" ay",""))</f>
        <v/>
      </c>
      <c r="F328" s="16" t="str">
        <f>IF(OR('Cihazlar'!C328="",I328=""),"",IF(L328&gt;0,I328+L328,IF(K328&gt;0,EDATE(I328,K328),"")))</f>
        <v/>
      </c>
      <c r="G328" s="17" t="str">
        <f>IF(F328="","",F328-TODAY())</f>
        <v/>
      </c>
      <c r="H328" t="str">
        <f>IF(G328="","",IF(G328&lt;0,"Gecikmiş",IF(G328&lt;=30,"30 gün içinde","Planlı")))</f>
        <v/>
      </c>
      <c r="I328" s="16" t="str">
        <f>IF('Cihazlar'!F328&lt;&gt;"",IF('Cihazlar'!F328="","",IF(ISNUMBER('Cihazlar'!F328),'Cihazlar'!F328,IFERROR(DATE(VALUE(RIGHT('Cihazlar'!F328,4)),VALUE(MID('Cihazlar'!F328,4,2)),VALUE(LEFT('Cihazlar'!F328,2))),""))),IF('Cihazlar'!E328="","",IF(ISNUMBER('Cihazlar'!E328),'Cihazlar'!E328,IFERROR(DATE(VALUE(RIGHT('Cihazlar'!E328,4)),VALUE(MID('Cihazlar'!E328,4,2)),VALUE(LEFT('Cihazlar'!E328,2))),""))))</f>
        <v/>
      </c>
      <c r="J328" t="str">
        <f>IF('Cihazlar'!C328="","",IFERROR(MATCH('Cihazlar'!C328,'Ürünler'!$A:$A,0),IFERROR(MATCH('Cihazlar'!C328,'Ürünler'!$B:$B,0),"")))</f>
        <v/>
      </c>
      <c r="K328">
        <f>IF(L328&gt;0,0,IF('Cihazlar'!J328&lt;&gt;"",N(VALUE('Cihazlar'!J328)),IF(J328="",0,N(INDEX('Ürünler'!$C:$C,J328)))))</f>
        <v>0</v>
      </c>
      <c r="L328">
        <f>IF('Cihazlar'!K328&lt;&gt;"",N(VALUE('Cihazlar'!K328)),IF('Cihazlar'!J328&lt;&gt;"",0,IF(J328="",0,N(INDEX('Ürünler'!$D:$D,J328)))))</f>
        <v>0</v>
      </c>
    </row>
    <row r="329" spans="1:12">
      <c r="A329" t="str">
        <f>IF(AND('Cihazlar'!A329="",'Cihazlar'!B329=""),"",IFERROR(INDEX('Müşteriler'!$A:$A,MATCH(IF('Cihazlar'!A329="","§",'Cihazlar'!A329),'Müşteriler'!$K:$K,0)),IFERROR(INDEX('Müşteriler'!$A:$A,MATCH(IF('Cihazlar'!B329="","§",'Cihazlar'!B329),'Müşteriler'!$C:$C,0)),'Cihazlar'!A329&amp;'Cihazlar'!B329)))</f>
        <v/>
      </c>
      <c r="B329" t="str">
        <f>IF('Cihazlar'!C329="","",IF(J329="",'Cihazlar'!C329,INDEX('Ürünler'!$B:$B,J329)))</f>
        <v/>
      </c>
      <c r="C329" t="str">
        <f>IF('Cihazlar'!D329="","",'Cihazlar'!D329)</f>
        <v/>
      </c>
      <c r="D329" s="16" t="str">
        <f>I329</f>
        <v/>
      </c>
      <c r="E329" t="str">
        <f>IF(L329&gt;0,L329&amp;" gün",IF(K329&gt;0,K329&amp;" ay",""))</f>
        <v/>
      </c>
      <c r="F329" s="16" t="str">
        <f>IF(OR('Cihazlar'!C329="",I329=""),"",IF(L329&gt;0,I329+L329,IF(K329&gt;0,EDATE(I329,K329),"")))</f>
        <v/>
      </c>
      <c r="G329" s="17" t="str">
        <f>IF(F329="","",F329-TODAY())</f>
        <v/>
      </c>
      <c r="H329" t="str">
        <f>IF(G329="","",IF(G329&lt;0,"Gecikmiş",IF(G329&lt;=30,"30 gün içinde","Planlı")))</f>
        <v/>
      </c>
      <c r="I329" s="16" t="str">
        <f>IF('Cihazlar'!F329&lt;&gt;"",IF('Cihazlar'!F329="","",IF(ISNUMBER('Cihazlar'!F329),'Cihazlar'!F329,IFERROR(DATE(VALUE(RIGHT('Cihazlar'!F329,4)),VALUE(MID('Cihazlar'!F329,4,2)),VALUE(LEFT('Cihazlar'!F329,2))),""))),IF('Cihazlar'!E329="","",IF(ISNUMBER('Cihazlar'!E329),'Cihazlar'!E329,IFERROR(DATE(VALUE(RIGHT('Cihazlar'!E329,4)),VALUE(MID('Cihazlar'!E329,4,2)),VALUE(LEFT('Cihazlar'!E329,2))),""))))</f>
        <v/>
      </c>
      <c r="J329" t="str">
        <f>IF('Cihazlar'!C329="","",IFERROR(MATCH('Cihazlar'!C329,'Ürünler'!$A:$A,0),IFERROR(MATCH('Cihazlar'!C329,'Ürünler'!$B:$B,0),"")))</f>
        <v/>
      </c>
      <c r="K329">
        <f>IF(L329&gt;0,0,IF('Cihazlar'!J329&lt;&gt;"",N(VALUE('Cihazlar'!J329)),IF(J329="",0,N(INDEX('Ürünler'!$C:$C,J329)))))</f>
        <v>0</v>
      </c>
      <c r="L329">
        <f>IF('Cihazlar'!K329&lt;&gt;"",N(VALUE('Cihazlar'!K329)),IF('Cihazlar'!J329&lt;&gt;"",0,IF(J329="",0,N(INDEX('Ürünler'!$D:$D,J329)))))</f>
        <v>0</v>
      </c>
    </row>
    <row r="330" spans="1:12">
      <c r="A330" t="str">
        <f>IF(AND('Cihazlar'!A330="",'Cihazlar'!B330=""),"",IFERROR(INDEX('Müşteriler'!$A:$A,MATCH(IF('Cihazlar'!A330="","§",'Cihazlar'!A330),'Müşteriler'!$K:$K,0)),IFERROR(INDEX('Müşteriler'!$A:$A,MATCH(IF('Cihazlar'!B330="","§",'Cihazlar'!B330),'Müşteriler'!$C:$C,0)),'Cihazlar'!A330&amp;'Cihazlar'!B330)))</f>
        <v/>
      </c>
      <c r="B330" t="str">
        <f>IF('Cihazlar'!C330="","",IF(J330="",'Cihazlar'!C330,INDEX('Ürünler'!$B:$B,J330)))</f>
        <v/>
      </c>
      <c r="C330" t="str">
        <f>IF('Cihazlar'!D330="","",'Cihazlar'!D330)</f>
        <v/>
      </c>
      <c r="D330" s="16" t="str">
        <f>I330</f>
        <v/>
      </c>
      <c r="E330" t="str">
        <f>IF(L330&gt;0,L330&amp;" gün",IF(K330&gt;0,K330&amp;" ay",""))</f>
        <v/>
      </c>
      <c r="F330" s="16" t="str">
        <f>IF(OR('Cihazlar'!C330="",I330=""),"",IF(L330&gt;0,I330+L330,IF(K330&gt;0,EDATE(I330,K330),"")))</f>
        <v/>
      </c>
      <c r="G330" s="17" t="str">
        <f>IF(F330="","",F330-TODAY())</f>
        <v/>
      </c>
      <c r="H330" t="str">
        <f>IF(G330="","",IF(G330&lt;0,"Gecikmiş",IF(G330&lt;=30,"30 gün içinde","Planlı")))</f>
        <v/>
      </c>
      <c r="I330" s="16" t="str">
        <f>IF('Cihazlar'!F330&lt;&gt;"",IF('Cihazlar'!F330="","",IF(ISNUMBER('Cihazlar'!F330),'Cihazlar'!F330,IFERROR(DATE(VALUE(RIGHT('Cihazlar'!F330,4)),VALUE(MID('Cihazlar'!F330,4,2)),VALUE(LEFT('Cihazlar'!F330,2))),""))),IF('Cihazlar'!E330="","",IF(ISNUMBER('Cihazlar'!E330),'Cihazlar'!E330,IFERROR(DATE(VALUE(RIGHT('Cihazlar'!E330,4)),VALUE(MID('Cihazlar'!E330,4,2)),VALUE(LEFT('Cihazlar'!E330,2))),""))))</f>
        <v/>
      </c>
      <c r="J330" t="str">
        <f>IF('Cihazlar'!C330="","",IFERROR(MATCH('Cihazlar'!C330,'Ürünler'!$A:$A,0),IFERROR(MATCH('Cihazlar'!C330,'Ürünler'!$B:$B,0),"")))</f>
        <v/>
      </c>
      <c r="K330">
        <f>IF(L330&gt;0,0,IF('Cihazlar'!J330&lt;&gt;"",N(VALUE('Cihazlar'!J330)),IF(J330="",0,N(INDEX('Ürünler'!$C:$C,J330)))))</f>
        <v>0</v>
      </c>
      <c r="L330">
        <f>IF('Cihazlar'!K330&lt;&gt;"",N(VALUE('Cihazlar'!K330)),IF('Cihazlar'!J330&lt;&gt;"",0,IF(J330="",0,N(INDEX('Ürünler'!$D:$D,J330)))))</f>
        <v>0</v>
      </c>
    </row>
    <row r="331" spans="1:12">
      <c r="A331" t="str">
        <f>IF(AND('Cihazlar'!A331="",'Cihazlar'!B331=""),"",IFERROR(INDEX('Müşteriler'!$A:$A,MATCH(IF('Cihazlar'!A331="","§",'Cihazlar'!A331),'Müşteriler'!$K:$K,0)),IFERROR(INDEX('Müşteriler'!$A:$A,MATCH(IF('Cihazlar'!B331="","§",'Cihazlar'!B331),'Müşteriler'!$C:$C,0)),'Cihazlar'!A331&amp;'Cihazlar'!B331)))</f>
        <v/>
      </c>
      <c r="B331" t="str">
        <f>IF('Cihazlar'!C331="","",IF(J331="",'Cihazlar'!C331,INDEX('Ürünler'!$B:$B,J331)))</f>
        <v/>
      </c>
      <c r="C331" t="str">
        <f>IF('Cihazlar'!D331="","",'Cihazlar'!D331)</f>
        <v/>
      </c>
      <c r="D331" s="16" t="str">
        <f>I331</f>
        <v/>
      </c>
      <c r="E331" t="str">
        <f>IF(L331&gt;0,L331&amp;" gün",IF(K331&gt;0,K331&amp;" ay",""))</f>
        <v/>
      </c>
      <c r="F331" s="16" t="str">
        <f>IF(OR('Cihazlar'!C331="",I331=""),"",IF(L331&gt;0,I331+L331,IF(K331&gt;0,EDATE(I331,K331),"")))</f>
        <v/>
      </c>
      <c r="G331" s="17" t="str">
        <f>IF(F331="","",F331-TODAY())</f>
        <v/>
      </c>
      <c r="H331" t="str">
        <f>IF(G331="","",IF(G331&lt;0,"Gecikmiş",IF(G331&lt;=30,"30 gün içinde","Planlı")))</f>
        <v/>
      </c>
      <c r="I331" s="16" t="str">
        <f>IF('Cihazlar'!F331&lt;&gt;"",IF('Cihazlar'!F331="","",IF(ISNUMBER('Cihazlar'!F331),'Cihazlar'!F331,IFERROR(DATE(VALUE(RIGHT('Cihazlar'!F331,4)),VALUE(MID('Cihazlar'!F331,4,2)),VALUE(LEFT('Cihazlar'!F331,2))),""))),IF('Cihazlar'!E331="","",IF(ISNUMBER('Cihazlar'!E331),'Cihazlar'!E331,IFERROR(DATE(VALUE(RIGHT('Cihazlar'!E331,4)),VALUE(MID('Cihazlar'!E331,4,2)),VALUE(LEFT('Cihazlar'!E331,2))),""))))</f>
        <v/>
      </c>
      <c r="J331" t="str">
        <f>IF('Cihazlar'!C331="","",IFERROR(MATCH('Cihazlar'!C331,'Ürünler'!$A:$A,0),IFERROR(MATCH('Cihazlar'!C331,'Ürünler'!$B:$B,0),"")))</f>
        <v/>
      </c>
      <c r="K331">
        <f>IF(L331&gt;0,0,IF('Cihazlar'!J331&lt;&gt;"",N(VALUE('Cihazlar'!J331)),IF(J331="",0,N(INDEX('Ürünler'!$C:$C,J331)))))</f>
        <v>0</v>
      </c>
      <c r="L331">
        <f>IF('Cihazlar'!K331&lt;&gt;"",N(VALUE('Cihazlar'!K331)),IF('Cihazlar'!J331&lt;&gt;"",0,IF(J331="",0,N(INDEX('Ürünler'!$D:$D,J331)))))</f>
        <v>0</v>
      </c>
    </row>
    <row r="332" spans="1:12">
      <c r="A332" t="str">
        <f>IF(AND('Cihazlar'!A332="",'Cihazlar'!B332=""),"",IFERROR(INDEX('Müşteriler'!$A:$A,MATCH(IF('Cihazlar'!A332="","§",'Cihazlar'!A332),'Müşteriler'!$K:$K,0)),IFERROR(INDEX('Müşteriler'!$A:$A,MATCH(IF('Cihazlar'!B332="","§",'Cihazlar'!B332),'Müşteriler'!$C:$C,0)),'Cihazlar'!A332&amp;'Cihazlar'!B332)))</f>
        <v/>
      </c>
      <c r="B332" t="str">
        <f>IF('Cihazlar'!C332="","",IF(J332="",'Cihazlar'!C332,INDEX('Ürünler'!$B:$B,J332)))</f>
        <v/>
      </c>
      <c r="C332" t="str">
        <f>IF('Cihazlar'!D332="","",'Cihazlar'!D332)</f>
        <v/>
      </c>
      <c r="D332" s="16" t="str">
        <f>I332</f>
        <v/>
      </c>
      <c r="E332" t="str">
        <f>IF(L332&gt;0,L332&amp;" gün",IF(K332&gt;0,K332&amp;" ay",""))</f>
        <v/>
      </c>
      <c r="F332" s="16" t="str">
        <f>IF(OR('Cihazlar'!C332="",I332=""),"",IF(L332&gt;0,I332+L332,IF(K332&gt;0,EDATE(I332,K332),"")))</f>
        <v/>
      </c>
      <c r="G332" s="17" t="str">
        <f>IF(F332="","",F332-TODAY())</f>
        <v/>
      </c>
      <c r="H332" t="str">
        <f>IF(G332="","",IF(G332&lt;0,"Gecikmiş",IF(G332&lt;=30,"30 gün içinde","Planlı")))</f>
        <v/>
      </c>
      <c r="I332" s="16" t="str">
        <f>IF('Cihazlar'!F332&lt;&gt;"",IF('Cihazlar'!F332="","",IF(ISNUMBER('Cihazlar'!F332),'Cihazlar'!F332,IFERROR(DATE(VALUE(RIGHT('Cihazlar'!F332,4)),VALUE(MID('Cihazlar'!F332,4,2)),VALUE(LEFT('Cihazlar'!F332,2))),""))),IF('Cihazlar'!E332="","",IF(ISNUMBER('Cihazlar'!E332),'Cihazlar'!E332,IFERROR(DATE(VALUE(RIGHT('Cihazlar'!E332,4)),VALUE(MID('Cihazlar'!E332,4,2)),VALUE(LEFT('Cihazlar'!E332,2))),""))))</f>
        <v/>
      </c>
      <c r="J332" t="str">
        <f>IF('Cihazlar'!C332="","",IFERROR(MATCH('Cihazlar'!C332,'Ürünler'!$A:$A,0),IFERROR(MATCH('Cihazlar'!C332,'Ürünler'!$B:$B,0),"")))</f>
        <v/>
      </c>
      <c r="K332">
        <f>IF(L332&gt;0,0,IF('Cihazlar'!J332&lt;&gt;"",N(VALUE('Cihazlar'!J332)),IF(J332="",0,N(INDEX('Ürünler'!$C:$C,J332)))))</f>
        <v>0</v>
      </c>
      <c r="L332">
        <f>IF('Cihazlar'!K332&lt;&gt;"",N(VALUE('Cihazlar'!K332)),IF('Cihazlar'!J332&lt;&gt;"",0,IF(J332="",0,N(INDEX('Ürünler'!$D:$D,J332)))))</f>
        <v>0</v>
      </c>
    </row>
    <row r="333" spans="1:12">
      <c r="A333" t="str">
        <f>IF(AND('Cihazlar'!A333="",'Cihazlar'!B333=""),"",IFERROR(INDEX('Müşteriler'!$A:$A,MATCH(IF('Cihazlar'!A333="","§",'Cihazlar'!A333),'Müşteriler'!$K:$K,0)),IFERROR(INDEX('Müşteriler'!$A:$A,MATCH(IF('Cihazlar'!B333="","§",'Cihazlar'!B333),'Müşteriler'!$C:$C,0)),'Cihazlar'!A333&amp;'Cihazlar'!B333)))</f>
        <v/>
      </c>
      <c r="B333" t="str">
        <f>IF('Cihazlar'!C333="","",IF(J333="",'Cihazlar'!C333,INDEX('Ürünler'!$B:$B,J333)))</f>
        <v/>
      </c>
      <c r="C333" t="str">
        <f>IF('Cihazlar'!D333="","",'Cihazlar'!D333)</f>
        <v/>
      </c>
      <c r="D333" s="16" t="str">
        <f>I333</f>
        <v/>
      </c>
      <c r="E333" t="str">
        <f>IF(L333&gt;0,L333&amp;" gün",IF(K333&gt;0,K333&amp;" ay",""))</f>
        <v/>
      </c>
      <c r="F333" s="16" t="str">
        <f>IF(OR('Cihazlar'!C333="",I333=""),"",IF(L333&gt;0,I333+L333,IF(K333&gt;0,EDATE(I333,K333),"")))</f>
        <v/>
      </c>
      <c r="G333" s="17" t="str">
        <f>IF(F333="","",F333-TODAY())</f>
        <v/>
      </c>
      <c r="H333" t="str">
        <f>IF(G333="","",IF(G333&lt;0,"Gecikmiş",IF(G333&lt;=30,"30 gün içinde","Planlı")))</f>
        <v/>
      </c>
      <c r="I333" s="16" t="str">
        <f>IF('Cihazlar'!F333&lt;&gt;"",IF('Cihazlar'!F333="","",IF(ISNUMBER('Cihazlar'!F333),'Cihazlar'!F333,IFERROR(DATE(VALUE(RIGHT('Cihazlar'!F333,4)),VALUE(MID('Cihazlar'!F333,4,2)),VALUE(LEFT('Cihazlar'!F333,2))),""))),IF('Cihazlar'!E333="","",IF(ISNUMBER('Cihazlar'!E333),'Cihazlar'!E333,IFERROR(DATE(VALUE(RIGHT('Cihazlar'!E333,4)),VALUE(MID('Cihazlar'!E333,4,2)),VALUE(LEFT('Cihazlar'!E333,2))),""))))</f>
        <v/>
      </c>
      <c r="J333" t="str">
        <f>IF('Cihazlar'!C333="","",IFERROR(MATCH('Cihazlar'!C333,'Ürünler'!$A:$A,0),IFERROR(MATCH('Cihazlar'!C333,'Ürünler'!$B:$B,0),"")))</f>
        <v/>
      </c>
      <c r="K333">
        <f>IF(L333&gt;0,0,IF('Cihazlar'!J333&lt;&gt;"",N(VALUE('Cihazlar'!J333)),IF(J333="",0,N(INDEX('Ürünler'!$C:$C,J333)))))</f>
        <v>0</v>
      </c>
      <c r="L333">
        <f>IF('Cihazlar'!K333&lt;&gt;"",N(VALUE('Cihazlar'!K333)),IF('Cihazlar'!J333&lt;&gt;"",0,IF(J333="",0,N(INDEX('Ürünler'!$D:$D,J333)))))</f>
        <v>0</v>
      </c>
    </row>
    <row r="334" spans="1:12">
      <c r="A334" t="str">
        <f>IF(AND('Cihazlar'!A334="",'Cihazlar'!B334=""),"",IFERROR(INDEX('Müşteriler'!$A:$A,MATCH(IF('Cihazlar'!A334="","§",'Cihazlar'!A334),'Müşteriler'!$K:$K,0)),IFERROR(INDEX('Müşteriler'!$A:$A,MATCH(IF('Cihazlar'!B334="","§",'Cihazlar'!B334),'Müşteriler'!$C:$C,0)),'Cihazlar'!A334&amp;'Cihazlar'!B334)))</f>
        <v/>
      </c>
      <c r="B334" t="str">
        <f>IF('Cihazlar'!C334="","",IF(J334="",'Cihazlar'!C334,INDEX('Ürünler'!$B:$B,J334)))</f>
        <v/>
      </c>
      <c r="C334" t="str">
        <f>IF('Cihazlar'!D334="","",'Cihazlar'!D334)</f>
        <v/>
      </c>
      <c r="D334" s="16" t="str">
        <f>I334</f>
        <v/>
      </c>
      <c r="E334" t="str">
        <f>IF(L334&gt;0,L334&amp;" gün",IF(K334&gt;0,K334&amp;" ay",""))</f>
        <v/>
      </c>
      <c r="F334" s="16" t="str">
        <f>IF(OR('Cihazlar'!C334="",I334=""),"",IF(L334&gt;0,I334+L334,IF(K334&gt;0,EDATE(I334,K334),"")))</f>
        <v/>
      </c>
      <c r="G334" s="17" t="str">
        <f>IF(F334="","",F334-TODAY())</f>
        <v/>
      </c>
      <c r="H334" t="str">
        <f>IF(G334="","",IF(G334&lt;0,"Gecikmiş",IF(G334&lt;=30,"30 gün içinde","Planlı")))</f>
        <v/>
      </c>
      <c r="I334" s="16" t="str">
        <f>IF('Cihazlar'!F334&lt;&gt;"",IF('Cihazlar'!F334="","",IF(ISNUMBER('Cihazlar'!F334),'Cihazlar'!F334,IFERROR(DATE(VALUE(RIGHT('Cihazlar'!F334,4)),VALUE(MID('Cihazlar'!F334,4,2)),VALUE(LEFT('Cihazlar'!F334,2))),""))),IF('Cihazlar'!E334="","",IF(ISNUMBER('Cihazlar'!E334),'Cihazlar'!E334,IFERROR(DATE(VALUE(RIGHT('Cihazlar'!E334,4)),VALUE(MID('Cihazlar'!E334,4,2)),VALUE(LEFT('Cihazlar'!E334,2))),""))))</f>
        <v/>
      </c>
      <c r="J334" t="str">
        <f>IF('Cihazlar'!C334="","",IFERROR(MATCH('Cihazlar'!C334,'Ürünler'!$A:$A,0),IFERROR(MATCH('Cihazlar'!C334,'Ürünler'!$B:$B,0),"")))</f>
        <v/>
      </c>
      <c r="K334">
        <f>IF(L334&gt;0,0,IF('Cihazlar'!J334&lt;&gt;"",N(VALUE('Cihazlar'!J334)),IF(J334="",0,N(INDEX('Ürünler'!$C:$C,J334)))))</f>
        <v>0</v>
      </c>
      <c r="L334">
        <f>IF('Cihazlar'!K334&lt;&gt;"",N(VALUE('Cihazlar'!K334)),IF('Cihazlar'!J334&lt;&gt;"",0,IF(J334="",0,N(INDEX('Ürünler'!$D:$D,J334)))))</f>
        <v>0</v>
      </c>
    </row>
    <row r="335" spans="1:12">
      <c r="A335" t="str">
        <f>IF(AND('Cihazlar'!A335="",'Cihazlar'!B335=""),"",IFERROR(INDEX('Müşteriler'!$A:$A,MATCH(IF('Cihazlar'!A335="","§",'Cihazlar'!A335),'Müşteriler'!$K:$K,0)),IFERROR(INDEX('Müşteriler'!$A:$A,MATCH(IF('Cihazlar'!B335="","§",'Cihazlar'!B335),'Müşteriler'!$C:$C,0)),'Cihazlar'!A335&amp;'Cihazlar'!B335)))</f>
        <v/>
      </c>
      <c r="B335" t="str">
        <f>IF('Cihazlar'!C335="","",IF(J335="",'Cihazlar'!C335,INDEX('Ürünler'!$B:$B,J335)))</f>
        <v/>
      </c>
      <c r="C335" t="str">
        <f>IF('Cihazlar'!D335="","",'Cihazlar'!D335)</f>
        <v/>
      </c>
      <c r="D335" s="16" t="str">
        <f>I335</f>
        <v/>
      </c>
      <c r="E335" t="str">
        <f>IF(L335&gt;0,L335&amp;" gün",IF(K335&gt;0,K335&amp;" ay",""))</f>
        <v/>
      </c>
      <c r="F335" s="16" t="str">
        <f>IF(OR('Cihazlar'!C335="",I335=""),"",IF(L335&gt;0,I335+L335,IF(K335&gt;0,EDATE(I335,K335),"")))</f>
        <v/>
      </c>
      <c r="G335" s="17" t="str">
        <f>IF(F335="","",F335-TODAY())</f>
        <v/>
      </c>
      <c r="H335" t="str">
        <f>IF(G335="","",IF(G335&lt;0,"Gecikmiş",IF(G335&lt;=30,"30 gün içinde","Planlı")))</f>
        <v/>
      </c>
      <c r="I335" s="16" t="str">
        <f>IF('Cihazlar'!F335&lt;&gt;"",IF('Cihazlar'!F335="","",IF(ISNUMBER('Cihazlar'!F335),'Cihazlar'!F335,IFERROR(DATE(VALUE(RIGHT('Cihazlar'!F335,4)),VALUE(MID('Cihazlar'!F335,4,2)),VALUE(LEFT('Cihazlar'!F335,2))),""))),IF('Cihazlar'!E335="","",IF(ISNUMBER('Cihazlar'!E335),'Cihazlar'!E335,IFERROR(DATE(VALUE(RIGHT('Cihazlar'!E335,4)),VALUE(MID('Cihazlar'!E335,4,2)),VALUE(LEFT('Cihazlar'!E335,2))),""))))</f>
        <v/>
      </c>
      <c r="J335" t="str">
        <f>IF('Cihazlar'!C335="","",IFERROR(MATCH('Cihazlar'!C335,'Ürünler'!$A:$A,0),IFERROR(MATCH('Cihazlar'!C335,'Ürünler'!$B:$B,0),"")))</f>
        <v/>
      </c>
      <c r="K335">
        <f>IF(L335&gt;0,0,IF('Cihazlar'!J335&lt;&gt;"",N(VALUE('Cihazlar'!J335)),IF(J335="",0,N(INDEX('Ürünler'!$C:$C,J335)))))</f>
        <v>0</v>
      </c>
      <c r="L335">
        <f>IF('Cihazlar'!K335&lt;&gt;"",N(VALUE('Cihazlar'!K335)),IF('Cihazlar'!J335&lt;&gt;"",0,IF(J335="",0,N(INDEX('Ürünler'!$D:$D,J335)))))</f>
        <v>0</v>
      </c>
    </row>
    <row r="336" spans="1:12">
      <c r="A336" t="str">
        <f>IF(AND('Cihazlar'!A336="",'Cihazlar'!B336=""),"",IFERROR(INDEX('Müşteriler'!$A:$A,MATCH(IF('Cihazlar'!A336="","§",'Cihazlar'!A336),'Müşteriler'!$K:$K,0)),IFERROR(INDEX('Müşteriler'!$A:$A,MATCH(IF('Cihazlar'!B336="","§",'Cihazlar'!B336),'Müşteriler'!$C:$C,0)),'Cihazlar'!A336&amp;'Cihazlar'!B336)))</f>
        <v/>
      </c>
      <c r="B336" t="str">
        <f>IF('Cihazlar'!C336="","",IF(J336="",'Cihazlar'!C336,INDEX('Ürünler'!$B:$B,J336)))</f>
        <v/>
      </c>
      <c r="C336" t="str">
        <f>IF('Cihazlar'!D336="","",'Cihazlar'!D336)</f>
        <v/>
      </c>
      <c r="D336" s="16" t="str">
        <f>I336</f>
        <v/>
      </c>
      <c r="E336" t="str">
        <f>IF(L336&gt;0,L336&amp;" gün",IF(K336&gt;0,K336&amp;" ay",""))</f>
        <v/>
      </c>
      <c r="F336" s="16" t="str">
        <f>IF(OR('Cihazlar'!C336="",I336=""),"",IF(L336&gt;0,I336+L336,IF(K336&gt;0,EDATE(I336,K336),"")))</f>
        <v/>
      </c>
      <c r="G336" s="17" t="str">
        <f>IF(F336="","",F336-TODAY())</f>
        <v/>
      </c>
      <c r="H336" t="str">
        <f>IF(G336="","",IF(G336&lt;0,"Gecikmiş",IF(G336&lt;=30,"30 gün içinde","Planlı")))</f>
        <v/>
      </c>
      <c r="I336" s="16" t="str">
        <f>IF('Cihazlar'!F336&lt;&gt;"",IF('Cihazlar'!F336="","",IF(ISNUMBER('Cihazlar'!F336),'Cihazlar'!F336,IFERROR(DATE(VALUE(RIGHT('Cihazlar'!F336,4)),VALUE(MID('Cihazlar'!F336,4,2)),VALUE(LEFT('Cihazlar'!F336,2))),""))),IF('Cihazlar'!E336="","",IF(ISNUMBER('Cihazlar'!E336),'Cihazlar'!E336,IFERROR(DATE(VALUE(RIGHT('Cihazlar'!E336,4)),VALUE(MID('Cihazlar'!E336,4,2)),VALUE(LEFT('Cihazlar'!E336,2))),""))))</f>
        <v/>
      </c>
      <c r="J336" t="str">
        <f>IF('Cihazlar'!C336="","",IFERROR(MATCH('Cihazlar'!C336,'Ürünler'!$A:$A,0),IFERROR(MATCH('Cihazlar'!C336,'Ürünler'!$B:$B,0),"")))</f>
        <v/>
      </c>
      <c r="K336">
        <f>IF(L336&gt;0,0,IF('Cihazlar'!J336&lt;&gt;"",N(VALUE('Cihazlar'!J336)),IF(J336="",0,N(INDEX('Ürünler'!$C:$C,J336)))))</f>
        <v>0</v>
      </c>
      <c r="L336">
        <f>IF('Cihazlar'!K336&lt;&gt;"",N(VALUE('Cihazlar'!K336)),IF('Cihazlar'!J336&lt;&gt;"",0,IF(J336="",0,N(INDEX('Ürünler'!$D:$D,J336)))))</f>
        <v>0</v>
      </c>
    </row>
    <row r="337" spans="1:12">
      <c r="A337" t="str">
        <f>IF(AND('Cihazlar'!A337="",'Cihazlar'!B337=""),"",IFERROR(INDEX('Müşteriler'!$A:$A,MATCH(IF('Cihazlar'!A337="","§",'Cihazlar'!A337),'Müşteriler'!$K:$K,0)),IFERROR(INDEX('Müşteriler'!$A:$A,MATCH(IF('Cihazlar'!B337="","§",'Cihazlar'!B337),'Müşteriler'!$C:$C,0)),'Cihazlar'!A337&amp;'Cihazlar'!B337)))</f>
        <v/>
      </c>
      <c r="B337" t="str">
        <f>IF('Cihazlar'!C337="","",IF(J337="",'Cihazlar'!C337,INDEX('Ürünler'!$B:$B,J337)))</f>
        <v/>
      </c>
      <c r="C337" t="str">
        <f>IF('Cihazlar'!D337="","",'Cihazlar'!D337)</f>
        <v/>
      </c>
      <c r="D337" s="16" t="str">
        <f>I337</f>
        <v/>
      </c>
      <c r="E337" t="str">
        <f>IF(L337&gt;0,L337&amp;" gün",IF(K337&gt;0,K337&amp;" ay",""))</f>
        <v/>
      </c>
      <c r="F337" s="16" t="str">
        <f>IF(OR('Cihazlar'!C337="",I337=""),"",IF(L337&gt;0,I337+L337,IF(K337&gt;0,EDATE(I337,K337),"")))</f>
        <v/>
      </c>
      <c r="G337" s="17" t="str">
        <f>IF(F337="","",F337-TODAY())</f>
        <v/>
      </c>
      <c r="H337" t="str">
        <f>IF(G337="","",IF(G337&lt;0,"Gecikmiş",IF(G337&lt;=30,"30 gün içinde","Planlı")))</f>
        <v/>
      </c>
      <c r="I337" s="16" t="str">
        <f>IF('Cihazlar'!F337&lt;&gt;"",IF('Cihazlar'!F337="","",IF(ISNUMBER('Cihazlar'!F337),'Cihazlar'!F337,IFERROR(DATE(VALUE(RIGHT('Cihazlar'!F337,4)),VALUE(MID('Cihazlar'!F337,4,2)),VALUE(LEFT('Cihazlar'!F337,2))),""))),IF('Cihazlar'!E337="","",IF(ISNUMBER('Cihazlar'!E337),'Cihazlar'!E337,IFERROR(DATE(VALUE(RIGHT('Cihazlar'!E337,4)),VALUE(MID('Cihazlar'!E337,4,2)),VALUE(LEFT('Cihazlar'!E337,2))),""))))</f>
        <v/>
      </c>
      <c r="J337" t="str">
        <f>IF('Cihazlar'!C337="","",IFERROR(MATCH('Cihazlar'!C337,'Ürünler'!$A:$A,0),IFERROR(MATCH('Cihazlar'!C337,'Ürünler'!$B:$B,0),"")))</f>
        <v/>
      </c>
      <c r="K337">
        <f>IF(L337&gt;0,0,IF('Cihazlar'!J337&lt;&gt;"",N(VALUE('Cihazlar'!J337)),IF(J337="",0,N(INDEX('Ürünler'!$C:$C,J337)))))</f>
        <v>0</v>
      </c>
      <c r="L337">
        <f>IF('Cihazlar'!K337&lt;&gt;"",N(VALUE('Cihazlar'!K337)),IF('Cihazlar'!J337&lt;&gt;"",0,IF(J337="",0,N(INDEX('Ürünler'!$D:$D,J337)))))</f>
        <v>0</v>
      </c>
    </row>
    <row r="338" spans="1:12">
      <c r="A338" t="str">
        <f>IF(AND('Cihazlar'!A338="",'Cihazlar'!B338=""),"",IFERROR(INDEX('Müşteriler'!$A:$A,MATCH(IF('Cihazlar'!A338="","§",'Cihazlar'!A338),'Müşteriler'!$K:$K,0)),IFERROR(INDEX('Müşteriler'!$A:$A,MATCH(IF('Cihazlar'!B338="","§",'Cihazlar'!B338),'Müşteriler'!$C:$C,0)),'Cihazlar'!A338&amp;'Cihazlar'!B338)))</f>
        <v/>
      </c>
      <c r="B338" t="str">
        <f>IF('Cihazlar'!C338="","",IF(J338="",'Cihazlar'!C338,INDEX('Ürünler'!$B:$B,J338)))</f>
        <v/>
      </c>
      <c r="C338" t="str">
        <f>IF('Cihazlar'!D338="","",'Cihazlar'!D338)</f>
        <v/>
      </c>
      <c r="D338" s="16" t="str">
        <f>I338</f>
        <v/>
      </c>
      <c r="E338" t="str">
        <f>IF(L338&gt;0,L338&amp;" gün",IF(K338&gt;0,K338&amp;" ay",""))</f>
        <v/>
      </c>
      <c r="F338" s="16" t="str">
        <f>IF(OR('Cihazlar'!C338="",I338=""),"",IF(L338&gt;0,I338+L338,IF(K338&gt;0,EDATE(I338,K338),"")))</f>
        <v/>
      </c>
      <c r="G338" s="17" t="str">
        <f>IF(F338="","",F338-TODAY())</f>
        <v/>
      </c>
      <c r="H338" t="str">
        <f>IF(G338="","",IF(G338&lt;0,"Gecikmiş",IF(G338&lt;=30,"30 gün içinde","Planlı")))</f>
        <v/>
      </c>
      <c r="I338" s="16" t="str">
        <f>IF('Cihazlar'!F338&lt;&gt;"",IF('Cihazlar'!F338="","",IF(ISNUMBER('Cihazlar'!F338),'Cihazlar'!F338,IFERROR(DATE(VALUE(RIGHT('Cihazlar'!F338,4)),VALUE(MID('Cihazlar'!F338,4,2)),VALUE(LEFT('Cihazlar'!F338,2))),""))),IF('Cihazlar'!E338="","",IF(ISNUMBER('Cihazlar'!E338),'Cihazlar'!E338,IFERROR(DATE(VALUE(RIGHT('Cihazlar'!E338,4)),VALUE(MID('Cihazlar'!E338,4,2)),VALUE(LEFT('Cihazlar'!E338,2))),""))))</f>
        <v/>
      </c>
      <c r="J338" t="str">
        <f>IF('Cihazlar'!C338="","",IFERROR(MATCH('Cihazlar'!C338,'Ürünler'!$A:$A,0),IFERROR(MATCH('Cihazlar'!C338,'Ürünler'!$B:$B,0),"")))</f>
        <v/>
      </c>
      <c r="K338">
        <f>IF(L338&gt;0,0,IF('Cihazlar'!J338&lt;&gt;"",N(VALUE('Cihazlar'!J338)),IF(J338="",0,N(INDEX('Ürünler'!$C:$C,J338)))))</f>
        <v>0</v>
      </c>
      <c r="L338">
        <f>IF('Cihazlar'!K338&lt;&gt;"",N(VALUE('Cihazlar'!K338)),IF('Cihazlar'!J338&lt;&gt;"",0,IF(J338="",0,N(INDEX('Ürünler'!$D:$D,J338)))))</f>
        <v>0</v>
      </c>
    </row>
    <row r="339" spans="1:12">
      <c r="A339" t="str">
        <f>IF(AND('Cihazlar'!A339="",'Cihazlar'!B339=""),"",IFERROR(INDEX('Müşteriler'!$A:$A,MATCH(IF('Cihazlar'!A339="","§",'Cihazlar'!A339),'Müşteriler'!$K:$K,0)),IFERROR(INDEX('Müşteriler'!$A:$A,MATCH(IF('Cihazlar'!B339="","§",'Cihazlar'!B339),'Müşteriler'!$C:$C,0)),'Cihazlar'!A339&amp;'Cihazlar'!B339)))</f>
        <v/>
      </c>
      <c r="B339" t="str">
        <f>IF('Cihazlar'!C339="","",IF(J339="",'Cihazlar'!C339,INDEX('Ürünler'!$B:$B,J339)))</f>
        <v/>
      </c>
      <c r="C339" t="str">
        <f>IF('Cihazlar'!D339="","",'Cihazlar'!D339)</f>
        <v/>
      </c>
      <c r="D339" s="16" t="str">
        <f>I339</f>
        <v/>
      </c>
      <c r="E339" t="str">
        <f>IF(L339&gt;0,L339&amp;" gün",IF(K339&gt;0,K339&amp;" ay",""))</f>
        <v/>
      </c>
      <c r="F339" s="16" t="str">
        <f>IF(OR('Cihazlar'!C339="",I339=""),"",IF(L339&gt;0,I339+L339,IF(K339&gt;0,EDATE(I339,K339),"")))</f>
        <v/>
      </c>
      <c r="G339" s="17" t="str">
        <f>IF(F339="","",F339-TODAY())</f>
        <v/>
      </c>
      <c r="H339" t="str">
        <f>IF(G339="","",IF(G339&lt;0,"Gecikmiş",IF(G339&lt;=30,"30 gün içinde","Planlı")))</f>
        <v/>
      </c>
      <c r="I339" s="16" t="str">
        <f>IF('Cihazlar'!F339&lt;&gt;"",IF('Cihazlar'!F339="","",IF(ISNUMBER('Cihazlar'!F339),'Cihazlar'!F339,IFERROR(DATE(VALUE(RIGHT('Cihazlar'!F339,4)),VALUE(MID('Cihazlar'!F339,4,2)),VALUE(LEFT('Cihazlar'!F339,2))),""))),IF('Cihazlar'!E339="","",IF(ISNUMBER('Cihazlar'!E339),'Cihazlar'!E339,IFERROR(DATE(VALUE(RIGHT('Cihazlar'!E339,4)),VALUE(MID('Cihazlar'!E339,4,2)),VALUE(LEFT('Cihazlar'!E339,2))),""))))</f>
        <v/>
      </c>
      <c r="J339" t="str">
        <f>IF('Cihazlar'!C339="","",IFERROR(MATCH('Cihazlar'!C339,'Ürünler'!$A:$A,0),IFERROR(MATCH('Cihazlar'!C339,'Ürünler'!$B:$B,0),"")))</f>
        <v/>
      </c>
      <c r="K339">
        <f>IF(L339&gt;0,0,IF('Cihazlar'!J339&lt;&gt;"",N(VALUE('Cihazlar'!J339)),IF(J339="",0,N(INDEX('Ürünler'!$C:$C,J339)))))</f>
        <v>0</v>
      </c>
      <c r="L339">
        <f>IF('Cihazlar'!K339&lt;&gt;"",N(VALUE('Cihazlar'!K339)),IF('Cihazlar'!J339&lt;&gt;"",0,IF(J339="",0,N(INDEX('Ürünler'!$D:$D,J339)))))</f>
        <v>0</v>
      </c>
    </row>
    <row r="340" spans="1:12">
      <c r="A340" t="str">
        <f>IF(AND('Cihazlar'!A340="",'Cihazlar'!B340=""),"",IFERROR(INDEX('Müşteriler'!$A:$A,MATCH(IF('Cihazlar'!A340="","§",'Cihazlar'!A340),'Müşteriler'!$K:$K,0)),IFERROR(INDEX('Müşteriler'!$A:$A,MATCH(IF('Cihazlar'!B340="","§",'Cihazlar'!B340),'Müşteriler'!$C:$C,0)),'Cihazlar'!A340&amp;'Cihazlar'!B340)))</f>
        <v/>
      </c>
      <c r="B340" t="str">
        <f>IF('Cihazlar'!C340="","",IF(J340="",'Cihazlar'!C340,INDEX('Ürünler'!$B:$B,J340)))</f>
        <v/>
      </c>
      <c r="C340" t="str">
        <f>IF('Cihazlar'!D340="","",'Cihazlar'!D340)</f>
        <v/>
      </c>
      <c r="D340" s="16" t="str">
        <f>I340</f>
        <v/>
      </c>
      <c r="E340" t="str">
        <f>IF(L340&gt;0,L340&amp;" gün",IF(K340&gt;0,K340&amp;" ay",""))</f>
        <v/>
      </c>
      <c r="F340" s="16" t="str">
        <f>IF(OR('Cihazlar'!C340="",I340=""),"",IF(L340&gt;0,I340+L340,IF(K340&gt;0,EDATE(I340,K340),"")))</f>
        <v/>
      </c>
      <c r="G340" s="17" t="str">
        <f>IF(F340="","",F340-TODAY())</f>
        <v/>
      </c>
      <c r="H340" t="str">
        <f>IF(G340="","",IF(G340&lt;0,"Gecikmiş",IF(G340&lt;=30,"30 gün içinde","Planlı")))</f>
        <v/>
      </c>
      <c r="I340" s="16" t="str">
        <f>IF('Cihazlar'!F340&lt;&gt;"",IF('Cihazlar'!F340="","",IF(ISNUMBER('Cihazlar'!F340),'Cihazlar'!F340,IFERROR(DATE(VALUE(RIGHT('Cihazlar'!F340,4)),VALUE(MID('Cihazlar'!F340,4,2)),VALUE(LEFT('Cihazlar'!F340,2))),""))),IF('Cihazlar'!E340="","",IF(ISNUMBER('Cihazlar'!E340),'Cihazlar'!E340,IFERROR(DATE(VALUE(RIGHT('Cihazlar'!E340,4)),VALUE(MID('Cihazlar'!E340,4,2)),VALUE(LEFT('Cihazlar'!E340,2))),""))))</f>
        <v/>
      </c>
      <c r="J340" t="str">
        <f>IF('Cihazlar'!C340="","",IFERROR(MATCH('Cihazlar'!C340,'Ürünler'!$A:$A,0),IFERROR(MATCH('Cihazlar'!C340,'Ürünler'!$B:$B,0),"")))</f>
        <v/>
      </c>
      <c r="K340">
        <f>IF(L340&gt;0,0,IF('Cihazlar'!J340&lt;&gt;"",N(VALUE('Cihazlar'!J340)),IF(J340="",0,N(INDEX('Ürünler'!$C:$C,J340)))))</f>
        <v>0</v>
      </c>
      <c r="L340">
        <f>IF('Cihazlar'!K340&lt;&gt;"",N(VALUE('Cihazlar'!K340)),IF('Cihazlar'!J340&lt;&gt;"",0,IF(J340="",0,N(INDEX('Ürünler'!$D:$D,J340)))))</f>
        <v>0</v>
      </c>
    </row>
    <row r="341" spans="1:12">
      <c r="A341" t="str">
        <f>IF(AND('Cihazlar'!A341="",'Cihazlar'!B341=""),"",IFERROR(INDEX('Müşteriler'!$A:$A,MATCH(IF('Cihazlar'!A341="","§",'Cihazlar'!A341),'Müşteriler'!$K:$K,0)),IFERROR(INDEX('Müşteriler'!$A:$A,MATCH(IF('Cihazlar'!B341="","§",'Cihazlar'!B341),'Müşteriler'!$C:$C,0)),'Cihazlar'!A341&amp;'Cihazlar'!B341)))</f>
        <v/>
      </c>
      <c r="B341" t="str">
        <f>IF('Cihazlar'!C341="","",IF(J341="",'Cihazlar'!C341,INDEX('Ürünler'!$B:$B,J341)))</f>
        <v/>
      </c>
      <c r="C341" t="str">
        <f>IF('Cihazlar'!D341="","",'Cihazlar'!D341)</f>
        <v/>
      </c>
      <c r="D341" s="16" t="str">
        <f>I341</f>
        <v/>
      </c>
      <c r="E341" t="str">
        <f>IF(L341&gt;0,L341&amp;" gün",IF(K341&gt;0,K341&amp;" ay",""))</f>
        <v/>
      </c>
      <c r="F341" s="16" t="str">
        <f>IF(OR('Cihazlar'!C341="",I341=""),"",IF(L341&gt;0,I341+L341,IF(K341&gt;0,EDATE(I341,K341),"")))</f>
        <v/>
      </c>
      <c r="G341" s="17" t="str">
        <f>IF(F341="","",F341-TODAY())</f>
        <v/>
      </c>
      <c r="H341" t="str">
        <f>IF(G341="","",IF(G341&lt;0,"Gecikmiş",IF(G341&lt;=30,"30 gün içinde","Planlı")))</f>
        <v/>
      </c>
      <c r="I341" s="16" t="str">
        <f>IF('Cihazlar'!F341&lt;&gt;"",IF('Cihazlar'!F341="","",IF(ISNUMBER('Cihazlar'!F341),'Cihazlar'!F341,IFERROR(DATE(VALUE(RIGHT('Cihazlar'!F341,4)),VALUE(MID('Cihazlar'!F341,4,2)),VALUE(LEFT('Cihazlar'!F341,2))),""))),IF('Cihazlar'!E341="","",IF(ISNUMBER('Cihazlar'!E341),'Cihazlar'!E341,IFERROR(DATE(VALUE(RIGHT('Cihazlar'!E341,4)),VALUE(MID('Cihazlar'!E341,4,2)),VALUE(LEFT('Cihazlar'!E341,2))),""))))</f>
        <v/>
      </c>
      <c r="J341" t="str">
        <f>IF('Cihazlar'!C341="","",IFERROR(MATCH('Cihazlar'!C341,'Ürünler'!$A:$A,0),IFERROR(MATCH('Cihazlar'!C341,'Ürünler'!$B:$B,0),"")))</f>
        <v/>
      </c>
      <c r="K341">
        <f>IF(L341&gt;0,0,IF('Cihazlar'!J341&lt;&gt;"",N(VALUE('Cihazlar'!J341)),IF(J341="",0,N(INDEX('Ürünler'!$C:$C,J341)))))</f>
        <v>0</v>
      </c>
      <c r="L341">
        <f>IF('Cihazlar'!K341&lt;&gt;"",N(VALUE('Cihazlar'!K341)),IF('Cihazlar'!J341&lt;&gt;"",0,IF(J341="",0,N(INDEX('Ürünler'!$D:$D,J341)))))</f>
        <v>0</v>
      </c>
    </row>
    <row r="342" spans="1:12">
      <c r="A342" t="str">
        <f>IF(AND('Cihazlar'!A342="",'Cihazlar'!B342=""),"",IFERROR(INDEX('Müşteriler'!$A:$A,MATCH(IF('Cihazlar'!A342="","§",'Cihazlar'!A342),'Müşteriler'!$K:$K,0)),IFERROR(INDEX('Müşteriler'!$A:$A,MATCH(IF('Cihazlar'!B342="","§",'Cihazlar'!B342),'Müşteriler'!$C:$C,0)),'Cihazlar'!A342&amp;'Cihazlar'!B342)))</f>
        <v/>
      </c>
      <c r="B342" t="str">
        <f>IF('Cihazlar'!C342="","",IF(J342="",'Cihazlar'!C342,INDEX('Ürünler'!$B:$B,J342)))</f>
        <v/>
      </c>
      <c r="C342" t="str">
        <f>IF('Cihazlar'!D342="","",'Cihazlar'!D342)</f>
        <v/>
      </c>
      <c r="D342" s="16" t="str">
        <f>I342</f>
        <v/>
      </c>
      <c r="E342" t="str">
        <f>IF(L342&gt;0,L342&amp;" gün",IF(K342&gt;0,K342&amp;" ay",""))</f>
        <v/>
      </c>
      <c r="F342" s="16" t="str">
        <f>IF(OR('Cihazlar'!C342="",I342=""),"",IF(L342&gt;0,I342+L342,IF(K342&gt;0,EDATE(I342,K342),"")))</f>
        <v/>
      </c>
      <c r="G342" s="17" t="str">
        <f>IF(F342="","",F342-TODAY())</f>
        <v/>
      </c>
      <c r="H342" t="str">
        <f>IF(G342="","",IF(G342&lt;0,"Gecikmiş",IF(G342&lt;=30,"30 gün içinde","Planlı")))</f>
        <v/>
      </c>
      <c r="I342" s="16" t="str">
        <f>IF('Cihazlar'!F342&lt;&gt;"",IF('Cihazlar'!F342="","",IF(ISNUMBER('Cihazlar'!F342),'Cihazlar'!F342,IFERROR(DATE(VALUE(RIGHT('Cihazlar'!F342,4)),VALUE(MID('Cihazlar'!F342,4,2)),VALUE(LEFT('Cihazlar'!F342,2))),""))),IF('Cihazlar'!E342="","",IF(ISNUMBER('Cihazlar'!E342),'Cihazlar'!E342,IFERROR(DATE(VALUE(RIGHT('Cihazlar'!E342,4)),VALUE(MID('Cihazlar'!E342,4,2)),VALUE(LEFT('Cihazlar'!E342,2))),""))))</f>
        <v/>
      </c>
      <c r="J342" t="str">
        <f>IF('Cihazlar'!C342="","",IFERROR(MATCH('Cihazlar'!C342,'Ürünler'!$A:$A,0),IFERROR(MATCH('Cihazlar'!C342,'Ürünler'!$B:$B,0),"")))</f>
        <v/>
      </c>
      <c r="K342">
        <f>IF(L342&gt;0,0,IF('Cihazlar'!J342&lt;&gt;"",N(VALUE('Cihazlar'!J342)),IF(J342="",0,N(INDEX('Ürünler'!$C:$C,J342)))))</f>
        <v>0</v>
      </c>
      <c r="L342">
        <f>IF('Cihazlar'!K342&lt;&gt;"",N(VALUE('Cihazlar'!K342)),IF('Cihazlar'!J342&lt;&gt;"",0,IF(J342="",0,N(INDEX('Ürünler'!$D:$D,J342)))))</f>
        <v>0</v>
      </c>
    </row>
    <row r="343" spans="1:12">
      <c r="A343" t="str">
        <f>IF(AND('Cihazlar'!A343="",'Cihazlar'!B343=""),"",IFERROR(INDEX('Müşteriler'!$A:$A,MATCH(IF('Cihazlar'!A343="","§",'Cihazlar'!A343),'Müşteriler'!$K:$K,0)),IFERROR(INDEX('Müşteriler'!$A:$A,MATCH(IF('Cihazlar'!B343="","§",'Cihazlar'!B343),'Müşteriler'!$C:$C,0)),'Cihazlar'!A343&amp;'Cihazlar'!B343)))</f>
        <v/>
      </c>
      <c r="B343" t="str">
        <f>IF('Cihazlar'!C343="","",IF(J343="",'Cihazlar'!C343,INDEX('Ürünler'!$B:$B,J343)))</f>
        <v/>
      </c>
      <c r="C343" t="str">
        <f>IF('Cihazlar'!D343="","",'Cihazlar'!D343)</f>
        <v/>
      </c>
      <c r="D343" s="16" t="str">
        <f>I343</f>
        <v/>
      </c>
      <c r="E343" t="str">
        <f>IF(L343&gt;0,L343&amp;" gün",IF(K343&gt;0,K343&amp;" ay",""))</f>
        <v/>
      </c>
      <c r="F343" s="16" t="str">
        <f>IF(OR('Cihazlar'!C343="",I343=""),"",IF(L343&gt;0,I343+L343,IF(K343&gt;0,EDATE(I343,K343),"")))</f>
        <v/>
      </c>
      <c r="G343" s="17" t="str">
        <f>IF(F343="","",F343-TODAY())</f>
        <v/>
      </c>
      <c r="H343" t="str">
        <f>IF(G343="","",IF(G343&lt;0,"Gecikmiş",IF(G343&lt;=30,"30 gün içinde","Planlı")))</f>
        <v/>
      </c>
      <c r="I343" s="16" t="str">
        <f>IF('Cihazlar'!F343&lt;&gt;"",IF('Cihazlar'!F343="","",IF(ISNUMBER('Cihazlar'!F343),'Cihazlar'!F343,IFERROR(DATE(VALUE(RIGHT('Cihazlar'!F343,4)),VALUE(MID('Cihazlar'!F343,4,2)),VALUE(LEFT('Cihazlar'!F343,2))),""))),IF('Cihazlar'!E343="","",IF(ISNUMBER('Cihazlar'!E343),'Cihazlar'!E343,IFERROR(DATE(VALUE(RIGHT('Cihazlar'!E343,4)),VALUE(MID('Cihazlar'!E343,4,2)),VALUE(LEFT('Cihazlar'!E343,2))),""))))</f>
        <v/>
      </c>
      <c r="J343" t="str">
        <f>IF('Cihazlar'!C343="","",IFERROR(MATCH('Cihazlar'!C343,'Ürünler'!$A:$A,0),IFERROR(MATCH('Cihazlar'!C343,'Ürünler'!$B:$B,0),"")))</f>
        <v/>
      </c>
      <c r="K343">
        <f>IF(L343&gt;0,0,IF('Cihazlar'!J343&lt;&gt;"",N(VALUE('Cihazlar'!J343)),IF(J343="",0,N(INDEX('Ürünler'!$C:$C,J343)))))</f>
        <v>0</v>
      </c>
      <c r="L343">
        <f>IF('Cihazlar'!K343&lt;&gt;"",N(VALUE('Cihazlar'!K343)),IF('Cihazlar'!J343&lt;&gt;"",0,IF(J343="",0,N(INDEX('Ürünler'!$D:$D,J343)))))</f>
        <v>0</v>
      </c>
    </row>
    <row r="344" spans="1:12">
      <c r="A344" t="str">
        <f>IF(AND('Cihazlar'!A344="",'Cihazlar'!B344=""),"",IFERROR(INDEX('Müşteriler'!$A:$A,MATCH(IF('Cihazlar'!A344="","§",'Cihazlar'!A344),'Müşteriler'!$K:$K,0)),IFERROR(INDEX('Müşteriler'!$A:$A,MATCH(IF('Cihazlar'!B344="","§",'Cihazlar'!B344),'Müşteriler'!$C:$C,0)),'Cihazlar'!A344&amp;'Cihazlar'!B344)))</f>
        <v/>
      </c>
      <c r="B344" t="str">
        <f>IF('Cihazlar'!C344="","",IF(J344="",'Cihazlar'!C344,INDEX('Ürünler'!$B:$B,J344)))</f>
        <v/>
      </c>
      <c r="C344" t="str">
        <f>IF('Cihazlar'!D344="","",'Cihazlar'!D344)</f>
        <v/>
      </c>
      <c r="D344" s="16" t="str">
        <f>I344</f>
        <v/>
      </c>
      <c r="E344" t="str">
        <f>IF(L344&gt;0,L344&amp;" gün",IF(K344&gt;0,K344&amp;" ay",""))</f>
        <v/>
      </c>
      <c r="F344" s="16" t="str">
        <f>IF(OR('Cihazlar'!C344="",I344=""),"",IF(L344&gt;0,I344+L344,IF(K344&gt;0,EDATE(I344,K344),"")))</f>
        <v/>
      </c>
      <c r="G344" s="17" t="str">
        <f>IF(F344="","",F344-TODAY())</f>
        <v/>
      </c>
      <c r="H344" t="str">
        <f>IF(G344="","",IF(G344&lt;0,"Gecikmiş",IF(G344&lt;=30,"30 gün içinde","Planlı")))</f>
        <v/>
      </c>
      <c r="I344" s="16" t="str">
        <f>IF('Cihazlar'!F344&lt;&gt;"",IF('Cihazlar'!F344="","",IF(ISNUMBER('Cihazlar'!F344),'Cihazlar'!F344,IFERROR(DATE(VALUE(RIGHT('Cihazlar'!F344,4)),VALUE(MID('Cihazlar'!F344,4,2)),VALUE(LEFT('Cihazlar'!F344,2))),""))),IF('Cihazlar'!E344="","",IF(ISNUMBER('Cihazlar'!E344),'Cihazlar'!E344,IFERROR(DATE(VALUE(RIGHT('Cihazlar'!E344,4)),VALUE(MID('Cihazlar'!E344,4,2)),VALUE(LEFT('Cihazlar'!E344,2))),""))))</f>
        <v/>
      </c>
      <c r="J344" t="str">
        <f>IF('Cihazlar'!C344="","",IFERROR(MATCH('Cihazlar'!C344,'Ürünler'!$A:$A,0),IFERROR(MATCH('Cihazlar'!C344,'Ürünler'!$B:$B,0),"")))</f>
        <v/>
      </c>
      <c r="K344">
        <f>IF(L344&gt;0,0,IF('Cihazlar'!J344&lt;&gt;"",N(VALUE('Cihazlar'!J344)),IF(J344="",0,N(INDEX('Ürünler'!$C:$C,J344)))))</f>
        <v>0</v>
      </c>
      <c r="L344">
        <f>IF('Cihazlar'!K344&lt;&gt;"",N(VALUE('Cihazlar'!K344)),IF('Cihazlar'!J344&lt;&gt;"",0,IF(J344="",0,N(INDEX('Ürünler'!$D:$D,J344)))))</f>
        <v>0</v>
      </c>
    </row>
    <row r="345" spans="1:12">
      <c r="A345" t="str">
        <f>IF(AND('Cihazlar'!A345="",'Cihazlar'!B345=""),"",IFERROR(INDEX('Müşteriler'!$A:$A,MATCH(IF('Cihazlar'!A345="","§",'Cihazlar'!A345),'Müşteriler'!$K:$K,0)),IFERROR(INDEX('Müşteriler'!$A:$A,MATCH(IF('Cihazlar'!B345="","§",'Cihazlar'!B345),'Müşteriler'!$C:$C,0)),'Cihazlar'!A345&amp;'Cihazlar'!B345)))</f>
        <v/>
      </c>
      <c r="B345" t="str">
        <f>IF('Cihazlar'!C345="","",IF(J345="",'Cihazlar'!C345,INDEX('Ürünler'!$B:$B,J345)))</f>
        <v/>
      </c>
      <c r="C345" t="str">
        <f>IF('Cihazlar'!D345="","",'Cihazlar'!D345)</f>
        <v/>
      </c>
      <c r="D345" s="16" t="str">
        <f>I345</f>
        <v/>
      </c>
      <c r="E345" t="str">
        <f>IF(L345&gt;0,L345&amp;" gün",IF(K345&gt;0,K345&amp;" ay",""))</f>
        <v/>
      </c>
      <c r="F345" s="16" t="str">
        <f>IF(OR('Cihazlar'!C345="",I345=""),"",IF(L345&gt;0,I345+L345,IF(K345&gt;0,EDATE(I345,K345),"")))</f>
        <v/>
      </c>
      <c r="G345" s="17" t="str">
        <f>IF(F345="","",F345-TODAY())</f>
        <v/>
      </c>
      <c r="H345" t="str">
        <f>IF(G345="","",IF(G345&lt;0,"Gecikmiş",IF(G345&lt;=30,"30 gün içinde","Planlı")))</f>
        <v/>
      </c>
      <c r="I345" s="16" t="str">
        <f>IF('Cihazlar'!F345&lt;&gt;"",IF('Cihazlar'!F345="","",IF(ISNUMBER('Cihazlar'!F345),'Cihazlar'!F345,IFERROR(DATE(VALUE(RIGHT('Cihazlar'!F345,4)),VALUE(MID('Cihazlar'!F345,4,2)),VALUE(LEFT('Cihazlar'!F345,2))),""))),IF('Cihazlar'!E345="","",IF(ISNUMBER('Cihazlar'!E345),'Cihazlar'!E345,IFERROR(DATE(VALUE(RIGHT('Cihazlar'!E345,4)),VALUE(MID('Cihazlar'!E345,4,2)),VALUE(LEFT('Cihazlar'!E345,2))),""))))</f>
        <v/>
      </c>
      <c r="J345" t="str">
        <f>IF('Cihazlar'!C345="","",IFERROR(MATCH('Cihazlar'!C345,'Ürünler'!$A:$A,0),IFERROR(MATCH('Cihazlar'!C345,'Ürünler'!$B:$B,0),"")))</f>
        <v/>
      </c>
      <c r="K345">
        <f>IF(L345&gt;0,0,IF('Cihazlar'!J345&lt;&gt;"",N(VALUE('Cihazlar'!J345)),IF(J345="",0,N(INDEX('Ürünler'!$C:$C,J345)))))</f>
        <v>0</v>
      </c>
      <c r="L345">
        <f>IF('Cihazlar'!K345&lt;&gt;"",N(VALUE('Cihazlar'!K345)),IF('Cihazlar'!J345&lt;&gt;"",0,IF(J345="",0,N(INDEX('Ürünler'!$D:$D,J345)))))</f>
        <v>0</v>
      </c>
    </row>
    <row r="346" spans="1:12">
      <c r="A346" t="str">
        <f>IF(AND('Cihazlar'!A346="",'Cihazlar'!B346=""),"",IFERROR(INDEX('Müşteriler'!$A:$A,MATCH(IF('Cihazlar'!A346="","§",'Cihazlar'!A346),'Müşteriler'!$K:$K,0)),IFERROR(INDEX('Müşteriler'!$A:$A,MATCH(IF('Cihazlar'!B346="","§",'Cihazlar'!B346),'Müşteriler'!$C:$C,0)),'Cihazlar'!A346&amp;'Cihazlar'!B346)))</f>
        <v/>
      </c>
      <c r="B346" t="str">
        <f>IF('Cihazlar'!C346="","",IF(J346="",'Cihazlar'!C346,INDEX('Ürünler'!$B:$B,J346)))</f>
        <v/>
      </c>
      <c r="C346" t="str">
        <f>IF('Cihazlar'!D346="","",'Cihazlar'!D346)</f>
        <v/>
      </c>
      <c r="D346" s="16" t="str">
        <f>I346</f>
        <v/>
      </c>
      <c r="E346" t="str">
        <f>IF(L346&gt;0,L346&amp;" gün",IF(K346&gt;0,K346&amp;" ay",""))</f>
        <v/>
      </c>
      <c r="F346" s="16" t="str">
        <f>IF(OR('Cihazlar'!C346="",I346=""),"",IF(L346&gt;0,I346+L346,IF(K346&gt;0,EDATE(I346,K346),"")))</f>
        <v/>
      </c>
      <c r="G346" s="17" t="str">
        <f>IF(F346="","",F346-TODAY())</f>
        <v/>
      </c>
      <c r="H346" t="str">
        <f>IF(G346="","",IF(G346&lt;0,"Gecikmiş",IF(G346&lt;=30,"30 gün içinde","Planlı")))</f>
        <v/>
      </c>
      <c r="I346" s="16" t="str">
        <f>IF('Cihazlar'!F346&lt;&gt;"",IF('Cihazlar'!F346="","",IF(ISNUMBER('Cihazlar'!F346),'Cihazlar'!F346,IFERROR(DATE(VALUE(RIGHT('Cihazlar'!F346,4)),VALUE(MID('Cihazlar'!F346,4,2)),VALUE(LEFT('Cihazlar'!F346,2))),""))),IF('Cihazlar'!E346="","",IF(ISNUMBER('Cihazlar'!E346),'Cihazlar'!E346,IFERROR(DATE(VALUE(RIGHT('Cihazlar'!E346,4)),VALUE(MID('Cihazlar'!E346,4,2)),VALUE(LEFT('Cihazlar'!E346,2))),""))))</f>
        <v/>
      </c>
      <c r="J346" t="str">
        <f>IF('Cihazlar'!C346="","",IFERROR(MATCH('Cihazlar'!C346,'Ürünler'!$A:$A,0),IFERROR(MATCH('Cihazlar'!C346,'Ürünler'!$B:$B,0),"")))</f>
        <v/>
      </c>
      <c r="K346">
        <f>IF(L346&gt;0,0,IF('Cihazlar'!J346&lt;&gt;"",N(VALUE('Cihazlar'!J346)),IF(J346="",0,N(INDEX('Ürünler'!$C:$C,J346)))))</f>
        <v>0</v>
      </c>
      <c r="L346">
        <f>IF('Cihazlar'!K346&lt;&gt;"",N(VALUE('Cihazlar'!K346)),IF('Cihazlar'!J346&lt;&gt;"",0,IF(J346="",0,N(INDEX('Ürünler'!$D:$D,J346)))))</f>
        <v>0</v>
      </c>
    </row>
    <row r="347" spans="1:12">
      <c r="A347" t="str">
        <f>IF(AND('Cihazlar'!A347="",'Cihazlar'!B347=""),"",IFERROR(INDEX('Müşteriler'!$A:$A,MATCH(IF('Cihazlar'!A347="","§",'Cihazlar'!A347),'Müşteriler'!$K:$K,0)),IFERROR(INDEX('Müşteriler'!$A:$A,MATCH(IF('Cihazlar'!B347="","§",'Cihazlar'!B347),'Müşteriler'!$C:$C,0)),'Cihazlar'!A347&amp;'Cihazlar'!B347)))</f>
        <v/>
      </c>
      <c r="B347" t="str">
        <f>IF('Cihazlar'!C347="","",IF(J347="",'Cihazlar'!C347,INDEX('Ürünler'!$B:$B,J347)))</f>
        <v/>
      </c>
      <c r="C347" t="str">
        <f>IF('Cihazlar'!D347="","",'Cihazlar'!D347)</f>
        <v/>
      </c>
      <c r="D347" s="16" t="str">
        <f>I347</f>
        <v/>
      </c>
      <c r="E347" t="str">
        <f>IF(L347&gt;0,L347&amp;" gün",IF(K347&gt;0,K347&amp;" ay",""))</f>
        <v/>
      </c>
      <c r="F347" s="16" t="str">
        <f>IF(OR('Cihazlar'!C347="",I347=""),"",IF(L347&gt;0,I347+L347,IF(K347&gt;0,EDATE(I347,K347),"")))</f>
        <v/>
      </c>
      <c r="G347" s="17" t="str">
        <f>IF(F347="","",F347-TODAY())</f>
        <v/>
      </c>
      <c r="H347" t="str">
        <f>IF(G347="","",IF(G347&lt;0,"Gecikmiş",IF(G347&lt;=30,"30 gün içinde","Planlı")))</f>
        <v/>
      </c>
      <c r="I347" s="16" t="str">
        <f>IF('Cihazlar'!F347&lt;&gt;"",IF('Cihazlar'!F347="","",IF(ISNUMBER('Cihazlar'!F347),'Cihazlar'!F347,IFERROR(DATE(VALUE(RIGHT('Cihazlar'!F347,4)),VALUE(MID('Cihazlar'!F347,4,2)),VALUE(LEFT('Cihazlar'!F347,2))),""))),IF('Cihazlar'!E347="","",IF(ISNUMBER('Cihazlar'!E347),'Cihazlar'!E347,IFERROR(DATE(VALUE(RIGHT('Cihazlar'!E347,4)),VALUE(MID('Cihazlar'!E347,4,2)),VALUE(LEFT('Cihazlar'!E347,2))),""))))</f>
        <v/>
      </c>
      <c r="J347" t="str">
        <f>IF('Cihazlar'!C347="","",IFERROR(MATCH('Cihazlar'!C347,'Ürünler'!$A:$A,0),IFERROR(MATCH('Cihazlar'!C347,'Ürünler'!$B:$B,0),"")))</f>
        <v/>
      </c>
      <c r="K347">
        <f>IF(L347&gt;0,0,IF('Cihazlar'!J347&lt;&gt;"",N(VALUE('Cihazlar'!J347)),IF(J347="",0,N(INDEX('Ürünler'!$C:$C,J347)))))</f>
        <v>0</v>
      </c>
      <c r="L347">
        <f>IF('Cihazlar'!K347&lt;&gt;"",N(VALUE('Cihazlar'!K347)),IF('Cihazlar'!J347&lt;&gt;"",0,IF(J347="",0,N(INDEX('Ürünler'!$D:$D,J347)))))</f>
        <v>0</v>
      </c>
    </row>
    <row r="348" spans="1:12">
      <c r="A348" t="str">
        <f>IF(AND('Cihazlar'!A348="",'Cihazlar'!B348=""),"",IFERROR(INDEX('Müşteriler'!$A:$A,MATCH(IF('Cihazlar'!A348="","§",'Cihazlar'!A348),'Müşteriler'!$K:$K,0)),IFERROR(INDEX('Müşteriler'!$A:$A,MATCH(IF('Cihazlar'!B348="","§",'Cihazlar'!B348),'Müşteriler'!$C:$C,0)),'Cihazlar'!A348&amp;'Cihazlar'!B348)))</f>
        <v/>
      </c>
      <c r="B348" t="str">
        <f>IF('Cihazlar'!C348="","",IF(J348="",'Cihazlar'!C348,INDEX('Ürünler'!$B:$B,J348)))</f>
        <v/>
      </c>
      <c r="C348" t="str">
        <f>IF('Cihazlar'!D348="","",'Cihazlar'!D348)</f>
        <v/>
      </c>
      <c r="D348" s="16" t="str">
        <f>I348</f>
        <v/>
      </c>
      <c r="E348" t="str">
        <f>IF(L348&gt;0,L348&amp;" gün",IF(K348&gt;0,K348&amp;" ay",""))</f>
        <v/>
      </c>
      <c r="F348" s="16" t="str">
        <f>IF(OR('Cihazlar'!C348="",I348=""),"",IF(L348&gt;0,I348+L348,IF(K348&gt;0,EDATE(I348,K348),"")))</f>
        <v/>
      </c>
      <c r="G348" s="17" t="str">
        <f>IF(F348="","",F348-TODAY())</f>
        <v/>
      </c>
      <c r="H348" t="str">
        <f>IF(G348="","",IF(G348&lt;0,"Gecikmiş",IF(G348&lt;=30,"30 gün içinde","Planlı")))</f>
        <v/>
      </c>
      <c r="I348" s="16" t="str">
        <f>IF('Cihazlar'!F348&lt;&gt;"",IF('Cihazlar'!F348="","",IF(ISNUMBER('Cihazlar'!F348),'Cihazlar'!F348,IFERROR(DATE(VALUE(RIGHT('Cihazlar'!F348,4)),VALUE(MID('Cihazlar'!F348,4,2)),VALUE(LEFT('Cihazlar'!F348,2))),""))),IF('Cihazlar'!E348="","",IF(ISNUMBER('Cihazlar'!E348),'Cihazlar'!E348,IFERROR(DATE(VALUE(RIGHT('Cihazlar'!E348,4)),VALUE(MID('Cihazlar'!E348,4,2)),VALUE(LEFT('Cihazlar'!E348,2))),""))))</f>
        <v/>
      </c>
      <c r="J348" t="str">
        <f>IF('Cihazlar'!C348="","",IFERROR(MATCH('Cihazlar'!C348,'Ürünler'!$A:$A,0),IFERROR(MATCH('Cihazlar'!C348,'Ürünler'!$B:$B,0),"")))</f>
        <v/>
      </c>
      <c r="K348">
        <f>IF(L348&gt;0,0,IF('Cihazlar'!J348&lt;&gt;"",N(VALUE('Cihazlar'!J348)),IF(J348="",0,N(INDEX('Ürünler'!$C:$C,J348)))))</f>
        <v>0</v>
      </c>
      <c r="L348">
        <f>IF('Cihazlar'!K348&lt;&gt;"",N(VALUE('Cihazlar'!K348)),IF('Cihazlar'!J348&lt;&gt;"",0,IF(J348="",0,N(INDEX('Ürünler'!$D:$D,J348)))))</f>
        <v>0</v>
      </c>
    </row>
    <row r="349" spans="1:12">
      <c r="A349" t="str">
        <f>IF(AND('Cihazlar'!A349="",'Cihazlar'!B349=""),"",IFERROR(INDEX('Müşteriler'!$A:$A,MATCH(IF('Cihazlar'!A349="","§",'Cihazlar'!A349),'Müşteriler'!$K:$K,0)),IFERROR(INDEX('Müşteriler'!$A:$A,MATCH(IF('Cihazlar'!B349="","§",'Cihazlar'!B349),'Müşteriler'!$C:$C,0)),'Cihazlar'!A349&amp;'Cihazlar'!B349)))</f>
        <v/>
      </c>
      <c r="B349" t="str">
        <f>IF('Cihazlar'!C349="","",IF(J349="",'Cihazlar'!C349,INDEX('Ürünler'!$B:$B,J349)))</f>
        <v/>
      </c>
      <c r="C349" t="str">
        <f>IF('Cihazlar'!D349="","",'Cihazlar'!D349)</f>
        <v/>
      </c>
      <c r="D349" s="16" t="str">
        <f>I349</f>
        <v/>
      </c>
      <c r="E349" t="str">
        <f>IF(L349&gt;0,L349&amp;" gün",IF(K349&gt;0,K349&amp;" ay",""))</f>
        <v/>
      </c>
      <c r="F349" s="16" t="str">
        <f>IF(OR('Cihazlar'!C349="",I349=""),"",IF(L349&gt;0,I349+L349,IF(K349&gt;0,EDATE(I349,K349),"")))</f>
        <v/>
      </c>
      <c r="G349" s="17" t="str">
        <f>IF(F349="","",F349-TODAY())</f>
        <v/>
      </c>
      <c r="H349" t="str">
        <f>IF(G349="","",IF(G349&lt;0,"Gecikmiş",IF(G349&lt;=30,"30 gün içinde","Planlı")))</f>
        <v/>
      </c>
      <c r="I349" s="16" t="str">
        <f>IF('Cihazlar'!F349&lt;&gt;"",IF('Cihazlar'!F349="","",IF(ISNUMBER('Cihazlar'!F349),'Cihazlar'!F349,IFERROR(DATE(VALUE(RIGHT('Cihazlar'!F349,4)),VALUE(MID('Cihazlar'!F349,4,2)),VALUE(LEFT('Cihazlar'!F349,2))),""))),IF('Cihazlar'!E349="","",IF(ISNUMBER('Cihazlar'!E349),'Cihazlar'!E349,IFERROR(DATE(VALUE(RIGHT('Cihazlar'!E349,4)),VALUE(MID('Cihazlar'!E349,4,2)),VALUE(LEFT('Cihazlar'!E349,2))),""))))</f>
        <v/>
      </c>
      <c r="J349" t="str">
        <f>IF('Cihazlar'!C349="","",IFERROR(MATCH('Cihazlar'!C349,'Ürünler'!$A:$A,0),IFERROR(MATCH('Cihazlar'!C349,'Ürünler'!$B:$B,0),"")))</f>
        <v/>
      </c>
      <c r="K349">
        <f>IF(L349&gt;0,0,IF('Cihazlar'!J349&lt;&gt;"",N(VALUE('Cihazlar'!J349)),IF(J349="",0,N(INDEX('Ürünler'!$C:$C,J349)))))</f>
        <v>0</v>
      </c>
      <c r="L349">
        <f>IF('Cihazlar'!K349&lt;&gt;"",N(VALUE('Cihazlar'!K349)),IF('Cihazlar'!J349&lt;&gt;"",0,IF(J349="",0,N(INDEX('Ürünler'!$D:$D,J349)))))</f>
        <v>0</v>
      </c>
    </row>
    <row r="350" spans="1:12">
      <c r="A350" t="str">
        <f>IF(AND('Cihazlar'!A350="",'Cihazlar'!B350=""),"",IFERROR(INDEX('Müşteriler'!$A:$A,MATCH(IF('Cihazlar'!A350="","§",'Cihazlar'!A350),'Müşteriler'!$K:$K,0)),IFERROR(INDEX('Müşteriler'!$A:$A,MATCH(IF('Cihazlar'!B350="","§",'Cihazlar'!B350),'Müşteriler'!$C:$C,0)),'Cihazlar'!A350&amp;'Cihazlar'!B350)))</f>
        <v/>
      </c>
      <c r="B350" t="str">
        <f>IF('Cihazlar'!C350="","",IF(J350="",'Cihazlar'!C350,INDEX('Ürünler'!$B:$B,J350)))</f>
        <v/>
      </c>
      <c r="C350" t="str">
        <f>IF('Cihazlar'!D350="","",'Cihazlar'!D350)</f>
        <v/>
      </c>
      <c r="D350" s="16" t="str">
        <f>I350</f>
        <v/>
      </c>
      <c r="E350" t="str">
        <f>IF(L350&gt;0,L350&amp;" gün",IF(K350&gt;0,K350&amp;" ay",""))</f>
        <v/>
      </c>
      <c r="F350" s="16" t="str">
        <f>IF(OR('Cihazlar'!C350="",I350=""),"",IF(L350&gt;0,I350+L350,IF(K350&gt;0,EDATE(I350,K350),"")))</f>
        <v/>
      </c>
      <c r="G350" s="17" t="str">
        <f>IF(F350="","",F350-TODAY())</f>
        <v/>
      </c>
      <c r="H350" t="str">
        <f>IF(G350="","",IF(G350&lt;0,"Gecikmiş",IF(G350&lt;=30,"30 gün içinde","Planlı")))</f>
        <v/>
      </c>
      <c r="I350" s="16" t="str">
        <f>IF('Cihazlar'!F350&lt;&gt;"",IF('Cihazlar'!F350="","",IF(ISNUMBER('Cihazlar'!F350),'Cihazlar'!F350,IFERROR(DATE(VALUE(RIGHT('Cihazlar'!F350,4)),VALUE(MID('Cihazlar'!F350,4,2)),VALUE(LEFT('Cihazlar'!F350,2))),""))),IF('Cihazlar'!E350="","",IF(ISNUMBER('Cihazlar'!E350),'Cihazlar'!E350,IFERROR(DATE(VALUE(RIGHT('Cihazlar'!E350,4)),VALUE(MID('Cihazlar'!E350,4,2)),VALUE(LEFT('Cihazlar'!E350,2))),""))))</f>
        <v/>
      </c>
      <c r="J350" t="str">
        <f>IF('Cihazlar'!C350="","",IFERROR(MATCH('Cihazlar'!C350,'Ürünler'!$A:$A,0),IFERROR(MATCH('Cihazlar'!C350,'Ürünler'!$B:$B,0),"")))</f>
        <v/>
      </c>
      <c r="K350">
        <f>IF(L350&gt;0,0,IF('Cihazlar'!J350&lt;&gt;"",N(VALUE('Cihazlar'!J350)),IF(J350="",0,N(INDEX('Ürünler'!$C:$C,J350)))))</f>
        <v>0</v>
      </c>
      <c r="L350">
        <f>IF('Cihazlar'!K350&lt;&gt;"",N(VALUE('Cihazlar'!K350)),IF('Cihazlar'!J350&lt;&gt;"",0,IF(J350="",0,N(INDEX('Ürünler'!$D:$D,J350)))))</f>
        <v>0</v>
      </c>
    </row>
    <row r="351" spans="1:12">
      <c r="A351" t="str">
        <f>IF(AND('Cihazlar'!A351="",'Cihazlar'!B351=""),"",IFERROR(INDEX('Müşteriler'!$A:$A,MATCH(IF('Cihazlar'!A351="","§",'Cihazlar'!A351),'Müşteriler'!$K:$K,0)),IFERROR(INDEX('Müşteriler'!$A:$A,MATCH(IF('Cihazlar'!B351="","§",'Cihazlar'!B351),'Müşteriler'!$C:$C,0)),'Cihazlar'!A351&amp;'Cihazlar'!B351)))</f>
        <v/>
      </c>
      <c r="B351" t="str">
        <f>IF('Cihazlar'!C351="","",IF(J351="",'Cihazlar'!C351,INDEX('Ürünler'!$B:$B,J351)))</f>
        <v/>
      </c>
      <c r="C351" t="str">
        <f>IF('Cihazlar'!D351="","",'Cihazlar'!D351)</f>
        <v/>
      </c>
      <c r="D351" s="16" t="str">
        <f>I351</f>
        <v/>
      </c>
      <c r="E351" t="str">
        <f>IF(L351&gt;0,L351&amp;" gün",IF(K351&gt;0,K351&amp;" ay",""))</f>
        <v/>
      </c>
      <c r="F351" s="16" t="str">
        <f>IF(OR('Cihazlar'!C351="",I351=""),"",IF(L351&gt;0,I351+L351,IF(K351&gt;0,EDATE(I351,K351),"")))</f>
        <v/>
      </c>
      <c r="G351" s="17" t="str">
        <f>IF(F351="","",F351-TODAY())</f>
        <v/>
      </c>
      <c r="H351" t="str">
        <f>IF(G351="","",IF(G351&lt;0,"Gecikmiş",IF(G351&lt;=30,"30 gün içinde","Planlı")))</f>
        <v/>
      </c>
      <c r="I351" s="16" t="str">
        <f>IF('Cihazlar'!F351&lt;&gt;"",IF('Cihazlar'!F351="","",IF(ISNUMBER('Cihazlar'!F351),'Cihazlar'!F351,IFERROR(DATE(VALUE(RIGHT('Cihazlar'!F351,4)),VALUE(MID('Cihazlar'!F351,4,2)),VALUE(LEFT('Cihazlar'!F351,2))),""))),IF('Cihazlar'!E351="","",IF(ISNUMBER('Cihazlar'!E351),'Cihazlar'!E351,IFERROR(DATE(VALUE(RIGHT('Cihazlar'!E351,4)),VALUE(MID('Cihazlar'!E351,4,2)),VALUE(LEFT('Cihazlar'!E351,2))),""))))</f>
        <v/>
      </c>
      <c r="J351" t="str">
        <f>IF('Cihazlar'!C351="","",IFERROR(MATCH('Cihazlar'!C351,'Ürünler'!$A:$A,0),IFERROR(MATCH('Cihazlar'!C351,'Ürünler'!$B:$B,0),"")))</f>
        <v/>
      </c>
      <c r="K351">
        <f>IF(L351&gt;0,0,IF('Cihazlar'!J351&lt;&gt;"",N(VALUE('Cihazlar'!J351)),IF(J351="",0,N(INDEX('Ürünler'!$C:$C,J351)))))</f>
        <v>0</v>
      </c>
      <c r="L351">
        <f>IF('Cihazlar'!K351&lt;&gt;"",N(VALUE('Cihazlar'!K351)),IF('Cihazlar'!J351&lt;&gt;"",0,IF(J351="",0,N(INDEX('Ürünler'!$D:$D,J351)))))</f>
        <v>0</v>
      </c>
    </row>
    <row r="352" spans="1:12">
      <c r="A352" t="str">
        <f>IF(AND('Cihazlar'!A352="",'Cihazlar'!B352=""),"",IFERROR(INDEX('Müşteriler'!$A:$A,MATCH(IF('Cihazlar'!A352="","§",'Cihazlar'!A352),'Müşteriler'!$K:$K,0)),IFERROR(INDEX('Müşteriler'!$A:$A,MATCH(IF('Cihazlar'!B352="","§",'Cihazlar'!B352),'Müşteriler'!$C:$C,0)),'Cihazlar'!A352&amp;'Cihazlar'!B352)))</f>
        <v/>
      </c>
      <c r="B352" t="str">
        <f>IF('Cihazlar'!C352="","",IF(J352="",'Cihazlar'!C352,INDEX('Ürünler'!$B:$B,J352)))</f>
        <v/>
      </c>
      <c r="C352" t="str">
        <f>IF('Cihazlar'!D352="","",'Cihazlar'!D352)</f>
        <v/>
      </c>
      <c r="D352" s="16" t="str">
        <f>I352</f>
        <v/>
      </c>
      <c r="E352" t="str">
        <f>IF(L352&gt;0,L352&amp;" gün",IF(K352&gt;0,K352&amp;" ay",""))</f>
        <v/>
      </c>
      <c r="F352" s="16" t="str">
        <f>IF(OR('Cihazlar'!C352="",I352=""),"",IF(L352&gt;0,I352+L352,IF(K352&gt;0,EDATE(I352,K352),"")))</f>
        <v/>
      </c>
      <c r="G352" s="17" t="str">
        <f>IF(F352="","",F352-TODAY())</f>
        <v/>
      </c>
      <c r="H352" t="str">
        <f>IF(G352="","",IF(G352&lt;0,"Gecikmiş",IF(G352&lt;=30,"30 gün içinde","Planlı")))</f>
        <v/>
      </c>
      <c r="I352" s="16" t="str">
        <f>IF('Cihazlar'!F352&lt;&gt;"",IF('Cihazlar'!F352="","",IF(ISNUMBER('Cihazlar'!F352),'Cihazlar'!F352,IFERROR(DATE(VALUE(RIGHT('Cihazlar'!F352,4)),VALUE(MID('Cihazlar'!F352,4,2)),VALUE(LEFT('Cihazlar'!F352,2))),""))),IF('Cihazlar'!E352="","",IF(ISNUMBER('Cihazlar'!E352),'Cihazlar'!E352,IFERROR(DATE(VALUE(RIGHT('Cihazlar'!E352,4)),VALUE(MID('Cihazlar'!E352,4,2)),VALUE(LEFT('Cihazlar'!E352,2))),""))))</f>
        <v/>
      </c>
      <c r="J352" t="str">
        <f>IF('Cihazlar'!C352="","",IFERROR(MATCH('Cihazlar'!C352,'Ürünler'!$A:$A,0),IFERROR(MATCH('Cihazlar'!C352,'Ürünler'!$B:$B,0),"")))</f>
        <v/>
      </c>
      <c r="K352">
        <f>IF(L352&gt;0,0,IF('Cihazlar'!J352&lt;&gt;"",N(VALUE('Cihazlar'!J352)),IF(J352="",0,N(INDEX('Ürünler'!$C:$C,J352)))))</f>
        <v>0</v>
      </c>
      <c r="L352">
        <f>IF('Cihazlar'!K352&lt;&gt;"",N(VALUE('Cihazlar'!K352)),IF('Cihazlar'!J352&lt;&gt;"",0,IF(J352="",0,N(INDEX('Ürünler'!$D:$D,J352)))))</f>
        <v>0</v>
      </c>
    </row>
    <row r="353" spans="1:12">
      <c r="A353" t="str">
        <f>IF(AND('Cihazlar'!A353="",'Cihazlar'!B353=""),"",IFERROR(INDEX('Müşteriler'!$A:$A,MATCH(IF('Cihazlar'!A353="","§",'Cihazlar'!A353),'Müşteriler'!$K:$K,0)),IFERROR(INDEX('Müşteriler'!$A:$A,MATCH(IF('Cihazlar'!B353="","§",'Cihazlar'!B353),'Müşteriler'!$C:$C,0)),'Cihazlar'!A353&amp;'Cihazlar'!B353)))</f>
        <v/>
      </c>
      <c r="B353" t="str">
        <f>IF('Cihazlar'!C353="","",IF(J353="",'Cihazlar'!C353,INDEX('Ürünler'!$B:$B,J353)))</f>
        <v/>
      </c>
      <c r="C353" t="str">
        <f>IF('Cihazlar'!D353="","",'Cihazlar'!D353)</f>
        <v/>
      </c>
      <c r="D353" s="16" t="str">
        <f>I353</f>
        <v/>
      </c>
      <c r="E353" t="str">
        <f>IF(L353&gt;0,L353&amp;" gün",IF(K353&gt;0,K353&amp;" ay",""))</f>
        <v/>
      </c>
      <c r="F353" s="16" t="str">
        <f>IF(OR('Cihazlar'!C353="",I353=""),"",IF(L353&gt;0,I353+L353,IF(K353&gt;0,EDATE(I353,K353),"")))</f>
        <v/>
      </c>
      <c r="G353" s="17" t="str">
        <f>IF(F353="","",F353-TODAY())</f>
        <v/>
      </c>
      <c r="H353" t="str">
        <f>IF(G353="","",IF(G353&lt;0,"Gecikmiş",IF(G353&lt;=30,"30 gün içinde","Planlı")))</f>
        <v/>
      </c>
      <c r="I353" s="16" t="str">
        <f>IF('Cihazlar'!F353&lt;&gt;"",IF('Cihazlar'!F353="","",IF(ISNUMBER('Cihazlar'!F353),'Cihazlar'!F353,IFERROR(DATE(VALUE(RIGHT('Cihazlar'!F353,4)),VALUE(MID('Cihazlar'!F353,4,2)),VALUE(LEFT('Cihazlar'!F353,2))),""))),IF('Cihazlar'!E353="","",IF(ISNUMBER('Cihazlar'!E353),'Cihazlar'!E353,IFERROR(DATE(VALUE(RIGHT('Cihazlar'!E353,4)),VALUE(MID('Cihazlar'!E353,4,2)),VALUE(LEFT('Cihazlar'!E353,2))),""))))</f>
        <v/>
      </c>
      <c r="J353" t="str">
        <f>IF('Cihazlar'!C353="","",IFERROR(MATCH('Cihazlar'!C353,'Ürünler'!$A:$A,0),IFERROR(MATCH('Cihazlar'!C353,'Ürünler'!$B:$B,0),"")))</f>
        <v/>
      </c>
      <c r="K353">
        <f>IF(L353&gt;0,0,IF('Cihazlar'!J353&lt;&gt;"",N(VALUE('Cihazlar'!J353)),IF(J353="",0,N(INDEX('Ürünler'!$C:$C,J353)))))</f>
        <v>0</v>
      </c>
      <c r="L353">
        <f>IF('Cihazlar'!K353&lt;&gt;"",N(VALUE('Cihazlar'!K353)),IF('Cihazlar'!J353&lt;&gt;"",0,IF(J353="",0,N(INDEX('Ürünler'!$D:$D,J353)))))</f>
        <v>0</v>
      </c>
    </row>
    <row r="354" spans="1:12">
      <c r="A354" t="str">
        <f>IF(AND('Cihazlar'!A354="",'Cihazlar'!B354=""),"",IFERROR(INDEX('Müşteriler'!$A:$A,MATCH(IF('Cihazlar'!A354="","§",'Cihazlar'!A354),'Müşteriler'!$K:$K,0)),IFERROR(INDEX('Müşteriler'!$A:$A,MATCH(IF('Cihazlar'!B354="","§",'Cihazlar'!B354),'Müşteriler'!$C:$C,0)),'Cihazlar'!A354&amp;'Cihazlar'!B354)))</f>
        <v/>
      </c>
      <c r="B354" t="str">
        <f>IF('Cihazlar'!C354="","",IF(J354="",'Cihazlar'!C354,INDEX('Ürünler'!$B:$B,J354)))</f>
        <v/>
      </c>
      <c r="C354" t="str">
        <f>IF('Cihazlar'!D354="","",'Cihazlar'!D354)</f>
        <v/>
      </c>
      <c r="D354" s="16" t="str">
        <f>I354</f>
        <v/>
      </c>
      <c r="E354" t="str">
        <f>IF(L354&gt;0,L354&amp;" gün",IF(K354&gt;0,K354&amp;" ay",""))</f>
        <v/>
      </c>
      <c r="F354" s="16" t="str">
        <f>IF(OR('Cihazlar'!C354="",I354=""),"",IF(L354&gt;0,I354+L354,IF(K354&gt;0,EDATE(I354,K354),"")))</f>
        <v/>
      </c>
      <c r="G354" s="17" t="str">
        <f>IF(F354="","",F354-TODAY())</f>
        <v/>
      </c>
      <c r="H354" t="str">
        <f>IF(G354="","",IF(G354&lt;0,"Gecikmiş",IF(G354&lt;=30,"30 gün içinde","Planlı")))</f>
        <v/>
      </c>
      <c r="I354" s="16" t="str">
        <f>IF('Cihazlar'!F354&lt;&gt;"",IF('Cihazlar'!F354="","",IF(ISNUMBER('Cihazlar'!F354),'Cihazlar'!F354,IFERROR(DATE(VALUE(RIGHT('Cihazlar'!F354,4)),VALUE(MID('Cihazlar'!F354,4,2)),VALUE(LEFT('Cihazlar'!F354,2))),""))),IF('Cihazlar'!E354="","",IF(ISNUMBER('Cihazlar'!E354),'Cihazlar'!E354,IFERROR(DATE(VALUE(RIGHT('Cihazlar'!E354,4)),VALUE(MID('Cihazlar'!E354,4,2)),VALUE(LEFT('Cihazlar'!E354,2))),""))))</f>
        <v/>
      </c>
      <c r="J354" t="str">
        <f>IF('Cihazlar'!C354="","",IFERROR(MATCH('Cihazlar'!C354,'Ürünler'!$A:$A,0),IFERROR(MATCH('Cihazlar'!C354,'Ürünler'!$B:$B,0),"")))</f>
        <v/>
      </c>
      <c r="K354">
        <f>IF(L354&gt;0,0,IF('Cihazlar'!J354&lt;&gt;"",N(VALUE('Cihazlar'!J354)),IF(J354="",0,N(INDEX('Ürünler'!$C:$C,J354)))))</f>
        <v>0</v>
      </c>
      <c r="L354">
        <f>IF('Cihazlar'!K354&lt;&gt;"",N(VALUE('Cihazlar'!K354)),IF('Cihazlar'!J354&lt;&gt;"",0,IF(J354="",0,N(INDEX('Ürünler'!$D:$D,J354)))))</f>
        <v>0</v>
      </c>
    </row>
    <row r="355" spans="1:12">
      <c r="A355" t="str">
        <f>IF(AND('Cihazlar'!A355="",'Cihazlar'!B355=""),"",IFERROR(INDEX('Müşteriler'!$A:$A,MATCH(IF('Cihazlar'!A355="","§",'Cihazlar'!A355),'Müşteriler'!$K:$K,0)),IFERROR(INDEX('Müşteriler'!$A:$A,MATCH(IF('Cihazlar'!B355="","§",'Cihazlar'!B355),'Müşteriler'!$C:$C,0)),'Cihazlar'!A355&amp;'Cihazlar'!B355)))</f>
        <v/>
      </c>
      <c r="B355" t="str">
        <f>IF('Cihazlar'!C355="","",IF(J355="",'Cihazlar'!C355,INDEX('Ürünler'!$B:$B,J355)))</f>
        <v/>
      </c>
      <c r="C355" t="str">
        <f>IF('Cihazlar'!D355="","",'Cihazlar'!D355)</f>
        <v/>
      </c>
      <c r="D355" s="16" t="str">
        <f>I355</f>
        <v/>
      </c>
      <c r="E355" t="str">
        <f>IF(L355&gt;0,L355&amp;" gün",IF(K355&gt;0,K355&amp;" ay",""))</f>
        <v/>
      </c>
      <c r="F355" s="16" t="str">
        <f>IF(OR('Cihazlar'!C355="",I355=""),"",IF(L355&gt;0,I355+L355,IF(K355&gt;0,EDATE(I355,K355),"")))</f>
        <v/>
      </c>
      <c r="G355" s="17" t="str">
        <f>IF(F355="","",F355-TODAY())</f>
        <v/>
      </c>
      <c r="H355" t="str">
        <f>IF(G355="","",IF(G355&lt;0,"Gecikmiş",IF(G355&lt;=30,"30 gün içinde","Planlı")))</f>
        <v/>
      </c>
      <c r="I355" s="16" t="str">
        <f>IF('Cihazlar'!F355&lt;&gt;"",IF('Cihazlar'!F355="","",IF(ISNUMBER('Cihazlar'!F355),'Cihazlar'!F355,IFERROR(DATE(VALUE(RIGHT('Cihazlar'!F355,4)),VALUE(MID('Cihazlar'!F355,4,2)),VALUE(LEFT('Cihazlar'!F355,2))),""))),IF('Cihazlar'!E355="","",IF(ISNUMBER('Cihazlar'!E355),'Cihazlar'!E355,IFERROR(DATE(VALUE(RIGHT('Cihazlar'!E355,4)),VALUE(MID('Cihazlar'!E355,4,2)),VALUE(LEFT('Cihazlar'!E355,2))),""))))</f>
        <v/>
      </c>
      <c r="J355" t="str">
        <f>IF('Cihazlar'!C355="","",IFERROR(MATCH('Cihazlar'!C355,'Ürünler'!$A:$A,0),IFERROR(MATCH('Cihazlar'!C355,'Ürünler'!$B:$B,0),"")))</f>
        <v/>
      </c>
      <c r="K355">
        <f>IF(L355&gt;0,0,IF('Cihazlar'!J355&lt;&gt;"",N(VALUE('Cihazlar'!J355)),IF(J355="",0,N(INDEX('Ürünler'!$C:$C,J355)))))</f>
        <v>0</v>
      </c>
      <c r="L355">
        <f>IF('Cihazlar'!K355&lt;&gt;"",N(VALUE('Cihazlar'!K355)),IF('Cihazlar'!J355&lt;&gt;"",0,IF(J355="",0,N(INDEX('Ürünler'!$D:$D,J355)))))</f>
        <v>0</v>
      </c>
    </row>
    <row r="356" spans="1:12">
      <c r="A356" t="str">
        <f>IF(AND('Cihazlar'!A356="",'Cihazlar'!B356=""),"",IFERROR(INDEX('Müşteriler'!$A:$A,MATCH(IF('Cihazlar'!A356="","§",'Cihazlar'!A356),'Müşteriler'!$K:$K,0)),IFERROR(INDEX('Müşteriler'!$A:$A,MATCH(IF('Cihazlar'!B356="","§",'Cihazlar'!B356),'Müşteriler'!$C:$C,0)),'Cihazlar'!A356&amp;'Cihazlar'!B356)))</f>
        <v/>
      </c>
      <c r="B356" t="str">
        <f>IF('Cihazlar'!C356="","",IF(J356="",'Cihazlar'!C356,INDEX('Ürünler'!$B:$B,J356)))</f>
        <v/>
      </c>
      <c r="C356" t="str">
        <f>IF('Cihazlar'!D356="","",'Cihazlar'!D356)</f>
        <v/>
      </c>
      <c r="D356" s="16" t="str">
        <f>I356</f>
        <v/>
      </c>
      <c r="E356" t="str">
        <f>IF(L356&gt;0,L356&amp;" gün",IF(K356&gt;0,K356&amp;" ay",""))</f>
        <v/>
      </c>
      <c r="F356" s="16" t="str">
        <f>IF(OR('Cihazlar'!C356="",I356=""),"",IF(L356&gt;0,I356+L356,IF(K356&gt;0,EDATE(I356,K356),"")))</f>
        <v/>
      </c>
      <c r="G356" s="17" t="str">
        <f>IF(F356="","",F356-TODAY())</f>
        <v/>
      </c>
      <c r="H356" t="str">
        <f>IF(G356="","",IF(G356&lt;0,"Gecikmiş",IF(G356&lt;=30,"30 gün içinde","Planlı")))</f>
        <v/>
      </c>
      <c r="I356" s="16" t="str">
        <f>IF('Cihazlar'!F356&lt;&gt;"",IF('Cihazlar'!F356="","",IF(ISNUMBER('Cihazlar'!F356),'Cihazlar'!F356,IFERROR(DATE(VALUE(RIGHT('Cihazlar'!F356,4)),VALUE(MID('Cihazlar'!F356,4,2)),VALUE(LEFT('Cihazlar'!F356,2))),""))),IF('Cihazlar'!E356="","",IF(ISNUMBER('Cihazlar'!E356),'Cihazlar'!E356,IFERROR(DATE(VALUE(RIGHT('Cihazlar'!E356,4)),VALUE(MID('Cihazlar'!E356,4,2)),VALUE(LEFT('Cihazlar'!E356,2))),""))))</f>
        <v/>
      </c>
      <c r="J356" t="str">
        <f>IF('Cihazlar'!C356="","",IFERROR(MATCH('Cihazlar'!C356,'Ürünler'!$A:$A,0),IFERROR(MATCH('Cihazlar'!C356,'Ürünler'!$B:$B,0),"")))</f>
        <v/>
      </c>
      <c r="K356">
        <f>IF(L356&gt;0,0,IF('Cihazlar'!J356&lt;&gt;"",N(VALUE('Cihazlar'!J356)),IF(J356="",0,N(INDEX('Ürünler'!$C:$C,J356)))))</f>
        <v>0</v>
      </c>
      <c r="L356">
        <f>IF('Cihazlar'!K356&lt;&gt;"",N(VALUE('Cihazlar'!K356)),IF('Cihazlar'!J356&lt;&gt;"",0,IF(J356="",0,N(INDEX('Ürünler'!$D:$D,J356)))))</f>
        <v>0</v>
      </c>
    </row>
    <row r="357" spans="1:12">
      <c r="A357" t="str">
        <f>IF(AND('Cihazlar'!A357="",'Cihazlar'!B357=""),"",IFERROR(INDEX('Müşteriler'!$A:$A,MATCH(IF('Cihazlar'!A357="","§",'Cihazlar'!A357),'Müşteriler'!$K:$K,0)),IFERROR(INDEX('Müşteriler'!$A:$A,MATCH(IF('Cihazlar'!B357="","§",'Cihazlar'!B357),'Müşteriler'!$C:$C,0)),'Cihazlar'!A357&amp;'Cihazlar'!B357)))</f>
        <v/>
      </c>
      <c r="B357" t="str">
        <f>IF('Cihazlar'!C357="","",IF(J357="",'Cihazlar'!C357,INDEX('Ürünler'!$B:$B,J357)))</f>
        <v/>
      </c>
      <c r="C357" t="str">
        <f>IF('Cihazlar'!D357="","",'Cihazlar'!D357)</f>
        <v/>
      </c>
      <c r="D357" s="16" t="str">
        <f>I357</f>
        <v/>
      </c>
      <c r="E357" t="str">
        <f>IF(L357&gt;0,L357&amp;" gün",IF(K357&gt;0,K357&amp;" ay",""))</f>
        <v/>
      </c>
      <c r="F357" s="16" t="str">
        <f>IF(OR('Cihazlar'!C357="",I357=""),"",IF(L357&gt;0,I357+L357,IF(K357&gt;0,EDATE(I357,K357),"")))</f>
        <v/>
      </c>
      <c r="G357" s="17" t="str">
        <f>IF(F357="","",F357-TODAY())</f>
        <v/>
      </c>
      <c r="H357" t="str">
        <f>IF(G357="","",IF(G357&lt;0,"Gecikmiş",IF(G357&lt;=30,"30 gün içinde","Planlı")))</f>
        <v/>
      </c>
      <c r="I357" s="16" t="str">
        <f>IF('Cihazlar'!F357&lt;&gt;"",IF('Cihazlar'!F357="","",IF(ISNUMBER('Cihazlar'!F357),'Cihazlar'!F357,IFERROR(DATE(VALUE(RIGHT('Cihazlar'!F357,4)),VALUE(MID('Cihazlar'!F357,4,2)),VALUE(LEFT('Cihazlar'!F357,2))),""))),IF('Cihazlar'!E357="","",IF(ISNUMBER('Cihazlar'!E357),'Cihazlar'!E357,IFERROR(DATE(VALUE(RIGHT('Cihazlar'!E357,4)),VALUE(MID('Cihazlar'!E357,4,2)),VALUE(LEFT('Cihazlar'!E357,2))),""))))</f>
        <v/>
      </c>
      <c r="J357" t="str">
        <f>IF('Cihazlar'!C357="","",IFERROR(MATCH('Cihazlar'!C357,'Ürünler'!$A:$A,0),IFERROR(MATCH('Cihazlar'!C357,'Ürünler'!$B:$B,0),"")))</f>
        <v/>
      </c>
      <c r="K357">
        <f>IF(L357&gt;0,0,IF('Cihazlar'!J357&lt;&gt;"",N(VALUE('Cihazlar'!J357)),IF(J357="",0,N(INDEX('Ürünler'!$C:$C,J357)))))</f>
        <v>0</v>
      </c>
      <c r="L357">
        <f>IF('Cihazlar'!K357&lt;&gt;"",N(VALUE('Cihazlar'!K357)),IF('Cihazlar'!J357&lt;&gt;"",0,IF(J357="",0,N(INDEX('Ürünler'!$D:$D,J357)))))</f>
        <v>0</v>
      </c>
    </row>
    <row r="358" spans="1:12">
      <c r="A358" t="str">
        <f>IF(AND('Cihazlar'!A358="",'Cihazlar'!B358=""),"",IFERROR(INDEX('Müşteriler'!$A:$A,MATCH(IF('Cihazlar'!A358="","§",'Cihazlar'!A358),'Müşteriler'!$K:$K,0)),IFERROR(INDEX('Müşteriler'!$A:$A,MATCH(IF('Cihazlar'!B358="","§",'Cihazlar'!B358),'Müşteriler'!$C:$C,0)),'Cihazlar'!A358&amp;'Cihazlar'!B358)))</f>
        <v/>
      </c>
      <c r="B358" t="str">
        <f>IF('Cihazlar'!C358="","",IF(J358="",'Cihazlar'!C358,INDEX('Ürünler'!$B:$B,J358)))</f>
        <v/>
      </c>
      <c r="C358" t="str">
        <f>IF('Cihazlar'!D358="","",'Cihazlar'!D358)</f>
        <v/>
      </c>
      <c r="D358" s="16" t="str">
        <f>I358</f>
        <v/>
      </c>
      <c r="E358" t="str">
        <f>IF(L358&gt;0,L358&amp;" gün",IF(K358&gt;0,K358&amp;" ay",""))</f>
        <v/>
      </c>
      <c r="F358" s="16" t="str">
        <f>IF(OR('Cihazlar'!C358="",I358=""),"",IF(L358&gt;0,I358+L358,IF(K358&gt;0,EDATE(I358,K358),"")))</f>
        <v/>
      </c>
      <c r="G358" s="17" t="str">
        <f>IF(F358="","",F358-TODAY())</f>
        <v/>
      </c>
      <c r="H358" t="str">
        <f>IF(G358="","",IF(G358&lt;0,"Gecikmiş",IF(G358&lt;=30,"30 gün içinde","Planlı")))</f>
        <v/>
      </c>
      <c r="I358" s="16" t="str">
        <f>IF('Cihazlar'!F358&lt;&gt;"",IF('Cihazlar'!F358="","",IF(ISNUMBER('Cihazlar'!F358),'Cihazlar'!F358,IFERROR(DATE(VALUE(RIGHT('Cihazlar'!F358,4)),VALUE(MID('Cihazlar'!F358,4,2)),VALUE(LEFT('Cihazlar'!F358,2))),""))),IF('Cihazlar'!E358="","",IF(ISNUMBER('Cihazlar'!E358),'Cihazlar'!E358,IFERROR(DATE(VALUE(RIGHT('Cihazlar'!E358,4)),VALUE(MID('Cihazlar'!E358,4,2)),VALUE(LEFT('Cihazlar'!E358,2))),""))))</f>
        <v/>
      </c>
      <c r="J358" t="str">
        <f>IF('Cihazlar'!C358="","",IFERROR(MATCH('Cihazlar'!C358,'Ürünler'!$A:$A,0),IFERROR(MATCH('Cihazlar'!C358,'Ürünler'!$B:$B,0),"")))</f>
        <v/>
      </c>
      <c r="K358">
        <f>IF(L358&gt;0,0,IF('Cihazlar'!J358&lt;&gt;"",N(VALUE('Cihazlar'!J358)),IF(J358="",0,N(INDEX('Ürünler'!$C:$C,J358)))))</f>
        <v>0</v>
      </c>
      <c r="L358">
        <f>IF('Cihazlar'!K358&lt;&gt;"",N(VALUE('Cihazlar'!K358)),IF('Cihazlar'!J358&lt;&gt;"",0,IF(J358="",0,N(INDEX('Ürünler'!$D:$D,J358)))))</f>
        <v>0</v>
      </c>
    </row>
    <row r="359" spans="1:12">
      <c r="A359" t="str">
        <f>IF(AND('Cihazlar'!A359="",'Cihazlar'!B359=""),"",IFERROR(INDEX('Müşteriler'!$A:$A,MATCH(IF('Cihazlar'!A359="","§",'Cihazlar'!A359),'Müşteriler'!$K:$K,0)),IFERROR(INDEX('Müşteriler'!$A:$A,MATCH(IF('Cihazlar'!B359="","§",'Cihazlar'!B359),'Müşteriler'!$C:$C,0)),'Cihazlar'!A359&amp;'Cihazlar'!B359)))</f>
        <v/>
      </c>
      <c r="B359" t="str">
        <f>IF('Cihazlar'!C359="","",IF(J359="",'Cihazlar'!C359,INDEX('Ürünler'!$B:$B,J359)))</f>
        <v/>
      </c>
      <c r="C359" t="str">
        <f>IF('Cihazlar'!D359="","",'Cihazlar'!D359)</f>
        <v/>
      </c>
      <c r="D359" s="16" t="str">
        <f>I359</f>
        <v/>
      </c>
      <c r="E359" t="str">
        <f>IF(L359&gt;0,L359&amp;" gün",IF(K359&gt;0,K359&amp;" ay",""))</f>
        <v/>
      </c>
      <c r="F359" s="16" t="str">
        <f>IF(OR('Cihazlar'!C359="",I359=""),"",IF(L359&gt;0,I359+L359,IF(K359&gt;0,EDATE(I359,K359),"")))</f>
        <v/>
      </c>
      <c r="G359" s="17" t="str">
        <f>IF(F359="","",F359-TODAY())</f>
        <v/>
      </c>
      <c r="H359" t="str">
        <f>IF(G359="","",IF(G359&lt;0,"Gecikmiş",IF(G359&lt;=30,"30 gün içinde","Planlı")))</f>
        <v/>
      </c>
      <c r="I359" s="16" t="str">
        <f>IF('Cihazlar'!F359&lt;&gt;"",IF('Cihazlar'!F359="","",IF(ISNUMBER('Cihazlar'!F359),'Cihazlar'!F359,IFERROR(DATE(VALUE(RIGHT('Cihazlar'!F359,4)),VALUE(MID('Cihazlar'!F359,4,2)),VALUE(LEFT('Cihazlar'!F359,2))),""))),IF('Cihazlar'!E359="","",IF(ISNUMBER('Cihazlar'!E359),'Cihazlar'!E359,IFERROR(DATE(VALUE(RIGHT('Cihazlar'!E359,4)),VALUE(MID('Cihazlar'!E359,4,2)),VALUE(LEFT('Cihazlar'!E359,2))),""))))</f>
        <v/>
      </c>
      <c r="J359" t="str">
        <f>IF('Cihazlar'!C359="","",IFERROR(MATCH('Cihazlar'!C359,'Ürünler'!$A:$A,0),IFERROR(MATCH('Cihazlar'!C359,'Ürünler'!$B:$B,0),"")))</f>
        <v/>
      </c>
      <c r="K359">
        <f>IF(L359&gt;0,0,IF('Cihazlar'!J359&lt;&gt;"",N(VALUE('Cihazlar'!J359)),IF(J359="",0,N(INDEX('Ürünler'!$C:$C,J359)))))</f>
        <v>0</v>
      </c>
      <c r="L359">
        <f>IF('Cihazlar'!K359&lt;&gt;"",N(VALUE('Cihazlar'!K359)),IF('Cihazlar'!J359&lt;&gt;"",0,IF(J359="",0,N(INDEX('Ürünler'!$D:$D,J359)))))</f>
        <v>0</v>
      </c>
    </row>
    <row r="360" spans="1:12">
      <c r="A360" t="str">
        <f>IF(AND('Cihazlar'!A360="",'Cihazlar'!B360=""),"",IFERROR(INDEX('Müşteriler'!$A:$A,MATCH(IF('Cihazlar'!A360="","§",'Cihazlar'!A360),'Müşteriler'!$K:$K,0)),IFERROR(INDEX('Müşteriler'!$A:$A,MATCH(IF('Cihazlar'!B360="","§",'Cihazlar'!B360),'Müşteriler'!$C:$C,0)),'Cihazlar'!A360&amp;'Cihazlar'!B360)))</f>
        <v/>
      </c>
      <c r="B360" t="str">
        <f>IF('Cihazlar'!C360="","",IF(J360="",'Cihazlar'!C360,INDEX('Ürünler'!$B:$B,J360)))</f>
        <v/>
      </c>
      <c r="C360" t="str">
        <f>IF('Cihazlar'!D360="","",'Cihazlar'!D360)</f>
        <v/>
      </c>
      <c r="D360" s="16" t="str">
        <f>I360</f>
        <v/>
      </c>
      <c r="E360" t="str">
        <f>IF(L360&gt;0,L360&amp;" gün",IF(K360&gt;0,K360&amp;" ay",""))</f>
        <v/>
      </c>
      <c r="F360" s="16" t="str">
        <f>IF(OR('Cihazlar'!C360="",I360=""),"",IF(L360&gt;0,I360+L360,IF(K360&gt;0,EDATE(I360,K360),"")))</f>
        <v/>
      </c>
      <c r="G360" s="17" t="str">
        <f>IF(F360="","",F360-TODAY())</f>
        <v/>
      </c>
      <c r="H360" t="str">
        <f>IF(G360="","",IF(G360&lt;0,"Gecikmiş",IF(G360&lt;=30,"30 gün içinde","Planlı")))</f>
        <v/>
      </c>
      <c r="I360" s="16" t="str">
        <f>IF('Cihazlar'!F360&lt;&gt;"",IF('Cihazlar'!F360="","",IF(ISNUMBER('Cihazlar'!F360),'Cihazlar'!F360,IFERROR(DATE(VALUE(RIGHT('Cihazlar'!F360,4)),VALUE(MID('Cihazlar'!F360,4,2)),VALUE(LEFT('Cihazlar'!F360,2))),""))),IF('Cihazlar'!E360="","",IF(ISNUMBER('Cihazlar'!E360),'Cihazlar'!E360,IFERROR(DATE(VALUE(RIGHT('Cihazlar'!E360,4)),VALUE(MID('Cihazlar'!E360,4,2)),VALUE(LEFT('Cihazlar'!E360,2))),""))))</f>
        <v/>
      </c>
      <c r="J360" t="str">
        <f>IF('Cihazlar'!C360="","",IFERROR(MATCH('Cihazlar'!C360,'Ürünler'!$A:$A,0),IFERROR(MATCH('Cihazlar'!C360,'Ürünler'!$B:$B,0),"")))</f>
        <v/>
      </c>
      <c r="K360">
        <f>IF(L360&gt;0,0,IF('Cihazlar'!J360&lt;&gt;"",N(VALUE('Cihazlar'!J360)),IF(J360="",0,N(INDEX('Ürünler'!$C:$C,J360)))))</f>
        <v>0</v>
      </c>
      <c r="L360">
        <f>IF('Cihazlar'!K360&lt;&gt;"",N(VALUE('Cihazlar'!K360)),IF('Cihazlar'!J360&lt;&gt;"",0,IF(J360="",0,N(INDEX('Ürünler'!$D:$D,J360)))))</f>
        <v>0</v>
      </c>
    </row>
    <row r="361" spans="1:12">
      <c r="A361" t="str">
        <f>IF(AND('Cihazlar'!A361="",'Cihazlar'!B361=""),"",IFERROR(INDEX('Müşteriler'!$A:$A,MATCH(IF('Cihazlar'!A361="","§",'Cihazlar'!A361),'Müşteriler'!$K:$K,0)),IFERROR(INDEX('Müşteriler'!$A:$A,MATCH(IF('Cihazlar'!B361="","§",'Cihazlar'!B361),'Müşteriler'!$C:$C,0)),'Cihazlar'!A361&amp;'Cihazlar'!B361)))</f>
        <v/>
      </c>
      <c r="B361" t="str">
        <f>IF('Cihazlar'!C361="","",IF(J361="",'Cihazlar'!C361,INDEX('Ürünler'!$B:$B,J361)))</f>
        <v/>
      </c>
      <c r="C361" t="str">
        <f>IF('Cihazlar'!D361="","",'Cihazlar'!D361)</f>
        <v/>
      </c>
      <c r="D361" s="16" t="str">
        <f>I361</f>
        <v/>
      </c>
      <c r="E361" t="str">
        <f>IF(L361&gt;0,L361&amp;" gün",IF(K361&gt;0,K361&amp;" ay",""))</f>
        <v/>
      </c>
      <c r="F361" s="16" t="str">
        <f>IF(OR('Cihazlar'!C361="",I361=""),"",IF(L361&gt;0,I361+L361,IF(K361&gt;0,EDATE(I361,K361),"")))</f>
        <v/>
      </c>
      <c r="G361" s="17" t="str">
        <f>IF(F361="","",F361-TODAY())</f>
        <v/>
      </c>
      <c r="H361" t="str">
        <f>IF(G361="","",IF(G361&lt;0,"Gecikmiş",IF(G361&lt;=30,"30 gün içinde","Planlı")))</f>
        <v/>
      </c>
      <c r="I361" s="16" t="str">
        <f>IF('Cihazlar'!F361&lt;&gt;"",IF('Cihazlar'!F361="","",IF(ISNUMBER('Cihazlar'!F361),'Cihazlar'!F361,IFERROR(DATE(VALUE(RIGHT('Cihazlar'!F361,4)),VALUE(MID('Cihazlar'!F361,4,2)),VALUE(LEFT('Cihazlar'!F361,2))),""))),IF('Cihazlar'!E361="","",IF(ISNUMBER('Cihazlar'!E361),'Cihazlar'!E361,IFERROR(DATE(VALUE(RIGHT('Cihazlar'!E361,4)),VALUE(MID('Cihazlar'!E361,4,2)),VALUE(LEFT('Cihazlar'!E361,2))),""))))</f>
        <v/>
      </c>
      <c r="J361" t="str">
        <f>IF('Cihazlar'!C361="","",IFERROR(MATCH('Cihazlar'!C361,'Ürünler'!$A:$A,0),IFERROR(MATCH('Cihazlar'!C361,'Ürünler'!$B:$B,0),"")))</f>
        <v/>
      </c>
      <c r="K361">
        <f>IF(L361&gt;0,0,IF('Cihazlar'!J361&lt;&gt;"",N(VALUE('Cihazlar'!J361)),IF(J361="",0,N(INDEX('Ürünler'!$C:$C,J361)))))</f>
        <v>0</v>
      </c>
      <c r="L361">
        <f>IF('Cihazlar'!K361&lt;&gt;"",N(VALUE('Cihazlar'!K361)),IF('Cihazlar'!J361&lt;&gt;"",0,IF(J361="",0,N(INDEX('Ürünler'!$D:$D,J361)))))</f>
        <v>0</v>
      </c>
    </row>
    <row r="362" spans="1:12">
      <c r="A362" t="str">
        <f>IF(AND('Cihazlar'!A362="",'Cihazlar'!B362=""),"",IFERROR(INDEX('Müşteriler'!$A:$A,MATCH(IF('Cihazlar'!A362="","§",'Cihazlar'!A362),'Müşteriler'!$K:$K,0)),IFERROR(INDEX('Müşteriler'!$A:$A,MATCH(IF('Cihazlar'!B362="","§",'Cihazlar'!B362),'Müşteriler'!$C:$C,0)),'Cihazlar'!A362&amp;'Cihazlar'!B362)))</f>
        <v/>
      </c>
      <c r="B362" t="str">
        <f>IF('Cihazlar'!C362="","",IF(J362="",'Cihazlar'!C362,INDEX('Ürünler'!$B:$B,J362)))</f>
        <v/>
      </c>
      <c r="C362" t="str">
        <f>IF('Cihazlar'!D362="","",'Cihazlar'!D362)</f>
        <v/>
      </c>
      <c r="D362" s="16" t="str">
        <f>I362</f>
        <v/>
      </c>
      <c r="E362" t="str">
        <f>IF(L362&gt;0,L362&amp;" gün",IF(K362&gt;0,K362&amp;" ay",""))</f>
        <v/>
      </c>
      <c r="F362" s="16" t="str">
        <f>IF(OR('Cihazlar'!C362="",I362=""),"",IF(L362&gt;0,I362+L362,IF(K362&gt;0,EDATE(I362,K362),"")))</f>
        <v/>
      </c>
      <c r="G362" s="17" t="str">
        <f>IF(F362="","",F362-TODAY())</f>
        <v/>
      </c>
      <c r="H362" t="str">
        <f>IF(G362="","",IF(G362&lt;0,"Gecikmiş",IF(G362&lt;=30,"30 gün içinde","Planlı")))</f>
        <v/>
      </c>
      <c r="I362" s="16" t="str">
        <f>IF('Cihazlar'!F362&lt;&gt;"",IF('Cihazlar'!F362="","",IF(ISNUMBER('Cihazlar'!F362),'Cihazlar'!F362,IFERROR(DATE(VALUE(RIGHT('Cihazlar'!F362,4)),VALUE(MID('Cihazlar'!F362,4,2)),VALUE(LEFT('Cihazlar'!F362,2))),""))),IF('Cihazlar'!E362="","",IF(ISNUMBER('Cihazlar'!E362),'Cihazlar'!E362,IFERROR(DATE(VALUE(RIGHT('Cihazlar'!E362,4)),VALUE(MID('Cihazlar'!E362,4,2)),VALUE(LEFT('Cihazlar'!E362,2))),""))))</f>
        <v/>
      </c>
      <c r="J362" t="str">
        <f>IF('Cihazlar'!C362="","",IFERROR(MATCH('Cihazlar'!C362,'Ürünler'!$A:$A,0),IFERROR(MATCH('Cihazlar'!C362,'Ürünler'!$B:$B,0),"")))</f>
        <v/>
      </c>
      <c r="K362">
        <f>IF(L362&gt;0,0,IF('Cihazlar'!J362&lt;&gt;"",N(VALUE('Cihazlar'!J362)),IF(J362="",0,N(INDEX('Ürünler'!$C:$C,J362)))))</f>
        <v>0</v>
      </c>
      <c r="L362">
        <f>IF('Cihazlar'!K362&lt;&gt;"",N(VALUE('Cihazlar'!K362)),IF('Cihazlar'!J362&lt;&gt;"",0,IF(J362="",0,N(INDEX('Ürünler'!$D:$D,J362)))))</f>
        <v>0</v>
      </c>
    </row>
    <row r="363" spans="1:12">
      <c r="A363" t="str">
        <f>IF(AND('Cihazlar'!A363="",'Cihazlar'!B363=""),"",IFERROR(INDEX('Müşteriler'!$A:$A,MATCH(IF('Cihazlar'!A363="","§",'Cihazlar'!A363),'Müşteriler'!$K:$K,0)),IFERROR(INDEX('Müşteriler'!$A:$A,MATCH(IF('Cihazlar'!B363="","§",'Cihazlar'!B363),'Müşteriler'!$C:$C,0)),'Cihazlar'!A363&amp;'Cihazlar'!B363)))</f>
        <v/>
      </c>
      <c r="B363" t="str">
        <f>IF('Cihazlar'!C363="","",IF(J363="",'Cihazlar'!C363,INDEX('Ürünler'!$B:$B,J363)))</f>
        <v/>
      </c>
      <c r="C363" t="str">
        <f>IF('Cihazlar'!D363="","",'Cihazlar'!D363)</f>
        <v/>
      </c>
      <c r="D363" s="16" t="str">
        <f>I363</f>
        <v/>
      </c>
      <c r="E363" t="str">
        <f>IF(L363&gt;0,L363&amp;" gün",IF(K363&gt;0,K363&amp;" ay",""))</f>
        <v/>
      </c>
      <c r="F363" s="16" t="str">
        <f>IF(OR('Cihazlar'!C363="",I363=""),"",IF(L363&gt;0,I363+L363,IF(K363&gt;0,EDATE(I363,K363),"")))</f>
        <v/>
      </c>
      <c r="G363" s="17" t="str">
        <f>IF(F363="","",F363-TODAY())</f>
        <v/>
      </c>
      <c r="H363" t="str">
        <f>IF(G363="","",IF(G363&lt;0,"Gecikmiş",IF(G363&lt;=30,"30 gün içinde","Planlı")))</f>
        <v/>
      </c>
      <c r="I363" s="16" t="str">
        <f>IF('Cihazlar'!F363&lt;&gt;"",IF('Cihazlar'!F363="","",IF(ISNUMBER('Cihazlar'!F363),'Cihazlar'!F363,IFERROR(DATE(VALUE(RIGHT('Cihazlar'!F363,4)),VALUE(MID('Cihazlar'!F363,4,2)),VALUE(LEFT('Cihazlar'!F363,2))),""))),IF('Cihazlar'!E363="","",IF(ISNUMBER('Cihazlar'!E363),'Cihazlar'!E363,IFERROR(DATE(VALUE(RIGHT('Cihazlar'!E363,4)),VALUE(MID('Cihazlar'!E363,4,2)),VALUE(LEFT('Cihazlar'!E363,2))),""))))</f>
        <v/>
      </c>
      <c r="J363" t="str">
        <f>IF('Cihazlar'!C363="","",IFERROR(MATCH('Cihazlar'!C363,'Ürünler'!$A:$A,0),IFERROR(MATCH('Cihazlar'!C363,'Ürünler'!$B:$B,0),"")))</f>
        <v/>
      </c>
      <c r="K363">
        <f>IF(L363&gt;0,0,IF('Cihazlar'!J363&lt;&gt;"",N(VALUE('Cihazlar'!J363)),IF(J363="",0,N(INDEX('Ürünler'!$C:$C,J363)))))</f>
        <v>0</v>
      </c>
      <c r="L363">
        <f>IF('Cihazlar'!K363&lt;&gt;"",N(VALUE('Cihazlar'!K363)),IF('Cihazlar'!J363&lt;&gt;"",0,IF(J363="",0,N(INDEX('Ürünler'!$D:$D,J363)))))</f>
        <v>0</v>
      </c>
    </row>
    <row r="364" spans="1:12">
      <c r="A364" t="str">
        <f>IF(AND('Cihazlar'!A364="",'Cihazlar'!B364=""),"",IFERROR(INDEX('Müşteriler'!$A:$A,MATCH(IF('Cihazlar'!A364="","§",'Cihazlar'!A364),'Müşteriler'!$K:$K,0)),IFERROR(INDEX('Müşteriler'!$A:$A,MATCH(IF('Cihazlar'!B364="","§",'Cihazlar'!B364),'Müşteriler'!$C:$C,0)),'Cihazlar'!A364&amp;'Cihazlar'!B364)))</f>
        <v/>
      </c>
      <c r="B364" t="str">
        <f>IF('Cihazlar'!C364="","",IF(J364="",'Cihazlar'!C364,INDEX('Ürünler'!$B:$B,J364)))</f>
        <v/>
      </c>
      <c r="C364" t="str">
        <f>IF('Cihazlar'!D364="","",'Cihazlar'!D364)</f>
        <v/>
      </c>
      <c r="D364" s="16" t="str">
        <f>I364</f>
        <v/>
      </c>
      <c r="E364" t="str">
        <f>IF(L364&gt;0,L364&amp;" gün",IF(K364&gt;0,K364&amp;" ay",""))</f>
        <v/>
      </c>
      <c r="F364" s="16" t="str">
        <f>IF(OR('Cihazlar'!C364="",I364=""),"",IF(L364&gt;0,I364+L364,IF(K364&gt;0,EDATE(I364,K364),"")))</f>
        <v/>
      </c>
      <c r="G364" s="17" t="str">
        <f>IF(F364="","",F364-TODAY())</f>
        <v/>
      </c>
      <c r="H364" t="str">
        <f>IF(G364="","",IF(G364&lt;0,"Gecikmiş",IF(G364&lt;=30,"30 gün içinde","Planlı")))</f>
        <v/>
      </c>
      <c r="I364" s="16" t="str">
        <f>IF('Cihazlar'!F364&lt;&gt;"",IF('Cihazlar'!F364="","",IF(ISNUMBER('Cihazlar'!F364),'Cihazlar'!F364,IFERROR(DATE(VALUE(RIGHT('Cihazlar'!F364,4)),VALUE(MID('Cihazlar'!F364,4,2)),VALUE(LEFT('Cihazlar'!F364,2))),""))),IF('Cihazlar'!E364="","",IF(ISNUMBER('Cihazlar'!E364),'Cihazlar'!E364,IFERROR(DATE(VALUE(RIGHT('Cihazlar'!E364,4)),VALUE(MID('Cihazlar'!E364,4,2)),VALUE(LEFT('Cihazlar'!E364,2))),""))))</f>
        <v/>
      </c>
      <c r="J364" t="str">
        <f>IF('Cihazlar'!C364="","",IFERROR(MATCH('Cihazlar'!C364,'Ürünler'!$A:$A,0),IFERROR(MATCH('Cihazlar'!C364,'Ürünler'!$B:$B,0),"")))</f>
        <v/>
      </c>
      <c r="K364">
        <f>IF(L364&gt;0,0,IF('Cihazlar'!J364&lt;&gt;"",N(VALUE('Cihazlar'!J364)),IF(J364="",0,N(INDEX('Ürünler'!$C:$C,J364)))))</f>
        <v>0</v>
      </c>
      <c r="L364">
        <f>IF('Cihazlar'!K364&lt;&gt;"",N(VALUE('Cihazlar'!K364)),IF('Cihazlar'!J364&lt;&gt;"",0,IF(J364="",0,N(INDEX('Ürünler'!$D:$D,J364)))))</f>
        <v>0</v>
      </c>
    </row>
    <row r="365" spans="1:12">
      <c r="A365" t="str">
        <f>IF(AND('Cihazlar'!A365="",'Cihazlar'!B365=""),"",IFERROR(INDEX('Müşteriler'!$A:$A,MATCH(IF('Cihazlar'!A365="","§",'Cihazlar'!A365),'Müşteriler'!$K:$K,0)),IFERROR(INDEX('Müşteriler'!$A:$A,MATCH(IF('Cihazlar'!B365="","§",'Cihazlar'!B365),'Müşteriler'!$C:$C,0)),'Cihazlar'!A365&amp;'Cihazlar'!B365)))</f>
        <v/>
      </c>
      <c r="B365" t="str">
        <f>IF('Cihazlar'!C365="","",IF(J365="",'Cihazlar'!C365,INDEX('Ürünler'!$B:$B,J365)))</f>
        <v/>
      </c>
      <c r="C365" t="str">
        <f>IF('Cihazlar'!D365="","",'Cihazlar'!D365)</f>
        <v/>
      </c>
      <c r="D365" s="16" t="str">
        <f>I365</f>
        <v/>
      </c>
      <c r="E365" t="str">
        <f>IF(L365&gt;0,L365&amp;" gün",IF(K365&gt;0,K365&amp;" ay",""))</f>
        <v/>
      </c>
      <c r="F365" s="16" t="str">
        <f>IF(OR('Cihazlar'!C365="",I365=""),"",IF(L365&gt;0,I365+L365,IF(K365&gt;0,EDATE(I365,K365),"")))</f>
        <v/>
      </c>
      <c r="G365" s="17" t="str">
        <f>IF(F365="","",F365-TODAY())</f>
        <v/>
      </c>
      <c r="H365" t="str">
        <f>IF(G365="","",IF(G365&lt;0,"Gecikmiş",IF(G365&lt;=30,"30 gün içinde","Planlı")))</f>
        <v/>
      </c>
      <c r="I365" s="16" t="str">
        <f>IF('Cihazlar'!F365&lt;&gt;"",IF('Cihazlar'!F365="","",IF(ISNUMBER('Cihazlar'!F365),'Cihazlar'!F365,IFERROR(DATE(VALUE(RIGHT('Cihazlar'!F365,4)),VALUE(MID('Cihazlar'!F365,4,2)),VALUE(LEFT('Cihazlar'!F365,2))),""))),IF('Cihazlar'!E365="","",IF(ISNUMBER('Cihazlar'!E365),'Cihazlar'!E365,IFERROR(DATE(VALUE(RIGHT('Cihazlar'!E365,4)),VALUE(MID('Cihazlar'!E365,4,2)),VALUE(LEFT('Cihazlar'!E365,2))),""))))</f>
        <v/>
      </c>
      <c r="J365" t="str">
        <f>IF('Cihazlar'!C365="","",IFERROR(MATCH('Cihazlar'!C365,'Ürünler'!$A:$A,0),IFERROR(MATCH('Cihazlar'!C365,'Ürünler'!$B:$B,0),"")))</f>
        <v/>
      </c>
      <c r="K365">
        <f>IF(L365&gt;0,0,IF('Cihazlar'!J365&lt;&gt;"",N(VALUE('Cihazlar'!J365)),IF(J365="",0,N(INDEX('Ürünler'!$C:$C,J365)))))</f>
        <v>0</v>
      </c>
      <c r="L365">
        <f>IF('Cihazlar'!K365&lt;&gt;"",N(VALUE('Cihazlar'!K365)),IF('Cihazlar'!J365&lt;&gt;"",0,IF(J365="",0,N(INDEX('Ürünler'!$D:$D,J365)))))</f>
        <v>0</v>
      </c>
    </row>
    <row r="366" spans="1:12">
      <c r="A366" t="str">
        <f>IF(AND('Cihazlar'!A366="",'Cihazlar'!B366=""),"",IFERROR(INDEX('Müşteriler'!$A:$A,MATCH(IF('Cihazlar'!A366="","§",'Cihazlar'!A366),'Müşteriler'!$K:$K,0)),IFERROR(INDEX('Müşteriler'!$A:$A,MATCH(IF('Cihazlar'!B366="","§",'Cihazlar'!B366),'Müşteriler'!$C:$C,0)),'Cihazlar'!A366&amp;'Cihazlar'!B366)))</f>
        <v/>
      </c>
      <c r="B366" t="str">
        <f>IF('Cihazlar'!C366="","",IF(J366="",'Cihazlar'!C366,INDEX('Ürünler'!$B:$B,J366)))</f>
        <v/>
      </c>
      <c r="C366" t="str">
        <f>IF('Cihazlar'!D366="","",'Cihazlar'!D366)</f>
        <v/>
      </c>
      <c r="D366" s="16" t="str">
        <f>I366</f>
        <v/>
      </c>
      <c r="E366" t="str">
        <f>IF(L366&gt;0,L366&amp;" gün",IF(K366&gt;0,K366&amp;" ay",""))</f>
        <v/>
      </c>
      <c r="F366" s="16" t="str">
        <f>IF(OR('Cihazlar'!C366="",I366=""),"",IF(L366&gt;0,I366+L366,IF(K366&gt;0,EDATE(I366,K366),"")))</f>
        <v/>
      </c>
      <c r="G366" s="17" t="str">
        <f>IF(F366="","",F366-TODAY())</f>
        <v/>
      </c>
      <c r="H366" t="str">
        <f>IF(G366="","",IF(G366&lt;0,"Gecikmiş",IF(G366&lt;=30,"30 gün içinde","Planlı")))</f>
        <v/>
      </c>
      <c r="I366" s="16" t="str">
        <f>IF('Cihazlar'!F366&lt;&gt;"",IF('Cihazlar'!F366="","",IF(ISNUMBER('Cihazlar'!F366),'Cihazlar'!F366,IFERROR(DATE(VALUE(RIGHT('Cihazlar'!F366,4)),VALUE(MID('Cihazlar'!F366,4,2)),VALUE(LEFT('Cihazlar'!F366,2))),""))),IF('Cihazlar'!E366="","",IF(ISNUMBER('Cihazlar'!E366),'Cihazlar'!E366,IFERROR(DATE(VALUE(RIGHT('Cihazlar'!E366,4)),VALUE(MID('Cihazlar'!E366,4,2)),VALUE(LEFT('Cihazlar'!E366,2))),""))))</f>
        <v/>
      </c>
      <c r="J366" t="str">
        <f>IF('Cihazlar'!C366="","",IFERROR(MATCH('Cihazlar'!C366,'Ürünler'!$A:$A,0),IFERROR(MATCH('Cihazlar'!C366,'Ürünler'!$B:$B,0),"")))</f>
        <v/>
      </c>
      <c r="K366">
        <f>IF(L366&gt;0,0,IF('Cihazlar'!J366&lt;&gt;"",N(VALUE('Cihazlar'!J366)),IF(J366="",0,N(INDEX('Ürünler'!$C:$C,J366)))))</f>
        <v>0</v>
      </c>
      <c r="L366">
        <f>IF('Cihazlar'!K366&lt;&gt;"",N(VALUE('Cihazlar'!K366)),IF('Cihazlar'!J366&lt;&gt;"",0,IF(J366="",0,N(INDEX('Ürünler'!$D:$D,J366)))))</f>
        <v>0</v>
      </c>
    </row>
    <row r="367" spans="1:12">
      <c r="A367" t="str">
        <f>IF(AND('Cihazlar'!A367="",'Cihazlar'!B367=""),"",IFERROR(INDEX('Müşteriler'!$A:$A,MATCH(IF('Cihazlar'!A367="","§",'Cihazlar'!A367),'Müşteriler'!$K:$K,0)),IFERROR(INDEX('Müşteriler'!$A:$A,MATCH(IF('Cihazlar'!B367="","§",'Cihazlar'!B367),'Müşteriler'!$C:$C,0)),'Cihazlar'!A367&amp;'Cihazlar'!B367)))</f>
        <v/>
      </c>
      <c r="B367" t="str">
        <f>IF('Cihazlar'!C367="","",IF(J367="",'Cihazlar'!C367,INDEX('Ürünler'!$B:$B,J367)))</f>
        <v/>
      </c>
      <c r="C367" t="str">
        <f>IF('Cihazlar'!D367="","",'Cihazlar'!D367)</f>
        <v/>
      </c>
      <c r="D367" s="16" t="str">
        <f>I367</f>
        <v/>
      </c>
      <c r="E367" t="str">
        <f>IF(L367&gt;0,L367&amp;" gün",IF(K367&gt;0,K367&amp;" ay",""))</f>
        <v/>
      </c>
      <c r="F367" s="16" t="str">
        <f>IF(OR('Cihazlar'!C367="",I367=""),"",IF(L367&gt;0,I367+L367,IF(K367&gt;0,EDATE(I367,K367),"")))</f>
        <v/>
      </c>
      <c r="G367" s="17" t="str">
        <f>IF(F367="","",F367-TODAY())</f>
        <v/>
      </c>
      <c r="H367" t="str">
        <f>IF(G367="","",IF(G367&lt;0,"Gecikmiş",IF(G367&lt;=30,"30 gün içinde","Planlı")))</f>
        <v/>
      </c>
      <c r="I367" s="16" t="str">
        <f>IF('Cihazlar'!F367&lt;&gt;"",IF('Cihazlar'!F367="","",IF(ISNUMBER('Cihazlar'!F367),'Cihazlar'!F367,IFERROR(DATE(VALUE(RIGHT('Cihazlar'!F367,4)),VALUE(MID('Cihazlar'!F367,4,2)),VALUE(LEFT('Cihazlar'!F367,2))),""))),IF('Cihazlar'!E367="","",IF(ISNUMBER('Cihazlar'!E367),'Cihazlar'!E367,IFERROR(DATE(VALUE(RIGHT('Cihazlar'!E367,4)),VALUE(MID('Cihazlar'!E367,4,2)),VALUE(LEFT('Cihazlar'!E367,2))),""))))</f>
        <v/>
      </c>
      <c r="J367" t="str">
        <f>IF('Cihazlar'!C367="","",IFERROR(MATCH('Cihazlar'!C367,'Ürünler'!$A:$A,0),IFERROR(MATCH('Cihazlar'!C367,'Ürünler'!$B:$B,0),"")))</f>
        <v/>
      </c>
      <c r="K367">
        <f>IF(L367&gt;0,0,IF('Cihazlar'!J367&lt;&gt;"",N(VALUE('Cihazlar'!J367)),IF(J367="",0,N(INDEX('Ürünler'!$C:$C,J367)))))</f>
        <v>0</v>
      </c>
      <c r="L367">
        <f>IF('Cihazlar'!K367&lt;&gt;"",N(VALUE('Cihazlar'!K367)),IF('Cihazlar'!J367&lt;&gt;"",0,IF(J367="",0,N(INDEX('Ürünler'!$D:$D,J367)))))</f>
        <v>0</v>
      </c>
    </row>
    <row r="368" spans="1:12">
      <c r="A368" t="str">
        <f>IF(AND('Cihazlar'!A368="",'Cihazlar'!B368=""),"",IFERROR(INDEX('Müşteriler'!$A:$A,MATCH(IF('Cihazlar'!A368="","§",'Cihazlar'!A368),'Müşteriler'!$K:$K,0)),IFERROR(INDEX('Müşteriler'!$A:$A,MATCH(IF('Cihazlar'!B368="","§",'Cihazlar'!B368),'Müşteriler'!$C:$C,0)),'Cihazlar'!A368&amp;'Cihazlar'!B368)))</f>
        <v/>
      </c>
      <c r="B368" t="str">
        <f>IF('Cihazlar'!C368="","",IF(J368="",'Cihazlar'!C368,INDEX('Ürünler'!$B:$B,J368)))</f>
        <v/>
      </c>
      <c r="C368" t="str">
        <f>IF('Cihazlar'!D368="","",'Cihazlar'!D368)</f>
        <v/>
      </c>
      <c r="D368" s="16" t="str">
        <f>I368</f>
        <v/>
      </c>
      <c r="E368" t="str">
        <f>IF(L368&gt;0,L368&amp;" gün",IF(K368&gt;0,K368&amp;" ay",""))</f>
        <v/>
      </c>
      <c r="F368" s="16" t="str">
        <f>IF(OR('Cihazlar'!C368="",I368=""),"",IF(L368&gt;0,I368+L368,IF(K368&gt;0,EDATE(I368,K368),"")))</f>
        <v/>
      </c>
      <c r="G368" s="17" t="str">
        <f>IF(F368="","",F368-TODAY())</f>
        <v/>
      </c>
      <c r="H368" t="str">
        <f>IF(G368="","",IF(G368&lt;0,"Gecikmiş",IF(G368&lt;=30,"30 gün içinde","Planlı")))</f>
        <v/>
      </c>
      <c r="I368" s="16" t="str">
        <f>IF('Cihazlar'!F368&lt;&gt;"",IF('Cihazlar'!F368="","",IF(ISNUMBER('Cihazlar'!F368),'Cihazlar'!F368,IFERROR(DATE(VALUE(RIGHT('Cihazlar'!F368,4)),VALUE(MID('Cihazlar'!F368,4,2)),VALUE(LEFT('Cihazlar'!F368,2))),""))),IF('Cihazlar'!E368="","",IF(ISNUMBER('Cihazlar'!E368),'Cihazlar'!E368,IFERROR(DATE(VALUE(RIGHT('Cihazlar'!E368,4)),VALUE(MID('Cihazlar'!E368,4,2)),VALUE(LEFT('Cihazlar'!E368,2))),""))))</f>
        <v/>
      </c>
      <c r="J368" t="str">
        <f>IF('Cihazlar'!C368="","",IFERROR(MATCH('Cihazlar'!C368,'Ürünler'!$A:$A,0),IFERROR(MATCH('Cihazlar'!C368,'Ürünler'!$B:$B,0),"")))</f>
        <v/>
      </c>
      <c r="K368">
        <f>IF(L368&gt;0,0,IF('Cihazlar'!J368&lt;&gt;"",N(VALUE('Cihazlar'!J368)),IF(J368="",0,N(INDEX('Ürünler'!$C:$C,J368)))))</f>
        <v>0</v>
      </c>
      <c r="L368">
        <f>IF('Cihazlar'!K368&lt;&gt;"",N(VALUE('Cihazlar'!K368)),IF('Cihazlar'!J368&lt;&gt;"",0,IF(J368="",0,N(INDEX('Ürünler'!$D:$D,J368)))))</f>
        <v>0</v>
      </c>
    </row>
    <row r="369" spans="1:12">
      <c r="A369" t="str">
        <f>IF(AND('Cihazlar'!A369="",'Cihazlar'!B369=""),"",IFERROR(INDEX('Müşteriler'!$A:$A,MATCH(IF('Cihazlar'!A369="","§",'Cihazlar'!A369),'Müşteriler'!$K:$K,0)),IFERROR(INDEX('Müşteriler'!$A:$A,MATCH(IF('Cihazlar'!B369="","§",'Cihazlar'!B369),'Müşteriler'!$C:$C,0)),'Cihazlar'!A369&amp;'Cihazlar'!B369)))</f>
        <v/>
      </c>
      <c r="B369" t="str">
        <f>IF('Cihazlar'!C369="","",IF(J369="",'Cihazlar'!C369,INDEX('Ürünler'!$B:$B,J369)))</f>
        <v/>
      </c>
      <c r="C369" t="str">
        <f>IF('Cihazlar'!D369="","",'Cihazlar'!D369)</f>
        <v/>
      </c>
      <c r="D369" s="16" t="str">
        <f>I369</f>
        <v/>
      </c>
      <c r="E369" t="str">
        <f>IF(L369&gt;0,L369&amp;" gün",IF(K369&gt;0,K369&amp;" ay",""))</f>
        <v/>
      </c>
      <c r="F369" s="16" t="str">
        <f>IF(OR('Cihazlar'!C369="",I369=""),"",IF(L369&gt;0,I369+L369,IF(K369&gt;0,EDATE(I369,K369),"")))</f>
        <v/>
      </c>
      <c r="G369" s="17" t="str">
        <f>IF(F369="","",F369-TODAY())</f>
        <v/>
      </c>
      <c r="H369" t="str">
        <f>IF(G369="","",IF(G369&lt;0,"Gecikmiş",IF(G369&lt;=30,"30 gün içinde","Planlı")))</f>
        <v/>
      </c>
      <c r="I369" s="16" t="str">
        <f>IF('Cihazlar'!F369&lt;&gt;"",IF('Cihazlar'!F369="","",IF(ISNUMBER('Cihazlar'!F369),'Cihazlar'!F369,IFERROR(DATE(VALUE(RIGHT('Cihazlar'!F369,4)),VALUE(MID('Cihazlar'!F369,4,2)),VALUE(LEFT('Cihazlar'!F369,2))),""))),IF('Cihazlar'!E369="","",IF(ISNUMBER('Cihazlar'!E369),'Cihazlar'!E369,IFERROR(DATE(VALUE(RIGHT('Cihazlar'!E369,4)),VALUE(MID('Cihazlar'!E369,4,2)),VALUE(LEFT('Cihazlar'!E369,2))),""))))</f>
        <v/>
      </c>
      <c r="J369" t="str">
        <f>IF('Cihazlar'!C369="","",IFERROR(MATCH('Cihazlar'!C369,'Ürünler'!$A:$A,0),IFERROR(MATCH('Cihazlar'!C369,'Ürünler'!$B:$B,0),"")))</f>
        <v/>
      </c>
      <c r="K369">
        <f>IF(L369&gt;0,0,IF('Cihazlar'!J369&lt;&gt;"",N(VALUE('Cihazlar'!J369)),IF(J369="",0,N(INDEX('Ürünler'!$C:$C,J369)))))</f>
        <v>0</v>
      </c>
      <c r="L369">
        <f>IF('Cihazlar'!K369&lt;&gt;"",N(VALUE('Cihazlar'!K369)),IF('Cihazlar'!J369&lt;&gt;"",0,IF(J369="",0,N(INDEX('Ürünler'!$D:$D,J369)))))</f>
        <v>0</v>
      </c>
    </row>
    <row r="370" spans="1:12">
      <c r="A370" t="str">
        <f>IF(AND('Cihazlar'!A370="",'Cihazlar'!B370=""),"",IFERROR(INDEX('Müşteriler'!$A:$A,MATCH(IF('Cihazlar'!A370="","§",'Cihazlar'!A370),'Müşteriler'!$K:$K,0)),IFERROR(INDEX('Müşteriler'!$A:$A,MATCH(IF('Cihazlar'!B370="","§",'Cihazlar'!B370),'Müşteriler'!$C:$C,0)),'Cihazlar'!A370&amp;'Cihazlar'!B370)))</f>
        <v/>
      </c>
      <c r="B370" t="str">
        <f>IF('Cihazlar'!C370="","",IF(J370="",'Cihazlar'!C370,INDEX('Ürünler'!$B:$B,J370)))</f>
        <v/>
      </c>
      <c r="C370" t="str">
        <f>IF('Cihazlar'!D370="","",'Cihazlar'!D370)</f>
        <v/>
      </c>
      <c r="D370" s="16" t="str">
        <f>I370</f>
        <v/>
      </c>
      <c r="E370" t="str">
        <f>IF(L370&gt;0,L370&amp;" gün",IF(K370&gt;0,K370&amp;" ay",""))</f>
        <v/>
      </c>
      <c r="F370" s="16" t="str">
        <f>IF(OR('Cihazlar'!C370="",I370=""),"",IF(L370&gt;0,I370+L370,IF(K370&gt;0,EDATE(I370,K370),"")))</f>
        <v/>
      </c>
      <c r="G370" s="17" t="str">
        <f>IF(F370="","",F370-TODAY())</f>
        <v/>
      </c>
      <c r="H370" t="str">
        <f>IF(G370="","",IF(G370&lt;0,"Gecikmiş",IF(G370&lt;=30,"30 gün içinde","Planlı")))</f>
        <v/>
      </c>
      <c r="I370" s="16" t="str">
        <f>IF('Cihazlar'!F370&lt;&gt;"",IF('Cihazlar'!F370="","",IF(ISNUMBER('Cihazlar'!F370),'Cihazlar'!F370,IFERROR(DATE(VALUE(RIGHT('Cihazlar'!F370,4)),VALUE(MID('Cihazlar'!F370,4,2)),VALUE(LEFT('Cihazlar'!F370,2))),""))),IF('Cihazlar'!E370="","",IF(ISNUMBER('Cihazlar'!E370),'Cihazlar'!E370,IFERROR(DATE(VALUE(RIGHT('Cihazlar'!E370,4)),VALUE(MID('Cihazlar'!E370,4,2)),VALUE(LEFT('Cihazlar'!E370,2))),""))))</f>
        <v/>
      </c>
      <c r="J370" t="str">
        <f>IF('Cihazlar'!C370="","",IFERROR(MATCH('Cihazlar'!C370,'Ürünler'!$A:$A,0),IFERROR(MATCH('Cihazlar'!C370,'Ürünler'!$B:$B,0),"")))</f>
        <v/>
      </c>
      <c r="K370">
        <f>IF(L370&gt;0,0,IF('Cihazlar'!J370&lt;&gt;"",N(VALUE('Cihazlar'!J370)),IF(J370="",0,N(INDEX('Ürünler'!$C:$C,J370)))))</f>
        <v>0</v>
      </c>
      <c r="L370">
        <f>IF('Cihazlar'!K370&lt;&gt;"",N(VALUE('Cihazlar'!K370)),IF('Cihazlar'!J370&lt;&gt;"",0,IF(J370="",0,N(INDEX('Ürünler'!$D:$D,J370)))))</f>
        <v>0</v>
      </c>
    </row>
    <row r="371" spans="1:12">
      <c r="A371" t="str">
        <f>IF(AND('Cihazlar'!A371="",'Cihazlar'!B371=""),"",IFERROR(INDEX('Müşteriler'!$A:$A,MATCH(IF('Cihazlar'!A371="","§",'Cihazlar'!A371),'Müşteriler'!$K:$K,0)),IFERROR(INDEX('Müşteriler'!$A:$A,MATCH(IF('Cihazlar'!B371="","§",'Cihazlar'!B371),'Müşteriler'!$C:$C,0)),'Cihazlar'!A371&amp;'Cihazlar'!B371)))</f>
        <v/>
      </c>
      <c r="B371" t="str">
        <f>IF('Cihazlar'!C371="","",IF(J371="",'Cihazlar'!C371,INDEX('Ürünler'!$B:$B,J371)))</f>
        <v/>
      </c>
      <c r="C371" t="str">
        <f>IF('Cihazlar'!D371="","",'Cihazlar'!D371)</f>
        <v/>
      </c>
      <c r="D371" s="16" t="str">
        <f>I371</f>
        <v/>
      </c>
      <c r="E371" t="str">
        <f>IF(L371&gt;0,L371&amp;" gün",IF(K371&gt;0,K371&amp;" ay",""))</f>
        <v/>
      </c>
      <c r="F371" s="16" t="str">
        <f>IF(OR('Cihazlar'!C371="",I371=""),"",IF(L371&gt;0,I371+L371,IF(K371&gt;0,EDATE(I371,K371),"")))</f>
        <v/>
      </c>
      <c r="G371" s="17" t="str">
        <f>IF(F371="","",F371-TODAY())</f>
        <v/>
      </c>
      <c r="H371" t="str">
        <f>IF(G371="","",IF(G371&lt;0,"Gecikmiş",IF(G371&lt;=30,"30 gün içinde","Planlı")))</f>
        <v/>
      </c>
      <c r="I371" s="16" t="str">
        <f>IF('Cihazlar'!F371&lt;&gt;"",IF('Cihazlar'!F371="","",IF(ISNUMBER('Cihazlar'!F371),'Cihazlar'!F371,IFERROR(DATE(VALUE(RIGHT('Cihazlar'!F371,4)),VALUE(MID('Cihazlar'!F371,4,2)),VALUE(LEFT('Cihazlar'!F371,2))),""))),IF('Cihazlar'!E371="","",IF(ISNUMBER('Cihazlar'!E371),'Cihazlar'!E371,IFERROR(DATE(VALUE(RIGHT('Cihazlar'!E371,4)),VALUE(MID('Cihazlar'!E371,4,2)),VALUE(LEFT('Cihazlar'!E371,2))),""))))</f>
        <v/>
      </c>
      <c r="J371" t="str">
        <f>IF('Cihazlar'!C371="","",IFERROR(MATCH('Cihazlar'!C371,'Ürünler'!$A:$A,0),IFERROR(MATCH('Cihazlar'!C371,'Ürünler'!$B:$B,0),"")))</f>
        <v/>
      </c>
      <c r="K371">
        <f>IF(L371&gt;0,0,IF('Cihazlar'!J371&lt;&gt;"",N(VALUE('Cihazlar'!J371)),IF(J371="",0,N(INDEX('Ürünler'!$C:$C,J371)))))</f>
        <v>0</v>
      </c>
      <c r="L371">
        <f>IF('Cihazlar'!K371&lt;&gt;"",N(VALUE('Cihazlar'!K371)),IF('Cihazlar'!J371&lt;&gt;"",0,IF(J371="",0,N(INDEX('Ürünler'!$D:$D,J371)))))</f>
        <v>0</v>
      </c>
    </row>
    <row r="372" spans="1:12">
      <c r="A372" t="str">
        <f>IF(AND('Cihazlar'!A372="",'Cihazlar'!B372=""),"",IFERROR(INDEX('Müşteriler'!$A:$A,MATCH(IF('Cihazlar'!A372="","§",'Cihazlar'!A372),'Müşteriler'!$K:$K,0)),IFERROR(INDEX('Müşteriler'!$A:$A,MATCH(IF('Cihazlar'!B372="","§",'Cihazlar'!B372),'Müşteriler'!$C:$C,0)),'Cihazlar'!A372&amp;'Cihazlar'!B372)))</f>
        <v/>
      </c>
      <c r="B372" t="str">
        <f>IF('Cihazlar'!C372="","",IF(J372="",'Cihazlar'!C372,INDEX('Ürünler'!$B:$B,J372)))</f>
        <v/>
      </c>
      <c r="C372" t="str">
        <f>IF('Cihazlar'!D372="","",'Cihazlar'!D372)</f>
        <v/>
      </c>
      <c r="D372" s="16" t="str">
        <f>I372</f>
        <v/>
      </c>
      <c r="E372" t="str">
        <f>IF(L372&gt;0,L372&amp;" gün",IF(K372&gt;0,K372&amp;" ay",""))</f>
        <v/>
      </c>
      <c r="F372" s="16" t="str">
        <f>IF(OR('Cihazlar'!C372="",I372=""),"",IF(L372&gt;0,I372+L372,IF(K372&gt;0,EDATE(I372,K372),"")))</f>
        <v/>
      </c>
      <c r="G372" s="17" t="str">
        <f>IF(F372="","",F372-TODAY())</f>
        <v/>
      </c>
      <c r="H372" t="str">
        <f>IF(G372="","",IF(G372&lt;0,"Gecikmiş",IF(G372&lt;=30,"30 gün içinde","Planlı")))</f>
        <v/>
      </c>
      <c r="I372" s="16" t="str">
        <f>IF('Cihazlar'!F372&lt;&gt;"",IF('Cihazlar'!F372="","",IF(ISNUMBER('Cihazlar'!F372),'Cihazlar'!F372,IFERROR(DATE(VALUE(RIGHT('Cihazlar'!F372,4)),VALUE(MID('Cihazlar'!F372,4,2)),VALUE(LEFT('Cihazlar'!F372,2))),""))),IF('Cihazlar'!E372="","",IF(ISNUMBER('Cihazlar'!E372),'Cihazlar'!E372,IFERROR(DATE(VALUE(RIGHT('Cihazlar'!E372,4)),VALUE(MID('Cihazlar'!E372,4,2)),VALUE(LEFT('Cihazlar'!E372,2))),""))))</f>
        <v/>
      </c>
      <c r="J372" t="str">
        <f>IF('Cihazlar'!C372="","",IFERROR(MATCH('Cihazlar'!C372,'Ürünler'!$A:$A,0),IFERROR(MATCH('Cihazlar'!C372,'Ürünler'!$B:$B,0),"")))</f>
        <v/>
      </c>
      <c r="K372">
        <f>IF(L372&gt;0,0,IF('Cihazlar'!J372&lt;&gt;"",N(VALUE('Cihazlar'!J372)),IF(J372="",0,N(INDEX('Ürünler'!$C:$C,J372)))))</f>
        <v>0</v>
      </c>
      <c r="L372">
        <f>IF('Cihazlar'!K372&lt;&gt;"",N(VALUE('Cihazlar'!K372)),IF('Cihazlar'!J372&lt;&gt;"",0,IF(J372="",0,N(INDEX('Ürünler'!$D:$D,J372)))))</f>
        <v>0</v>
      </c>
    </row>
    <row r="373" spans="1:12">
      <c r="A373" t="str">
        <f>IF(AND('Cihazlar'!A373="",'Cihazlar'!B373=""),"",IFERROR(INDEX('Müşteriler'!$A:$A,MATCH(IF('Cihazlar'!A373="","§",'Cihazlar'!A373),'Müşteriler'!$K:$K,0)),IFERROR(INDEX('Müşteriler'!$A:$A,MATCH(IF('Cihazlar'!B373="","§",'Cihazlar'!B373),'Müşteriler'!$C:$C,0)),'Cihazlar'!A373&amp;'Cihazlar'!B373)))</f>
        <v/>
      </c>
      <c r="B373" t="str">
        <f>IF('Cihazlar'!C373="","",IF(J373="",'Cihazlar'!C373,INDEX('Ürünler'!$B:$B,J373)))</f>
        <v/>
      </c>
      <c r="C373" t="str">
        <f>IF('Cihazlar'!D373="","",'Cihazlar'!D373)</f>
        <v/>
      </c>
      <c r="D373" s="16" t="str">
        <f>I373</f>
        <v/>
      </c>
      <c r="E373" t="str">
        <f>IF(L373&gt;0,L373&amp;" gün",IF(K373&gt;0,K373&amp;" ay",""))</f>
        <v/>
      </c>
      <c r="F373" s="16" t="str">
        <f>IF(OR('Cihazlar'!C373="",I373=""),"",IF(L373&gt;0,I373+L373,IF(K373&gt;0,EDATE(I373,K373),"")))</f>
        <v/>
      </c>
      <c r="G373" s="17" t="str">
        <f>IF(F373="","",F373-TODAY())</f>
        <v/>
      </c>
      <c r="H373" t="str">
        <f>IF(G373="","",IF(G373&lt;0,"Gecikmiş",IF(G373&lt;=30,"30 gün içinde","Planlı")))</f>
        <v/>
      </c>
      <c r="I373" s="16" t="str">
        <f>IF('Cihazlar'!F373&lt;&gt;"",IF('Cihazlar'!F373="","",IF(ISNUMBER('Cihazlar'!F373),'Cihazlar'!F373,IFERROR(DATE(VALUE(RIGHT('Cihazlar'!F373,4)),VALUE(MID('Cihazlar'!F373,4,2)),VALUE(LEFT('Cihazlar'!F373,2))),""))),IF('Cihazlar'!E373="","",IF(ISNUMBER('Cihazlar'!E373),'Cihazlar'!E373,IFERROR(DATE(VALUE(RIGHT('Cihazlar'!E373,4)),VALUE(MID('Cihazlar'!E373,4,2)),VALUE(LEFT('Cihazlar'!E373,2))),""))))</f>
        <v/>
      </c>
      <c r="J373" t="str">
        <f>IF('Cihazlar'!C373="","",IFERROR(MATCH('Cihazlar'!C373,'Ürünler'!$A:$A,0),IFERROR(MATCH('Cihazlar'!C373,'Ürünler'!$B:$B,0),"")))</f>
        <v/>
      </c>
      <c r="K373">
        <f>IF(L373&gt;0,0,IF('Cihazlar'!J373&lt;&gt;"",N(VALUE('Cihazlar'!J373)),IF(J373="",0,N(INDEX('Ürünler'!$C:$C,J373)))))</f>
        <v>0</v>
      </c>
      <c r="L373">
        <f>IF('Cihazlar'!K373&lt;&gt;"",N(VALUE('Cihazlar'!K373)),IF('Cihazlar'!J373&lt;&gt;"",0,IF(J373="",0,N(INDEX('Ürünler'!$D:$D,J373)))))</f>
        <v>0</v>
      </c>
    </row>
    <row r="374" spans="1:12">
      <c r="A374" t="str">
        <f>IF(AND('Cihazlar'!A374="",'Cihazlar'!B374=""),"",IFERROR(INDEX('Müşteriler'!$A:$A,MATCH(IF('Cihazlar'!A374="","§",'Cihazlar'!A374),'Müşteriler'!$K:$K,0)),IFERROR(INDEX('Müşteriler'!$A:$A,MATCH(IF('Cihazlar'!B374="","§",'Cihazlar'!B374),'Müşteriler'!$C:$C,0)),'Cihazlar'!A374&amp;'Cihazlar'!B374)))</f>
        <v/>
      </c>
      <c r="B374" t="str">
        <f>IF('Cihazlar'!C374="","",IF(J374="",'Cihazlar'!C374,INDEX('Ürünler'!$B:$B,J374)))</f>
        <v/>
      </c>
      <c r="C374" t="str">
        <f>IF('Cihazlar'!D374="","",'Cihazlar'!D374)</f>
        <v/>
      </c>
      <c r="D374" s="16" t="str">
        <f>I374</f>
        <v/>
      </c>
      <c r="E374" t="str">
        <f>IF(L374&gt;0,L374&amp;" gün",IF(K374&gt;0,K374&amp;" ay",""))</f>
        <v/>
      </c>
      <c r="F374" s="16" t="str">
        <f>IF(OR('Cihazlar'!C374="",I374=""),"",IF(L374&gt;0,I374+L374,IF(K374&gt;0,EDATE(I374,K374),"")))</f>
        <v/>
      </c>
      <c r="G374" s="17" t="str">
        <f>IF(F374="","",F374-TODAY())</f>
        <v/>
      </c>
      <c r="H374" t="str">
        <f>IF(G374="","",IF(G374&lt;0,"Gecikmiş",IF(G374&lt;=30,"30 gün içinde","Planlı")))</f>
        <v/>
      </c>
      <c r="I374" s="16" t="str">
        <f>IF('Cihazlar'!F374&lt;&gt;"",IF('Cihazlar'!F374="","",IF(ISNUMBER('Cihazlar'!F374),'Cihazlar'!F374,IFERROR(DATE(VALUE(RIGHT('Cihazlar'!F374,4)),VALUE(MID('Cihazlar'!F374,4,2)),VALUE(LEFT('Cihazlar'!F374,2))),""))),IF('Cihazlar'!E374="","",IF(ISNUMBER('Cihazlar'!E374),'Cihazlar'!E374,IFERROR(DATE(VALUE(RIGHT('Cihazlar'!E374,4)),VALUE(MID('Cihazlar'!E374,4,2)),VALUE(LEFT('Cihazlar'!E374,2))),""))))</f>
        <v/>
      </c>
      <c r="J374" t="str">
        <f>IF('Cihazlar'!C374="","",IFERROR(MATCH('Cihazlar'!C374,'Ürünler'!$A:$A,0),IFERROR(MATCH('Cihazlar'!C374,'Ürünler'!$B:$B,0),"")))</f>
        <v/>
      </c>
      <c r="K374">
        <f>IF(L374&gt;0,0,IF('Cihazlar'!J374&lt;&gt;"",N(VALUE('Cihazlar'!J374)),IF(J374="",0,N(INDEX('Ürünler'!$C:$C,J374)))))</f>
        <v>0</v>
      </c>
      <c r="L374">
        <f>IF('Cihazlar'!K374&lt;&gt;"",N(VALUE('Cihazlar'!K374)),IF('Cihazlar'!J374&lt;&gt;"",0,IF(J374="",0,N(INDEX('Ürünler'!$D:$D,J374)))))</f>
        <v>0</v>
      </c>
    </row>
    <row r="375" spans="1:12">
      <c r="A375" t="str">
        <f>IF(AND('Cihazlar'!A375="",'Cihazlar'!B375=""),"",IFERROR(INDEX('Müşteriler'!$A:$A,MATCH(IF('Cihazlar'!A375="","§",'Cihazlar'!A375),'Müşteriler'!$K:$K,0)),IFERROR(INDEX('Müşteriler'!$A:$A,MATCH(IF('Cihazlar'!B375="","§",'Cihazlar'!B375),'Müşteriler'!$C:$C,0)),'Cihazlar'!A375&amp;'Cihazlar'!B375)))</f>
        <v/>
      </c>
      <c r="B375" t="str">
        <f>IF('Cihazlar'!C375="","",IF(J375="",'Cihazlar'!C375,INDEX('Ürünler'!$B:$B,J375)))</f>
        <v/>
      </c>
      <c r="C375" t="str">
        <f>IF('Cihazlar'!D375="","",'Cihazlar'!D375)</f>
        <v/>
      </c>
      <c r="D375" s="16" t="str">
        <f>I375</f>
        <v/>
      </c>
      <c r="E375" t="str">
        <f>IF(L375&gt;0,L375&amp;" gün",IF(K375&gt;0,K375&amp;" ay",""))</f>
        <v/>
      </c>
      <c r="F375" s="16" t="str">
        <f>IF(OR('Cihazlar'!C375="",I375=""),"",IF(L375&gt;0,I375+L375,IF(K375&gt;0,EDATE(I375,K375),"")))</f>
        <v/>
      </c>
      <c r="G375" s="17" t="str">
        <f>IF(F375="","",F375-TODAY())</f>
        <v/>
      </c>
      <c r="H375" t="str">
        <f>IF(G375="","",IF(G375&lt;0,"Gecikmiş",IF(G375&lt;=30,"30 gün içinde","Planlı")))</f>
        <v/>
      </c>
      <c r="I375" s="16" t="str">
        <f>IF('Cihazlar'!F375&lt;&gt;"",IF('Cihazlar'!F375="","",IF(ISNUMBER('Cihazlar'!F375),'Cihazlar'!F375,IFERROR(DATE(VALUE(RIGHT('Cihazlar'!F375,4)),VALUE(MID('Cihazlar'!F375,4,2)),VALUE(LEFT('Cihazlar'!F375,2))),""))),IF('Cihazlar'!E375="","",IF(ISNUMBER('Cihazlar'!E375),'Cihazlar'!E375,IFERROR(DATE(VALUE(RIGHT('Cihazlar'!E375,4)),VALUE(MID('Cihazlar'!E375,4,2)),VALUE(LEFT('Cihazlar'!E375,2))),""))))</f>
        <v/>
      </c>
      <c r="J375" t="str">
        <f>IF('Cihazlar'!C375="","",IFERROR(MATCH('Cihazlar'!C375,'Ürünler'!$A:$A,0),IFERROR(MATCH('Cihazlar'!C375,'Ürünler'!$B:$B,0),"")))</f>
        <v/>
      </c>
      <c r="K375">
        <f>IF(L375&gt;0,0,IF('Cihazlar'!J375&lt;&gt;"",N(VALUE('Cihazlar'!J375)),IF(J375="",0,N(INDEX('Ürünler'!$C:$C,J375)))))</f>
        <v>0</v>
      </c>
      <c r="L375">
        <f>IF('Cihazlar'!K375&lt;&gt;"",N(VALUE('Cihazlar'!K375)),IF('Cihazlar'!J375&lt;&gt;"",0,IF(J375="",0,N(INDEX('Ürünler'!$D:$D,J375)))))</f>
        <v>0</v>
      </c>
    </row>
    <row r="376" spans="1:12">
      <c r="A376" t="str">
        <f>IF(AND('Cihazlar'!A376="",'Cihazlar'!B376=""),"",IFERROR(INDEX('Müşteriler'!$A:$A,MATCH(IF('Cihazlar'!A376="","§",'Cihazlar'!A376),'Müşteriler'!$K:$K,0)),IFERROR(INDEX('Müşteriler'!$A:$A,MATCH(IF('Cihazlar'!B376="","§",'Cihazlar'!B376),'Müşteriler'!$C:$C,0)),'Cihazlar'!A376&amp;'Cihazlar'!B376)))</f>
        <v/>
      </c>
      <c r="B376" t="str">
        <f>IF('Cihazlar'!C376="","",IF(J376="",'Cihazlar'!C376,INDEX('Ürünler'!$B:$B,J376)))</f>
        <v/>
      </c>
      <c r="C376" t="str">
        <f>IF('Cihazlar'!D376="","",'Cihazlar'!D376)</f>
        <v/>
      </c>
      <c r="D376" s="16" t="str">
        <f>I376</f>
        <v/>
      </c>
      <c r="E376" t="str">
        <f>IF(L376&gt;0,L376&amp;" gün",IF(K376&gt;0,K376&amp;" ay",""))</f>
        <v/>
      </c>
      <c r="F376" s="16" t="str">
        <f>IF(OR('Cihazlar'!C376="",I376=""),"",IF(L376&gt;0,I376+L376,IF(K376&gt;0,EDATE(I376,K376),"")))</f>
        <v/>
      </c>
      <c r="G376" s="17" t="str">
        <f>IF(F376="","",F376-TODAY())</f>
        <v/>
      </c>
      <c r="H376" t="str">
        <f>IF(G376="","",IF(G376&lt;0,"Gecikmiş",IF(G376&lt;=30,"30 gün içinde","Planlı")))</f>
        <v/>
      </c>
      <c r="I376" s="16" t="str">
        <f>IF('Cihazlar'!F376&lt;&gt;"",IF('Cihazlar'!F376="","",IF(ISNUMBER('Cihazlar'!F376),'Cihazlar'!F376,IFERROR(DATE(VALUE(RIGHT('Cihazlar'!F376,4)),VALUE(MID('Cihazlar'!F376,4,2)),VALUE(LEFT('Cihazlar'!F376,2))),""))),IF('Cihazlar'!E376="","",IF(ISNUMBER('Cihazlar'!E376),'Cihazlar'!E376,IFERROR(DATE(VALUE(RIGHT('Cihazlar'!E376,4)),VALUE(MID('Cihazlar'!E376,4,2)),VALUE(LEFT('Cihazlar'!E376,2))),""))))</f>
        <v/>
      </c>
      <c r="J376" t="str">
        <f>IF('Cihazlar'!C376="","",IFERROR(MATCH('Cihazlar'!C376,'Ürünler'!$A:$A,0),IFERROR(MATCH('Cihazlar'!C376,'Ürünler'!$B:$B,0),"")))</f>
        <v/>
      </c>
      <c r="K376">
        <f>IF(L376&gt;0,0,IF('Cihazlar'!J376&lt;&gt;"",N(VALUE('Cihazlar'!J376)),IF(J376="",0,N(INDEX('Ürünler'!$C:$C,J376)))))</f>
        <v>0</v>
      </c>
      <c r="L376">
        <f>IF('Cihazlar'!K376&lt;&gt;"",N(VALUE('Cihazlar'!K376)),IF('Cihazlar'!J376&lt;&gt;"",0,IF(J376="",0,N(INDEX('Ürünler'!$D:$D,J376)))))</f>
        <v>0</v>
      </c>
    </row>
    <row r="377" spans="1:12">
      <c r="A377" t="str">
        <f>IF(AND('Cihazlar'!A377="",'Cihazlar'!B377=""),"",IFERROR(INDEX('Müşteriler'!$A:$A,MATCH(IF('Cihazlar'!A377="","§",'Cihazlar'!A377),'Müşteriler'!$K:$K,0)),IFERROR(INDEX('Müşteriler'!$A:$A,MATCH(IF('Cihazlar'!B377="","§",'Cihazlar'!B377),'Müşteriler'!$C:$C,0)),'Cihazlar'!A377&amp;'Cihazlar'!B377)))</f>
        <v/>
      </c>
      <c r="B377" t="str">
        <f>IF('Cihazlar'!C377="","",IF(J377="",'Cihazlar'!C377,INDEX('Ürünler'!$B:$B,J377)))</f>
        <v/>
      </c>
      <c r="C377" t="str">
        <f>IF('Cihazlar'!D377="","",'Cihazlar'!D377)</f>
        <v/>
      </c>
      <c r="D377" s="16" t="str">
        <f>I377</f>
        <v/>
      </c>
      <c r="E377" t="str">
        <f>IF(L377&gt;0,L377&amp;" gün",IF(K377&gt;0,K377&amp;" ay",""))</f>
        <v/>
      </c>
      <c r="F377" s="16" t="str">
        <f>IF(OR('Cihazlar'!C377="",I377=""),"",IF(L377&gt;0,I377+L377,IF(K377&gt;0,EDATE(I377,K377),"")))</f>
        <v/>
      </c>
      <c r="G377" s="17" t="str">
        <f>IF(F377="","",F377-TODAY())</f>
        <v/>
      </c>
      <c r="H377" t="str">
        <f>IF(G377="","",IF(G377&lt;0,"Gecikmiş",IF(G377&lt;=30,"30 gün içinde","Planlı")))</f>
        <v/>
      </c>
      <c r="I377" s="16" t="str">
        <f>IF('Cihazlar'!F377&lt;&gt;"",IF('Cihazlar'!F377="","",IF(ISNUMBER('Cihazlar'!F377),'Cihazlar'!F377,IFERROR(DATE(VALUE(RIGHT('Cihazlar'!F377,4)),VALUE(MID('Cihazlar'!F377,4,2)),VALUE(LEFT('Cihazlar'!F377,2))),""))),IF('Cihazlar'!E377="","",IF(ISNUMBER('Cihazlar'!E377),'Cihazlar'!E377,IFERROR(DATE(VALUE(RIGHT('Cihazlar'!E377,4)),VALUE(MID('Cihazlar'!E377,4,2)),VALUE(LEFT('Cihazlar'!E377,2))),""))))</f>
        <v/>
      </c>
      <c r="J377" t="str">
        <f>IF('Cihazlar'!C377="","",IFERROR(MATCH('Cihazlar'!C377,'Ürünler'!$A:$A,0),IFERROR(MATCH('Cihazlar'!C377,'Ürünler'!$B:$B,0),"")))</f>
        <v/>
      </c>
      <c r="K377">
        <f>IF(L377&gt;0,0,IF('Cihazlar'!J377&lt;&gt;"",N(VALUE('Cihazlar'!J377)),IF(J377="",0,N(INDEX('Ürünler'!$C:$C,J377)))))</f>
        <v>0</v>
      </c>
      <c r="L377">
        <f>IF('Cihazlar'!K377&lt;&gt;"",N(VALUE('Cihazlar'!K377)),IF('Cihazlar'!J377&lt;&gt;"",0,IF(J377="",0,N(INDEX('Ürünler'!$D:$D,J377)))))</f>
        <v>0</v>
      </c>
    </row>
    <row r="378" spans="1:12">
      <c r="A378" t="str">
        <f>IF(AND('Cihazlar'!A378="",'Cihazlar'!B378=""),"",IFERROR(INDEX('Müşteriler'!$A:$A,MATCH(IF('Cihazlar'!A378="","§",'Cihazlar'!A378),'Müşteriler'!$K:$K,0)),IFERROR(INDEX('Müşteriler'!$A:$A,MATCH(IF('Cihazlar'!B378="","§",'Cihazlar'!B378),'Müşteriler'!$C:$C,0)),'Cihazlar'!A378&amp;'Cihazlar'!B378)))</f>
        <v/>
      </c>
      <c r="B378" t="str">
        <f>IF('Cihazlar'!C378="","",IF(J378="",'Cihazlar'!C378,INDEX('Ürünler'!$B:$B,J378)))</f>
        <v/>
      </c>
      <c r="C378" t="str">
        <f>IF('Cihazlar'!D378="","",'Cihazlar'!D378)</f>
        <v/>
      </c>
      <c r="D378" s="16" t="str">
        <f>I378</f>
        <v/>
      </c>
      <c r="E378" t="str">
        <f>IF(L378&gt;0,L378&amp;" gün",IF(K378&gt;0,K378&amp;" ay",""))</f>
        <v/>
      </c>
      <c r="F378" s="16" t="str">
        <f>IF(OR('Cihazlar'!C378="",I378=""),"",IF(L378&gt;0,I378+L378,IF(K378&gt;0,EDATE(I378,K378),"")))</f>
        <v/>
      </c>
      <c r="G378" s="17" t="str">
        <f>IF(F378="","",F378-TODAY())</f>
        <v/>
      </c>
      <c r="H378" t="str">
        <f>IF(G378="","",IF(G378&lt;0,"Gecikmiş",IF(G378&lt;=30,"30 gün içinde","Planlı")))</f>
        <v/>
      </c>
      <c r="I378" s="16" t="str">
        <f>IF('Cihazlar'!F378&lt;&gt;"",IF('Cihazlar'!F378="","",IF(ISNUMBER('Cihazlar'!F378),'Cihazlar'!F378,IFERROR(DATE(VALUE(RIGHT('Cihazlar'!F378,4)),VALUE(MID('Cihazlar'!F378,4,2)),VALUE(LEFT('Cihazlar'!F378,2))),""))),IF('Cihazlar'!E378="","",IF(ISNUMBER('Cihazlar'!E378),'Cihazlar'!E378,IFERROR(DATE(VALUE(RIGHT('Cihazlar'!E378,4)),VALUE(MID('Cihazlar'!E378,4,2)),VALUE(LEFT('Cihazlar'!E378,2))),""))))</f>
        <v/>
      </c>
      <c r="J378" t="str">
        <f>IF('Cihazlar'!C378="","",IFERROR(MATCH('Cihazlar'!C378,'Ürünler'!$A:$A,0),IFERROR(MATCH('Cihazlar'!C378,'Ürünler'!$B:$B,0),"")))</f>
        <v/>
      </c>
      <c r="K378">
        <f>IF(L378&gt;0,0,IF('Cihazlar'!J378&lt;&gt;"",N(VALUE('Cihazlar'!J378)),IF(J378="",0,N(INDEX('Ürünler'!$C:$C,J378)))))</f>
        <v>0</v>
      </c>
      <c r="L378">
        <f>IF('Cihazlar'!K378&lt;&gt;"",N(VALUE('Cihazlar'!K378)),IF('Cihazlar'!J378&lt;&gt;"",0,IF(J378="",0,N(INDEX('Ürünler'!$D:$D,J378)))))</f>
        <v>0</v>
      </c>
    </row>
    <row r="379" spans="1:12">
      <c r="A379" t="str">
        <f>IF(AND('Cihazlar'!A379="",'Cihazlar'!B379=""),"",IFERROR(INDEX('Müşteriler'!$A:$A,MATCH(IF('Cihazlar'!A379="","§",'Cihazlar'!A379),'Müşteriler'!$K:$K,0)),IFERROR(INDEX('Müşteriler'!$A:$A,MATCH(IF('Cihazlar'!B379="","§",'Cihazlar'!B379),'Müşteriler'!$C:$C,0)),'Cihazlar'!A379&amp;'Cihazlar'!B379)))</f>
        <v/>
      </c>
      <c r="B379" t="str">
        <f>IF('Cihazlar'!C379="","",IF(J379="",'Cihazlar'!C379,INDEX('Ürünler'!$B:$B,J379)))</f>
        <v/>
      </c>
      <c r="C379" t="str">
        <f>IF('Cihazlar'!D379="","",'Cihazlar'!D379)</f>
        <v/>
      </c>
      <c r="D379" s="16" t="str">
        <f>I379</f>
        <v/>
      </c>
      <c r="E379" t="str">
        <f>IF(L379&gt;0,L379&amp;" gün",IF(K379&gt;0,K379&amp;" ay",""))</f>
        <v/>
      </c>
      <c r="F379" s="16" t="str">
        <f>IF(OR('Cihazlar'!C379="",I379=""),"",IF(L379&gt;0,I379+L379,IF(K379&gt;0,EDATE(I379,K379),"")))</f>
        <v/>
      </c>
      <c r="G379" s="17" t="str">
        <f>IF(F379="","",F379-TODAY())</f>
        <v/>
      </c>
      <c r="H379" t="str">
        <f>IF(G379="","",IF(G379&lt;0,"Gecikmiş",IF(G379&lt;=30,"30 gün içinde","Planlı")))</f>
        <v/>
      </c>
      <c r="I379" s="16" t="str">
        <f>IF('Cihazlar'!F379&lt;&gt;"",IF('Cihazlar'!F379="","",IF(ISNUMBER('Cihazlar'!F379),'Cihazlar'!F379,IFERROR(DATE(VALUE(RIGHT('Cihazlar'!F379,4)),VALUE(MID('Cihazlar'!F379,4,2)),VALUE(LEFT('Cihazlar'!F379,2))),""))),IF('Cihazlar'!E379="","",IF(ISNUMBER('Cihazlar'!E379),'Cihazlar'!E379,IFERROR(DATE(VALUE(RIGHT('Cihazlar'!E379,4)),VALUE(MID('Cihazlar'!E379,4,2)),VALUE(LEFT('Cihazlar'!E379,2))),""))))</f>
        <v/>
      </c>
      <c r="J379" t="str">
        <f>IF('Cihazlar'!C379="","",IFERROR(MATCH('Cihazlar'!C379,'Ürünler'!$A:$A,0),IFERROR(MATCH('Cihazlar'!C379,'Ürünler'!$B:$B,0),"")))</f>
        <v/>
      </c>
      <c r="K379">
        <f>IF(L379&gt;0,0,IF('Cihazlar'!J379&lt;&gt;"",N(VALUE('Cihazlar'!J379)),IF(J379="",0,N(INDEX('Ürünler'!$C:$C,J379)))))</f>
        <v>0</v>
      </c>
      <c r="L379">
        <f>IF('Cihazlar'!K379&lt;&gt;"",N(VALUE('Cihazlar'!K379)),IF('Cihazlar'!J379&lt;&gt;"",0,IF(J379="",0,N(INDEX('Ürünler'!$D:$D,J379)))))</f>
        <v>0</v>
      </c>
    </row>
    <row r="380" spans="1:12">
      <c r="A380" t="str">
        <f>IF(AND('Cihazlar'!A380="",'Cihazlar'!B380=""),"",IFERROR(INDEX('Müşteriler'!$A:$A,MATCH(IF('Cihazlar'!A380="","§",'Cihazlar'!A380),'Müşteriler'!$K:$K,0)),IFERROR(INDEX('Müşteriler'!$A:$A,MATCH(IF('Cihazlar'!B380="","§",'Cihazlar'!B380),'Müşteriler'!$C:$C,0)),'Cihazlar'!A380&amp;'Cihazlar'!B380)))</f>
        <v/>
      </c>
      <c r="B380" t="str">
        <f>IF('Cihazlar'!C380="","",IF(J380="",'Cihazlar'!C380,INDEX('Ürünler'!$B:$B,J380)))</f>
        <v/>
      </c>
      <c r="C380" t="str">
        <f>IF('Cihazlar'!D380="","",'Cihazlar'!D380)</f>
        <v/>
      </c>
      <c r="D380" s="16" t="str">
        <f>I380</f>
        <v/>
      </c>
      <c r="E380" t="str">
        <f>IF(L380&gt;0,L380&amp;" gün",IF(K380&gt;0,K380&amp;" ay",""))</f>
        <v/>
      </c>
      <c r="F380" s="16" t="str">
        <f>IF(OR('Cihazlar'!C380="",I380=""),"",IF(L380&gt;0,I380+L380,IF(K380&gt;0,EDATE(I380,K380),"")))</f>
        <v/>
      </c>
      <c r="G380" s="17" t="str">
        <f>IF(F380="","",F380-TODAY())</f>
        <v/>
      </c>
      <c r="H380" t="str">
        <f>IF(G380="","",IF(G380&lt;0,"Gecikmiş",IF(G380&lt;=30,"30 gün içinde","Planlı")))</f>
        <v/>
      </c>
      <c r="I380" s="16" t="str">
        <f>IF('Cihazlar'!F380&lt;&gt;"",IF('Cihazlar'!F380="","",IF(ISNUMBER('Cihazlar'!F380),'Cihazlar'!F380,IFERROR(DATE(VALUE(RIGHT('Cihazlar'!F380,4)),VALUE(MID('Cihazlar'!F380,4,2)),VALUE(LEFT('Cihazlar'!F380,2))),""))),IF('Cihazlar'!E380="","",IF(ISNUMBER('Cihazlar'!E380),'Cihazlar'!E380,IFERROR(DATE(VALUE(RIGHT('Cihazlar'!E380,4)),VALUE(MID('Cihazlar'!E380,4,2)),VALUE(LEFT('Cihazlar'!E380,2))),""))))</f>
        <v/>
      </c>
      <c r="J380" t="str">
        <f>IF('Cihazlar'!C380="","",IFERROR(MATCH('Cihazlar'!C380,'Ürünler'!$A:$A,0),IFERROR(MATCH('Cihazlar'!C380,'Ürünler'!$B:$B,0),"")))</f>
        <v/>
      </c>
      <c r="K380">
        <f>IF(L380&gt;0,0,IF('Cihazlar'!J380&lt;&gt;"",N(VALUE('Cihazlar'!J380)),IF(J380="",0,N(INDEX('Ürünler'!$C:$C,J380)))))</f>
        <v>0</v>
      </c>
      <c r="L380">
        <f>IF('Cihazlar'!K380&lt;&gt;"",N(VALUE('Cihazlar'!K380)),IF('Cihazlar'!J380&lt;&gt;"",0,IF(J380="",0,N(INDEX('Ürünler'!$D:$D,J380)))))</f>
        <v>0</v>
      </c>
    </row>
    <row r="381" spans="1:12">
      <c r="A381" t="str">
        <f>IF(AND('Cihazlar'!A381="",'Cihazlar'!B381=""),"",IFERROR(INDEX('Müşteriler'!$A:$A,MATCH(IF('Cihazlar'!A381="","§",'Cihazlar'!A381),'Müşteriler'!$K:$K,0)),IFERROR(INDEX('Müşteriler'!$A:$A,MATCH(IF('Cihazlar'!B381="","§",'Cihazlar'!B381),'Müşteriler'!$C:$C,0)),'Cihazlar'!A381&amp;'Cihazlar'!B381)))</f>
        <v/>
      </c>
      <c r="B381" t="str">
        <f>IF('Cihazlar'!C381="","",IF(J381="",'Cihazlar'!C381,INDEX('Ürünler'!$B:$B,J381)))</f>
        <v/>
      </c>
      <c r="C381" t="str">
        <f>IF('Cihazlar'!D381="","",'Cihazlar'!D381)</f>
        <v/>
      </c>
      <c r="D381" s="16" t="str">
        <f>I381</f>
        <v/>
      </c>
      <c r="E381" t="str">
        <f>IF(L381&gt;0,L381&amp;" gün",IF(K381&gt;0,K381&amp;" ay",""))</f>
        <v/>
      </c>
      <c r="F381" s="16" t="str">
        <f>IF(OR('Cihazlar'!C381="",I381=""),"",IF(L381&gt;0,I381+L381,IF(K381&gt;0,EDATE(I381,K381),"")))</f>
        <v/>
      </c>
      <c r="G381" s="17" t="str">
        <f>IF(F381="","",F381-TODAY())</f>
        <v/>
      </c>
      <c r="H381" t="str">
        <f>IF(G381="","",IF(G381&lt;0,"Gecikmiş",IF(G381&lt;=30,"30 gün içinde","Planlı")))</f>
        <v/>
      </c>
      <c r="I381" s="16" t="str">
        <f>IF('Cihazlar'!F381&lt;&gt;"",IF('Cihazlar'!F381="","",IF(ISNUMBER('Cihazlar'!F381),'Cihazlar'!F381,IFERROR(DATE(VALUE(RIGHT('Cihazlar'!F381,4)),VALUE(MID('Cihazlar'!F381,4,2)),VALUE(LEFT('Cihazlar'!F381,2))),""))),IF('Cihazlar'!E381="","",IF(ISNUMBER('Cihazlar'!E381),'Cihazlar'!E381,IFERROR(DATE(VALUE(RIGHT('Cihazlar'!E381,4)),VALUE(MID('Cihazlar'!E381,4,2)),VALUE(LEFT('Cihazlar'!E381,2))),""))))</f>
        <v/>
      </c>
      <c r="J381" t="str">
        <f>IF('Cihazlar'!C381="","",IFERROR(MATCH('Cihazlar'!C381,'Ürünler'!$A:$A,0),IFERROR(MATCH('Cihazlar'!C381,'Ürünler'!$B:$B,0),"")))</f>
        <v/>
      </c>
      <c r="K381">
        <f>IF(L381&gt;0,0,IF('Cihazlar'!J381&lt;&gt;"",N(VALUE('Cihazlar'!J381)),IF(J381="",0,N(INDEX('Ürünler'!$C:$C,J381)))))</f>
        <v>0</v>
      </c>
      <c r="L381">
        <f>IF('Cihazlar'!K381&lt;&gt;"",N(VALUE('Cihazlar'!K381)),IF('Cihazlar'!J381&lt;&gt;"",0,IF(J381="",0,N(INDEX('Ürünler'!$D:$D,J381)))))</f>
        <v>0</v>
      </c>
    </row>
    <row r="382" spans="1:12">
      <c r="A382" t="str">
        <f>IF(AND('Cihazlar'!A382="",'Cihazlar'!B382=""),"",IFERROR(INDEX('Müşteriler'!$A:$A,MATCH(IF('Cihazlar'!A382="","§",'Cihazlar'!A382),'Müşteriler'!$K:$K,0)),IFERROR(INDEX('Müşteriler'!$A:$A,MATCH(IF('Cihazlar'!B382="","§",'Cihazlar'!B382),'Müşteriler'!$C:$C,0)),'Cihazlar'!A382&amp;'Cihazlar'!B382)))</f>
        <v/>
      </c>
      <c r="B382" t="str">
        <f>IF('Cihazlar'!C382="","",IF(J382="",'Cihazlar'!C382,INDEX('Ürünler'!$B:$B,J382)))</f>
        <v/>
      </c>
      <c r="C382" t="str">
        <f>IF('Cihazlar'!D382="","",'Cihazlar'!D382)</f>
        <v/>
      </c>
      <c r="D382" s="16" t="str">
        <f>I382</f>
        <v/>
      </c>
      <c r="E382" t="str">
        <f>IF(L382&gt;0,L382&amp;" gün",IF(K382&gt;0,K382&amp;" ay",""))</f>
        <v/>
      </c>
      <c r="F382" s="16" t="str">
        <f>IF(OR('Cihazlar'!C382="",I382=""),"",IF(L382&gt;0,I382+L382,IF(K382&gt;0,EDATE(I382,K382),"")))</f>
        <v/>
      </c>
      <c r="G382" s="17" t="str">
        <f>IF(F382="","",F382-TODAY())</f>
        <v/>
      </c>
      <c r="H382" t="str">
        <f>IF(G382="","",IF(G382&lt;0,"Gecikmiş",IF(G382&lt;=30,"30 gün içinde","Planlı")))</f>
        <v/>
      </c>
      <c r="I382" s="16" t="str">
        <f>IF('Cihazlar'!F382&lt;&gt;"",IF('Cihazlar'!F382="","",IF(ISNUMBER('Cihazlar'!F382),'Cihazlar'!F382,IFERROR(DATE(VALUE(RIGHT('Cihazlar'!F382,4)),VALUE(MID('Cihazlar'!F382,4,2)),VALUE(LEFT('Cihazlar'!F382,2))),""))),IF('Cihazlar'!E382="","",IF(ISNUMBER('Cihazlar'!E382),'Cihazlar'!E382,IFERROR(DATE(VALUE(RIGHT('Cihazlar'!E382,4)),VALUE(MID('Cihazlar'!E382,4,2)),VALUE(LEFT('Cihazlar'!E382,2))),""))))</f>
        <v/>
      </c>
      <c r="J382" t="str">
        <f>IF('Cihazlar'!C382="","",IFERROR(MATCH('Cihazlar'!C382,'Ürünler'!$A:$A,0),IFERROR(MATCH('Cihazlar'!C382,'Ürünler'!$B:$B,0),"")))</f>
        <v/>
      </c>
      <c r="K382">
        <f>IF(L382&gt;0,0,IF('Cihazlar'!J382&lt;&gt;"",N(VALUE('Cihazlar'!J382)),IF(J382="",0,N(INDEX('Ürünler'!$C:$C,J382)))))</f>
        <v>0</v>
      </c>
      <c r="L382">
        <f>IF('Cihazlar'!K382&lt;&gt;"",N(VALUE('Cihazlar'!K382)),IF('Cihazlar'!J382&lt;&gt;"",0,IF(J382="",0,N(INDEX('Ürünler'!$D:$D,J382)))))</f>
        <v>0</v>
      </c>
    </row>
    <row r="383" spans="1:12">
      <c r="A383" t="str">
        <f>IF(AND('Cihazlar'!A383="",'Cihazlar'!B383=""),"",IFERROR(INDEX('Müşteriler'!$A:$A,MATCH(IF('Cihazlar'!A383="","§",'Cihazlar'!A383),'Müşteriler'!$K:$K,0)),IFERROR(INDEX('Müşteriler'!$A:$A,MATCH(IF('Cihazlar'!B383="","§",'Cihazlar'!B383),'Müşteriler'!$C:$C,0)),'Cihazlar'!A383&amp;'Cihazlar'!B383)))</f>
        <v/>
      </c>
      <c r="B383" t="str">
        <f>IF('Cihazlar'!C383="","",IF(J383="",'Cihazlar'!C383,INDEX('Ürünler'!$B:$B,J383)))</f>
        <v/>
      </c>
      <c r="C383" t="str">
        <f>IF('Cihazlar'!D383="","",'Cihazlar'!D383)</f>
        <v/>
      </c>
      <c r="D383" s="16" t="str">
        <f>I383</f>
        <v/>
      </c>
      <c r="E383" t="str">
        <f>IF(L383&gt;0,L383&amp;" gün",IF(K383&gt;0,K383&amp;" ay",""))</f>
        <v/>
      </c>
      <c r="F383" s="16" t="str">
        <f>IF(OR('Cihazlar'!C383="",I383=""),"",IF(L383&gt;0,I383+L383,IF(K383&gt;0,EDATE(I383,K383),"")))</f>
        <v/>
      </c>
      <c r="G383" s="17" t="str">
        <f>IF(F383="","",F383-TODAY())</f>
        <v/>
      </c>
      <c r="H383" t="str">
        <f>IF(G383="","",IF(G383&lt;0,"Gecikmiş",IF(G383&lt;=30,"30 gün içinde","Planlı")))</f>
        <v/>
      </c>
      <c r="I383" s="16" t="str">
        <f>IF('Cihazlar'!F383&lt;&gt;"",IF('Cihazlar'!F383="","",IF(ISNUMBER('Cihazlar'!F383),'Cihazlar'!F383,IFERROR(DATE(VALUE(RIGHT('Cihazlar'!F383,4)),VALUE(MID('Cihazlar'!F383,4,2)),VALUE(LEFT('Cihazlar'!F383,2))),""))),IF('Cihazlar'!E383="","",IF(ISNUMBER('Cihazlar'!E383),'Cihazlar'!E383,IFERROR(DATE(VALUE(RIGHT('Cihazlar'!E383,4)),VALUE(MID('Cihazlar'!E383,4,2)),VALUE(LEFT('Cihazlar'!E383,2))),""))))</f>
        <v/>
      </c>
      <c r="J383" t="str">
        <f>IF('Cihazlar'!C383="","",IFERROR(MATCH('Cihazlar'!C383,'Ürünler'!$A:$A,0),IFERROR(MATCH('Cihazlar'!C383,'Ürünler'!$B:$B,0),"")))</f>
        <v/>
      </c>
      <c r="K383">
        <f>IF(L383&gt;0,0,IF('Cihazlar'!J383&lt;&gt;"",N(VALUE('Cihazlar'!J383)),IF(J383="",0,N(INDEX('Ürünler'!$C:$C,J383)))))</f>
        <v>0</v>
      </c>
      <c r="L383">
        <f>IF('Cihazlar'!K383&lt;&gt;"",N(VALUE('Cihazlar'!K383)),IF('Cihazlar'!J383&lt;&gt;"",0,IF(J383="",0,N(INDEX('Ürünler'!$D:$D,J383)))))</f>
        <v>0</v>
      </c>
    </row>
    <row r="384" spans="1:12">
      <c r="A384" t="str">
        <f>IF(AND('Cihazlar'!A384="",'Cihazlar'!B384=""),"",IFERROR(INDEX('Müşteriler'!$A:$A,MATCH(IF('Cihazlar'!A384="","§",'Cihazlar'!A384),'Müşteriler'!$K:$K,0)),IFERROR(INDEX('Müşteriler'!$A:$A,MATCH(IF('Cihazlar'!B384="","§",'Cihazlar'!B384),'Müşteriler'!$C:$C,0)),'Cihazlar'!A384&amp;'Cihazlar'!B384)))</f>
        <v/>
      </c>
      <c r="B384" t="str">
        <f>IF('Cihazlar'!C384="","",IF(J384="",'Cihazlar'!C384,INDEX('Ürünler'!$B:$B,J384)))</f>
        <v/>
      </c>
      <c r="C384" t="str">
        <f>IF('Cihazlar'!D384="","",'Cihazlar'!D384)</f>
        <v/>
      </c>
      <c r="D384" s="16" t="str">
        <f>I384</f>
        <v/>
      </c>
      <c r="E384" t="str">
        <f>IF(L384&gt;0,L384&amp;" gün",IF(K384&gt;0,K384&amp;" ay",""))</f>
        <v/>
      </c>
      <c r="F384" s="16" t="str">
        <f>IF(OR('Cihazlar'!C384="",I384=""),"",IF(L384&gt;0,I384+L384,IF(K384&gt;0,EDATE(I384,K384),"")))</f>
        <v/>
      </c>
      <c r="G384" s="17" t="str">
        <f>IF(F384="","",F384-TODAY())</f>
        <v/>
      </c>
      <c r="H384" t="str">
        <f>IF(G384="","",IF(G384&lt;0,"Gecikmiş",IF(G384&lt;=30,"30 gün içinde","Planlı")))</f>
        <v/>
      </c>
      <c r="I384" s="16" t="str">
        <f>IF('Cihazlar'!F384&lt;&gt;"",IF('Cihazlar'!F384="","",IF(ISNUMBER('Cihazlar'!F384),'Cihazlar'!F384,IFERROR(DATE(VALUE(RIGHT('Cihazlar'!F384,4)),VALUE(MID('Cihazlar'!F384,4,2)),VALUE(LEFT('Cihazlar'!F384,2))),""))),IF('Cihazlar'!E384="","",IF(ISNUMBER('Cihazlar'!E384),'Cihazlar'!E384,IFERROR(DATE(VALUE(RIGHT('Cihazlar'!E384,4)),VALUE(MID('Cihazlar'!E384,4,2)),VALUE(LEFT('Cihazlar'!E384,2))),""))))</f>
        <v/>
      </c>
      <c r="J384" t="str">
        <f>IF('Cihazlar'!C384="","",IFERROR(MATCH('Cihazlar'!C384,'Ürünler'!$A:$A,0),IFERROR(MATCH('Cihazlar'!C384,'Ürünler'!$B:$B,0),"")))</f>
        <v/>
      </c>
      <c r="K384">
        <f>IF(L384&gt;0,0,IF('Cihazlar'!J384&lt;&gt;"",N(VALUE('Cihazlar'!J384)),IF(J384="",0,N(INDEX('Ürünler'!$C:$C,J384)))))</f>
        <v>0</v>
      </c>
      <c r="L384">
        <f>IF('Cihazlar'!K384&lt;&gt;"",N(VALUE('Cihazlar'!K384)),IF('Cihazlar'!J384&lt;&gt;"",0,IF(J384="",0,N(INDEX('Ürünler'!$D:$D,J384)))))</f>
        <v>0</v>
      </c>
    </row>
    <row r="385" spans="1:12">
      <c r="A385" t="str">
        <f>IF(AND('Cihazlar'!A385="",'Cihazlar'!B385=""),"",IFERROR(INDEX('Müşteriler'!$A:$A,MATCH(IF('Cihazlar'!A385="","§",'Cihazlar'!A385),'Müşteriler'!$K:$K,0)),IFERROR(INDEX('Müşteriler'!$A:$A,MATCH(IF('Cihazlar'!B385="","§",'Cihazlar'!B385),'Müşteriler'!$C:$C,0)),'Cihazlar'!A385&amp;'Cihazlar'!B385)))</f>
        <v/>
      </c>
      <c r="B385" t="str">
        <f>IF('Cihazlar'!C385="","",IF(J385="",'Cihazlar'!C385,INDEX('Ürünler'!$B:$B,J385)))</f>
        <v/>
      </c>
      <c r="C385" t="str">
        <f>IF('Cihazlar'!D385="","",'Cihazlar'!D385)</f>
        <v/>
      </c>
      <c r="D385" s="16" t="str">
        <f>I385</f>
        <v/>
      </c>
      <c r="E385" t="str">
        <f>IF(L385&gt;0,L385&amp;" gün",IF(K385&gt;0,K385&amp;" ay",""))</f>
        <v/>
      </c>
      <c r="F385" s="16" t="str">
        <f>IF(OR('Cihazlar'!C385="",I385=""),"",IF(L385&gt;0,I385+L385,IF(K385&gt;0,EDATE(I385,K385),"")))</f>
        <v/>
      </c>
      <c r="G385" s="17" t="str">
        <f>IF(F385="","",F385-TODAY())</f>
        <v/>
      </c>
      <c r="H385" t="str">
        <f>IF(G385="","",IF(G385&lt;0,"Gecikmiş",IF(G385&lt;=30,"30 gün içinde","Planlı")))</f>
        <v/>
      </c>
      <c r="I385" s="16" t="str">
        <f>IF('Cihazlar'!F385&lt;&gt;"",IF('Cihazlar'!F385="","",IF(ISNUMBER('Cihazlar'!F385),'Cihazlar'!F385,IFERROR(DATE(VALUE(RIGHT('Cihazlar'!F385,4)),VALUE(MID('Cihazlar'!F385,4,2)),VALUE(LEFT('Cihazlar'!F385,2))),""))),IF('Cihazlar'!E385="","",IF(ISNUMBER('Cihazlar'!E385),'Cihazlar'!E385,IFERROR(DATE(VALUE(RIGHT('Cihazlar'!E385,4)),VALUE(MID('Cihazlar'!E385,4,2)),VALUE(LEFT('Cihazlar'!E385,2))),""))))</f>
        <v/>
      </c>
      <c r="J385" t="str">
        <f>IF('Cihazlar'!C385="","",IFERROR(MATCH('Cihazlar'!C385,'Ürünler'!$A:$A,0),IFERROR(MATCH('Cihazlar'!C385,'Ürünler'!$B:$B,0),"")))</f>
        <v/>
      </c>
      <c r="K385">
        <f>IF(L385&gt;0,0,IF('Cihazlar'!J385&lt;&gt;"",N(VALUE('Cihazlar'!J385)),IF(J385="",0,N(INDEX('Ürünler'!$C:$C,J385)))))</f>
        <v>0</v>
      </c>
      <c r="L385">
        <f>IF('Cihazlar'!K385&lt;&gt;"",N(VALUE('Cihazlar'!K385)),IF('Cihazlar'!J385&lt;&gt;"",0,IF(J385="",0,N(INDEX('Ürünler'!$D:$D,J385)))))</f>
        <v>0</v>
      </c>
    </row>
    <row r="386" spans="1:12">
      <c r="A386" t="str">
        <f>IF(AND('Cihazlar'!A386="",'Cihazlar'!B386=""),"",IFERROR(INDEX('Müşteriler'!$A:$A,MATCH(IF('Cihazlar'!A386="","§",'Cihazlar'!A386),'Müşteriler'!$K:$K,0)),IFERROR(INDEX('Müşteriler'!$A:$A,MATCH(IF('Cihazlar'!B386="","§",'Cihazlar'!B386),'Müşteriler'!$C:$C,0)),'Cihazlar'!A386&amp;'Cihazlar'!B386)))</f>
        <v/>
      </c>
      <c r="B386" t="str">
        <f>IF('Cihazlar'!C386="","",IF(J386="",'Cihazlar'!C386,INDEX('Ürünler'!$B:$B,J386)))</f>
        <v/>
      </c>
      <c r="C386" t="str">
        <f>IF('Cihazlar'!D386="","",'Cihazlar'!D386)</f>
        <v/>
      </c>
      <c r="D386" s="16" t="str">
        <f>I386</f>
        <v/>
      </c>
      <c r="E386" t="str">
        <f>IF(L386&gt;0,L386&amp;" gün",IF(K386&gt;0,K386&amp;" ay",""))</f>
        <v/>
      </c>
      <c r="F386" s="16" t="str">
        <f>IF(OR('Cihazlar'!C386="",I386=""),"",IF(L386&gt;0,I386+L386,IF(K386&gt;0,EDATE(I386,K386),"")))</f>
        <v/>
      </c>
      <c r="G386" s="17" t="str">
        <f>IF(F386="","",F386-TODAY())</f>
        <v/>
      </c>
      <c r="H386" t="str">
        <f>IF(G386="","",IF(G386&lt;0,"Gecikmiş",IF(G386&lt;=30,"30 gün içinde","Planlı")))</f>
        <v/>
      </c>
      <c r="I386" s="16" t="str">
        <f>IF('Cihazlar'!F386&lt;&gt;"",IF('Cihazlar'!F386="","",IF(ISNUMBER('Cihazlar'!F386),'Cihazlar'!F386,IFERROR(DATE(VALUE(RIGHT('Cihazlar'!F386,4)),VALUE(MID('Cihazlar'!F386,4,2)),VALUE(LEFT('Cihazlar'!F386,2))),""))),IF('Cihazlar'!E386="","",IF(ISNUMBER('Cihazlar'!E386),'Cihazlar'!E386,IFERROR(DATE(VALUE(RIGHT('Cihazlar'!E386,4)),VALUE(MID('Cihazlar'!E386,4,2)),VALUE(LEFT('Cihazlar'!E386,2))),""))))</f>
        <v/>
      </c>
      <c r="J386" t="str">
        <f>IF('Cihazlar'!C386="","",IFERROR(MATCH('Cihazlar'!C386,'Ürünler'!$A:$A,0),IFERROR(MATCH('Cihazlar'!C386,'Ürünler'!$B:$B,0),"")))</f>
        <v/>
      </c>
      <c r="K386">
        <f>IF(L386&gt;0,0,IF('Cihazlar'!J386&lt;&gt;"",N(VALUE('Cihazlar'!J386)),IF(J386="",0,N(INDEX('Ürünler'!$C:$C,J386)))))</f>
        <v>0</v>
      </c>
      <c r="L386">
        <f>IF('Cihazlar'!K386&lt;&gt;"",N(VALUE('Cihazlar'!K386)),IF('Cihazlar'!J386&lt;&gt;"",0,IF(J386="",0,N(INDEX('Ürünler'!$D:$D,J386)))))</f>
        <v>0</v>
      </c>
    </row>
    <row r="387" spans="1:12">
      <c r="A387" t="str">
        <f>IF(AND('Cihazlar'!A387="",'Cihazlar'!B387=""),"",IFERROR(INDEX('Müşteriler'!$A:$A,MATCH(IF('Cihazlar'!A387="","§",'Cihazlar'!A387),'Müşteriler'!$K:$K,0)),IFERROR(INDEX('Müşteriler'!$A:$A,MATCH(IF('Cihazlar'!B387="","§",'Cihazlar'!B387),'Müşteriler'!$C:$C,0)),'Cihazlar'!A387&amp;'Cihazlar'!B387)))</f>
        <v/>
      </c>
      <c r="B387" t="str">
        <f>IF('Cihazlar'!C387="","",IF(J387="",'Cihazlar'!C387,INDEX('Ürünler'!$B:$B,J387)))</f>
        <v/>
      </c>
      <c r="C387" t="str">
        <f>IF('Cihazlar'!D387="","",'Cihazlar'!D387)</f>
        <v/>
      </c>
      <c r="D387" s="16" t="str">
        <f>I387</f>
        <v/>
      </c>
      <c r="E387" t="str">
        <f>IF(L387&gt;0,L387&amp;" gün",IF(K387&gt;0,K387&amp;" ay",""))</f>
        <v/>
      </c>
      <c r="F387" s="16" t="str">
        <f>IF(OR('Cihazlar'!C387="",I387=""),"",IF(L387&gt;0,I387+L387,IF(K387&gt;0,EDATE(I387,K387),"")))</f>
        <v/>
      </c>
      <c r="G387" s="17" t="str">
        <f>IF(F387="","",F387-TODAY())</f>
        <v/>
      </c>
      <c r="H387" t="str">
        <f>IF(G387="","",IF(G387&lt;0,"Gecikmiş",IF(G387&lt;=30,"30 gün içinde","Planlı")))</f>
        <v/>
      </c>
      <c r="I387" s="16" t="str">
        <f>IF('Cihazlar'!F387&lt;&gt;"",IF('Cihazlar'!F387="","",IF(ISNUMBER('Cihazlar'!F387),'Cihazlar'!F387,IFERROR(DATE(VALUE(RIGHT('Cihazlar'!F387,4)),VALUE(MID('Cihazlar'!F387,4,2)),VALUE(LEFT('Cihazlar'!F387,2))),""))),IF('Cihazlar'!E387="","",IF(ISNUMBER('Cihazlar'!E387),'Cihazlar'!E387,IFERROR(DATE(VALUE(RIGHT('Cihazlar'!E387,4)),VALUE(MID('Cihazlar'!E387,4,2)),VALUE(LEFT('Cihazlar'!E387,2))),""))))</f>
        <v/>
      </c>
      <c r="J387" t="str">
        <f>IF('Cihazlar'!C387="","",IFERROR(MATCH('Cihazlar'!C387,'Ürünler'!$A:$A,0),IFERROR(MATCH('Cihazlar'!C387,'Ürünler'!$B:$B,0),"")))</f>
        <v/>
      </c>
      <c r="K387">
        <f>IF(L387&gt;0,0,IF('Cihazlar'!J387&lt;&gt;"",N(VALUE('Cihazlar'!J387)),IF(J387="",0,N(INDEX('Ürünler'!$C:$C,J387)))))</f>
        <v>0</v>
      </c>
      <c r="L387">
        <f>IF('Cihazlar'!K387&lt;&gt;"",N(VALUE('Cihazlar'!K387)),IF('Cihazlar'!J387&lt;&gt;"",0,IF(J387="",0,N(INDEX('Ürünler'!$D:$D,J387)))))</f>
        <v>0</v>
      </c>
    </row>
    <row r="388" spans="1:12">
      <c r="A388" t="str">
        <f>IF(AND('Cihazlar'!A388="",'Cihazlar'!B388=""),"",IFERROR(INDEX('Müşteriler'!$A:$A,MATCH(IF('Cihazlar'!A388="","§",'Cihazlar'!A388),'Müşteriler'!$K:$K,0)),IFERROR(INDEX('Müşteriler'!$A:$A,MATCH(IF('Cihazlar'!B388="","§",'Cihazlar'!B388),'Müşteriler'!$C:$C,0)),'Cihazlar'!A388&amp;'Cihazlar'!B388)))</f>
        <v/>
      </c>
      <c r="B388" t="str">
        <f>IF('Cihazlar'!C388="","",IF(J388="",'Cihazlar'!C388,INDEX('Ürünler'!$B:$B,J388)))</f>
        <v/>
      </c>
      <c r="C388" t="str">
        <f>IF('Cihazlar'!D388="","",'Cihazlar'!D388)</f>
        <v/>
      </c>
      <c r="D388" s="16" t="str">
        <f>I388</f>
        <v/>
      </c>
      <c r="E388" t="str">
        <f>IF(L388&gt;0,L388&amp;" gün",IF(K388&gt;0,K388&amp;" ay",""))</f>
        <v/>
      </c>
      <c r="F388" s="16" t="str">
        <f>IF(OR('Cihazlar'!C388="",I388=""),"",IF(L388&gt;0,I388+L388,IF(K388&gt;0,EDATE(I388,K388),"")))</f>
        <v/>
      </c>
      <c r="G388" s="17" t="str">
        <f>IF(F388="","",F388-TODAY())</f>
        <v/>
      </c>
      <c r="H388" t="str">
        <f>IF(G388="","",IF(G388&lt;0,"Gecikmiş",IF(G388&lt;=30,"30 gün içinde","Planlı")))</f>
        <v/>
      </c>
      <c r="I388" s="16" t="str">
        <f>IF('Cihazlar'!F388&lt;&gt;"",IF('Cihazlar'!F388="","",IF(ISNUMBER('Cihazlar'!F388),'Cihazlar'!F388,IFERROR(DATE(VALUE(RIGHT('Cihazlar'!F388,4)),VALUE(MID('Cihazlar'!F388,4,2)),VALUE(LEFT('Cihazlar'!F388,2))),""))),IF('Cihazlar'!E388="","",IF(ISNUMBER('Cihazlar'!E388),'Cihazlar'!E388,IFERROR(DATE(VALUE(RIGHT('Cihazlar'!E388,4)),VALUE(MID('Cihazlar'!E388,4,2)),VALUE(LEFT('Cihazlar'!E388,2))),""))))</f>
        <v/>
      </c>
      <c r="J388" t="str">
        <f>IF('Cihazlar'!C388="","",IFERROR(MATCH('Cihazlar'!C388,'Ürünler'!$A:$A,0),IFERROR(MATCH('Cihazlar'!C388,'Ürünler'!$B:$B,0),"")))</f>
        <v/>
      </c>
      <c r="K388">
        <f>IF(L388&gt;0,0,IF('Cihazlar'!J388&lt;&gt;"",N(VALUE('Cihazlar'!J388)),IF(J388="",0,N(INDEX('Ürünler'!$C:$C,J388)))))</f>
        <v>0</v>
      </c>
      <c r="L388">
        <f>IF('Cihazlar'!K388&lt;&gt;"",N(VALUE('Cihazlar'!K388)),IF('Cihazlar'!J388&lt;&gt;"",0,IF(J388="",0,N(INDEX('Ürünler'!$D:$D,J388)))))</f>
        <v>0</v>
      </c>
    </row>
    <row r="389" spans="1:12">
      <c r="A389" t="str">
        <f>IF(AND('Cihazlar'!A389="",'Cihazlar'!B389=""),"",IFERROR(INDEX('Müşteriler'!$A:$A,MATCH(IF('Cihazlar'!A389="","§",'Cihazlar'!A389),'Müşteriler'!$K:$K,0)),IFERROR(INDEX('Müşteriler'!$A:$A,MATCH(IF('Cihazlar'!B389="","§",'Cihazlar'!B389),'Müşteriler'!$C:$C,0)),'Cihazlar'!A389&amp;'Cihazlar'!B389)))</f>
        <v/>
      </c>
      <c r="B389" t="str">
        <f>IF('Cihazlar'!C389="","",IF(J389="",'Cihazlar'!C389,INDEX('Ürünler'!$B:$B,J389)))</f>
        <v/>
      </c>
      <c r="C389" t="str">
        <f>IF('Cihazlar'!D389="","",'Cihazlar'!D389)</f>
        <v/>
      </c>
      <c r="D389" s="16" t="str">
        <f>I389</f>
        <v/>
      </c>
      <c r="E389" t="str">
        <f>IF(L389&gt;0,L389&amp;" gün",IF(K389&gt;0,K389&amp;" ay",""))</f>
        <v/>
      </c>
      <c r="F389" s="16" t="str">
        <f>IF(OR('Cihazlar'!C389="",I389=""),"",IF(L389&gt;0,I389+L389,IF(K389&gt;0,EDATE(I389,K389),"")))</f>
        <v/>
      </c>
      <c r="G389" s="17" t="str">
        <f>IF(F389="","",F389-TODAY())</f>
        <v/>
      </c>
      <c r="H389" t="str">
        <f>IF(G389="","",IF(G389&lt;0,"Gecikmiş",IF(G389&lt;=30,"30 gün içinde","Planlı")))</f>
        <v/>
      </c>
      <c r="I389" s="16" t="str">
        <f>IF('Cihazlar'!F389&lt;&gt;"",IF('Cihazlar'!F389="","",IF(ISNUMBER('Cihazlar'!F389),'Cihazlar'!F389,IFERROR(DATE(VALUE(RIGHT('Cihazlar'!F389,4)),VALUE(MID('Cihazlar'!F389,4,2)),VALUE(LEFT('Cihazlar'!F389,2))),""))),IF('Cihazlar'!E389="","",IF(ISNUMBER('Cihazlar'!E389),'Cihazlar'!E389,IFERROR(DATE(VALUE(RIGHT('Cihazlar'!E389,4)),VALUE(MID('Cihazlar'!E389,4,2)),VALUE(LEFT('Cihazlar'!E389,2))),""))))</f>
        <v/>
      </c>
      <c r="J389" t="str">
        <f>IF('Cihazlar'!C389="","",IFERROR(MATCH('Cihazlar'!C389,'Ürünler'!$A:$A,0),IFERROR(MATCH('Cihazlar'!C389,'Ürünler'!$B:$B,0),"")))</f>
        <v/>
      </c>
      <c r="K389">
        <f>IF(L389&gt;0,0,IF('Cihazlar'!J389&lt;&gt;"",N(VALUE('Cihazlar'!J389)),IF(J389="",0,N(INDEX('Ürünler'!$C:$C,J389)))))</f>
        <v>0</v>
      </c>
      <c r="L389">
        <f>IF('Cihazlar'!K389&lt;&gt;"",N(VALUE('Cihazlar'!K389)),IF('Cihazlar'!J389&lt;&gt;"",0,IF(J389="",0,N(INDEX('Ürünler'!$D:$D,J389)))))</f>
        <v>0</v>
      </c>
    </row>
    <row r="390" spans="1:12">
      <c r="A390" t="str">
        <f>IF(AND('Cihazlar'!A390="",'Cihazlar'!B390=""),"",IFERROR(INDEX('Müşteriler'!$A:$A,MATCH(IF('Cihazlar'!A390="","§",'Cihazlar'!A390),'Müşteriler'!$K:$K,0)),IFERROR(INDEX('Müşteriler'!$A:$A,MATCH(IF('Cihazlar'!B390="","§",'Cihazlar'!B390),'Müşteriler'!$C:$C,0)),'Cihazlar'!A390&amp;'Cihazlar'!B390)))</f>
        <v/>
      </c>
      <c r="B390" t="str">
        <f>IF('Cihazlar'!C390="","",IF(J390="",'Cihazlar'!C390,INDEX('Ürünler'!$B:$B,J390)))</f>
        <v/>
      </c>
      <c r="C390" t="str">
        <f>IF('Cihazlar'!D390="","",'Cihazlar'!D390)</f>
        <v/>
      </c>
      <c r="D390" s="16" t="str">
        <f>I390</f>
        <v/>
      </c>
      <c r="E390" t="str">
        <f>IF(L390&gt;0,L390&amp;" gün",IF(K390&gt;0,K390&amp;" ay",""))</f>
        <v/>
      </c>
      <c r="F390" s="16" t="str">
        <f>IF(OR('Cihazlar'!C390="",I390=""),"",IF(L390&gt;0,I390+L390,IF(K390&gt;0,EDATE(I390,K390),"")))</f>
        <v/>
      </c>
      <c r="G390" s="17" t="str">
        <f>IF(F390="","",F390-TODAY())</f>
        <v/>
      </c>
      <c r="H390" t="str">
        <f>IF(G390="","",IF(G390&lt;0,"Gecikmiş",IF(G390&lt;=30,"30 gün içinde","Planlı")))</f>
        <v/>
      </c>
      <c r="I390" s="16" t="str">
        <f>IF('Cihazlar'!F390&lt;&gt;"",IF('Cihazlar'!F390="","",IF(ISNUMBER('Cihazlar'!F390),'Cihazlar'!F390,IFERROR(DATE(VALUE(RIGHT('Cihazlar'!F390,4)),VALUE(MID('Cihazlar'!F390,4,2)),VALUE(LEFT('Cihazlar'!F390,2))),""))),IF('Cihazlar'!E390="","",IF(ISNUMBER('Cihazlar'!E390),'Cihazlar'!E390,IFERROR(DATE(VALUE(RIGHT('Cihazlar'!E390,4)),VALUE(MID('Cihazlar'!E390,4,2)),VALUE(LEFT('Cihazlar'!E390,2))),""))))</f>
        <v/>
      </c>
      <c r="J390" t="str">
        <f>IF('Cihazlar'!C390="","",IFERROR(MATCH('Cihazlar'!C390,'Ürünler'!$A:$A,0),IFERROR(MATCH('Cihazlar'!C390,'Ürünler'!$B:$B,0),"")))</f>
        <v/>
      </c>
      <c r="K390">
        <f>IF(L390&gt;0,0,IF('Cihazlar'!J390&lt;&gt;"",N(VALUE('Cihazlar'!J390)),IF(J390="",0,N(INDEX('Ürünler'!$C:$C,J390)))))</f>
        <v>0</v>
      </c>
      <c r="L390">
        <f>IF('Cihazlar'!K390&lt;&gt;"",N(VALUE('Cihazlar'!K390)),IF('Cihazlar'!J390&lt;&gt;"",0,IF(J390="",0,N(INDEX('Ürünler'!$D:$D,J390)))))</f>
        <v>0</v>
      </c>
    </row>
    <row r="391" spans="1:12">
      <c r="A391" t="str">
        <f>IF(AND('Cihazlar'!A391="",'Cihazlar'!B391=""),"",IFERROR(INDEX('Müşteriler'!$A:$A,MATCH(IF('Cihazlar'!A391="","§",'Cihazlar'!A391),'Müşteriler'!$K:$K,0)),IFERROR(INDEX('Müşteriler'!$A:$A,MATCH(IF('Cihazlar'!B391="","§",'Cihazlar'!B391),'Müşteriler'!$C:$C,0)),'Cihazlar'!A391&amp;'Cihazlar'!B391)))</f>
        <v/>
      </c>
      <c r="B391" t="str">
        <f>IF('Cihazlar'!C391="","",IF(J391="",'Cihazlar'!C391,INDEX('Ürünler'!$B:$B,J391)))</f>
        <v/>
      </c>
      <c r="C391" t="str">
        <f>IF('Cihazlar'!D391="","",'Cihazlar'!D391)</f>
        <v/>
      </c>
      <c r="D391" s="16" t="str">
        <f>I391</f>
        <v/>
      </c>
      <c r="E391" t="str">
        <f>IF(L391&gt;0,L391&amp;" gün",IF(K391&gt;0,K391&amp;" ay",""))</f>
        <v/>
      </c>
      <c r="F391" s="16" t="str">
        <f>IF(OR('Cihazlar'!C391="",I391=""),"",IF(L391&gt;0,I391+L391,IF(K391&gt;0,EDATE(I391,K391),"")))</f>
        <v/>
      </c>
      <c r="G391" s="17" t="str">
        <f>IF(F391="","",F391-TODAY())</f>
        <v/>
      </c>
      <c r="H391" t="str">
        <f>IF(G391="","",IF(G391&lt;0,"Gecikmiş",IF(G391&lt;=30,"30 gün içinde","Planlı")))</f>
        <v/>
      </c>
      <c r="I391" s="16" t="str">
        <f>IF('Cihazlar'!F391&lt;&gt;"",IF('Cihazlar'!F391="","",IF(ISNUMBER('Cihazlar'!F391),'Cihazlar'!F391,IFERROR(DATE(VALUE(RIGHT('Cihazlar'!F391,4)),VALUE(MID('Cihazlar'!F391,4,2)),VALUE(LEFT('Cihazlar'!F391,2))),""))),IF('Cihazlar'!E391="","",IF(ISNUMBER('Cihazlar'!E391),'Cihazlar'!E391,IFERROR(DATE(VALUE(RIGHT('Cihazlar'!E391,4)),VALUE(MID('Cihazlar'!E391,4,2)),VALUE(LEFT('Cihazlar'!E391,2))),""))))</f>
        <v/>
      </c>
      <c r="J391" t="str">
        <f>IF('Cihazlar'!C391="","",IFERROR(MATCH('Cihazlar'!C391,'Ürünler'!$A:$A,0),IFERROR(MATCH('Cihazlar'!C391,'Ürünler'!$B:$B,0),"")))</f>
        <v/>
      </c>
      <c r="K391">
        <f>IF(L391&gt;0,0,IF('Cihazlar'!J391&lt;&gt;"",N(VALUE('Cihazlar'!J391)),IF(J391="",0,N(INDEX('Ürünler'!$C:$C,J391)))))</f>
        <v>0</v>
      </c>
      <c r="L391">
        <f>IF('Cihazlar'!K391&lt;&gt;"",N(VALUE('Cihazlar'!K391)),IF('Cihazlar'!J391&lt;&gt;"",0,IF(J391="",0,N(INDEX('Ürünler'!$D:$D,J391)))))</f>
        <v>0</v>
      </c>
    </row>
    <row r="392" spans="1:12">
      <c r="A392" t="str">
        <f>IF(AND('Cihazlar'!A392="",'Cihazlar'!B392=""),"",IFERROR(INDEX('Müşteriler'!$A:$A,MATCH(IF('Cihazlar'!A392="","§",'Cihazlar'!A392),'Müşteriler'!$K:$K,0)),IFERROR(INDEX('Müşteriler'!$A:$A,MATCH(IF('Cihazlar'!B392="","§",'Cihazlar'!B392),'Müşteriler'!$C:$C,0)),'Cihazlar'!A392&amp;'Cihazlar'!B392)))</f>
        <v/>
      </c>
      <c r="B392" t="str">
        <f>IF('Cihazlar'!C392="","",IF(J392="",'Cihazlar'!C392,INDEX('Ürünler'!$B:$B,J392)))</f>
        <v/>
      </c>
      <c r="C392" t="str">
        <f>IF('Cihazlar'!D392="","",'Cihazlar'!D392)</f>
        <v/>
      </c>
      <c r="D392" s="16" t="str">
        <f>I392</f>
        <v/>
      </c>
      <c r="E392" t="str">
        <f>IF(L392&gt;0,L392&amp;" gün",IF(K392&gt;0,K392&amp;" ay",""))</f>
        <v/>
      </c>
      <c r="F392" s="16" t="str">
        <f>IF(OR('Cihazlar'!C392="",I392=""),"",IF(L392&gt;0,I392+L392,IF(K392&gt;0,EDATE(I392,K392),"")))</f>
        <v/>
      </c>
      <c r="G392" s="17" t="str">
        <f>IF(F392="","",F392-TODAY())</f>
        <v/>
      </c>
      <c r="H392" t="str">
        <f>IF(G392="","",IF(G392&lt;0,"Gecikmiş",IF(G392&lt;=30,"30 gün içinde","Planlı")))</f>
        <v/>
      </c>
      <c r="I392" s="16" t="str">
        <f>IF('Cihazlar'!F392&lt;&gt;"",IF('Cihazlar'!F392="","",IF(ISNUMBER('Cihazlar'!F392),'Cihazlar'!F392,IFERROR(DATE(VALUE(RIGHT('Cihazlar'!F392,4)),VALUE(MID('Cihazlar'!F392,4,2)),VALUE(LEFT('Cihazlar'!F392,2))),""))),IF('Cihazlar'!E392="","",IF(ISNUMBER('Cihazlar'!E392),'Cihazlar'!E392,IFERROR(DATE(VALUE(RIGHT('Cihazlar'!E392,4)),VALUE(MID('Cihazlar'!E392,4,2)),VALUE(LEFT('Cihazlar'!E392,2))),""))))</f>
        <v/>
      </c>
      <c r="J392" t="str">
        <f>IF('Cihazlar'!C392="","",IFERROR(MATCH('Cihazlar'!C392,'Ürünler'!$A:$A,0),IFERROR(MATCH('Cihazlar'!C392,'Ürünler'!$B:$B,0),"")))</f>
        <v/>
      </c>
      <c r="K392">
        <f>IF(L392&gt;0,0,IF('Cihazlar'!J392&lt;&gt;"",N(VALUE('Cihazlar'!J392)),IF(J392="",0,N(INDEX('Ürünler'!$C:$C,J392)))))</f>
        <v>0</v>
      </c>
      <c r="L392">
        <f>IF('Cihazlar'!K392&lt;&gt;"",N(VALUE('Cihazlar'!K392)),IF('Cihazlar'!J392&lt;&gt;"",0,IF(J392="",0,N(INDEX('Ürünler'!$D:$D,J392)))))</f>
        <v>0</v>
      </c>
    </row>
    <row r="393" spans="1:12">
      <c r="A393" t="str">
        <f>IF(AND('Cihazlar'!A393="",'Cihazlar'!B393=""),"",IFERROR(INDEX('Müşteriler'!$A:$A,MATCH(IF('Cihazlar'!A393="","§",'Cihazlar'!A393),'Müşteriler'!$K:$K,0)),IFERROR(INDEX('Müşteriler'!$A:$A,MATCH(IF('Cihazlar'!B393="","§",'Cihazlar'!B393),'Müşteriler'!$C:$C,0)),'Cihazlar'!A393&amp;'Cihazlar'!B393)))</f>
        <v/>
      </c>
      <c r="B393" t="str">
        <f>IF('Cihazlar'!C393="","",IF(J393="",'Cihazlar'!C393,INDEX('Ürünler'!$B:$B,J393)))</f>
        <v/>
      </c>
      <c r="C393" t="str">
        <f>IF('Cihazlar'!D393="","",'Cihazlar'!D393)</f>
        <v/>
      </c>
      <c r="D393" s="16" t="str">
        <f>I393</f>
        <v/>
      </c>
      <c r="E393" t="str">
        <f>IF(L393&gt;0,L393&amp;" gün",IF(K393&gt;0,K393&amp;" ay",""))</f>
        <v/>
      </c>
      <c r="F393" s="16" t="str">
        <f>IF(OR('Cihazlar'!C393="",I393=""),"",IF(L393&gt;0,I393+L393,IF(K393&gt;0,EDATE(I393,K393),"")))</f>
        <v/>
      </c>
      <c r="G393" s="17" t="str">
        <f>IF(F393="","",F393-TODAY())</f>
        <v/>
      </c>
      <c r="H393" t="str">
        <f>IF(G393="","",IF(G393&lt;0,"Gecikmiş",IF(G393&lt;=30,"30 gün içinde","Planlı")))</f>
        <v/>
      </c>
      <c r="I393" s="16" t="str">
        <f>IF('Cihazlar'!F393&lt;&gt;"",IF('Cihazlar'!F393="","",IF(ISNUMBER('Cihazlar'!F393),'Cihazlar'!F393,IFERROR(DATE(VALUE(RIGHT('Cihazlar'!F393,4)),VALUE(MID('Cihazlar'!F393,4,2)),VALUE(LEFT('Cihazlar'!F393,2))),""))),IF('Cihazlar'!E393="","",IF(ISNUMBER('Cihazlar'!E393),'Cihazlar'!E393,IFERROR(DATE(VALUE(RIGHT('Cihazlar'!E393,4)),VALUE(MID('Cihazlar'!E393,4,2)),VALUE(LEFT('Cihazlar'!E393,2))),""))))</f>
        <v/>
      </c>
      <c r="J393" t="str">
        <f>IF('Cihazlar'!C393="","",IFERROR(MATCH('Cihazlar'!C393,'Ürünler'!$A:$A,0),IFERROR(MATCH('Cihazlar'!C393,'Ürünler'!$B:$B,0),"")))</f>
        <v/>
      </c>
      <c r="K393">
        <f>IF(L393&gt;0,0,IF('Cihazlar'!J393&lt;&gt;"",N(VALUE('Cihazlar'!J393)),IF(J393="",0,N(INDEX('Ürünler'!$C:$C,J393)))))</f>
        <v>0</v>
      </c>
      <c r="L393">
        <f>IF('Cihazlar'!K393&lt;&gt;"",N(VALUE('Cihazlar'!K393)),IF('Cihazlar'!J393&lt;&gt;"",0,IF(J393="",0,N(INDEX('Ürünler'!$D:$D,J393)))))</f>
        <v>0</v>
      </c>
    </row>
    <row r="394" spans="1:12">
      <c r="A394" t="str">
        <f>IF(AND('Cihazlar'!A394="",'Cihazlar'!B394=""),"",IFERROR(INDEX('Müşteriler'!$A:$A,MATCH(IF('Cihazlar'!A394="","§",'Cihazlar'!A394),'Müşteriler'!$K:$K,0)),IFERROR(INDEX('Müşteriler'!$A:$A,MATCH(IF('Cihazlar'!B394="","§",'Cihazlar'!B394),'Müşteriler'!$C:$C,0)),'Cihazlar'!A394&amp;'Cihazlar'!B394)))</f>
        <v/>
      </c>
      <c r="B394" t="str">
        <f>IF('Cihazlar'!C394="","",IF(J394="",'Cihazlar'!C394,INDEX('Ürünler'!$B:$B,J394)))</f>
        <v/>
      </c>
      <c r="C394" t="str">
        <f>IF('Cihazlar'!D394="","",'Cihazlar'!D394)</f>
        <v/>
      </c>
      <c r="D394" s="16" t="str">
        <f>I394</f>
        <v/>
      </c>
      <c r="E394" t="str">
        <f>IF(L394&gt;0,L394&amp;" gün",IF(K394&gt;0,K394&amp;" ay",""))</f>
        <v/>
      </c>
      <c r="F394" s="16" t="str">
        <f>IF(OR('Cihazlar'!C394="",I394=""),"",IF(L394&gt;0,I394+L394,IF(K394&gt;0,EDATE(I394,K394),"")))</f>
        <v/>
      </c>
      <c r="G394" s="17" t="str">
        <f>IF(F394="","",F394-TODAY())</f>
        <v/>
      </c>
      <c r="H394" t="str">
        <f>IF(G394="","",IF(G394&lt;0,"Gecikmiş",IF(G394&lt;=30,"30 gün içinde","Planlı")))</f>
        <v/>
      </c>
      <c r="I394" s="16" t="str">
        <f>IF('Cihazlar'!F394&lt;&gt;"",IF('Cihazlar'!F394="","",IF(ISNUMBER('Cihazlar'!F394),'Cihazlar'!F394,IFERROR(DATE(VALUE(RIGHT('Cihazlar'!F394,4)),VALUE(MID('Cihazlar'!F394,4,2)),VALUE(LEFT('Cihazlar'!F394,2))),""))),IF('Cihazlar'!E394="","",IF(ISNUMBER('Cihazlar'!E394),'Cihazlar'!E394,IFERROR(DATE(VALUE(RIGHT('Cihazlar'!E394,4)),VALUE(MID('Cihazlar'!E394,4,2)),VALUE(LEFT('Cihazlar'!E394,2))),""))))</f>
        <v/>
      </c>
      <c r="J394" t="str">
        <f>IF('Cihazlar'!C394="","",IFERROR(MATCH('Cihazlar'!C394,'Ürünler'!$A:$A,0),IFERROR(MATCH('Cihazlar'!C394,'Ürünler'!$B:$B,0),"")))</f>
        <v/>
      </c>
      <c r="K394">
        <f>IF(L394&gt;0,0,IF('Cihazlar'!J394&lt;&gt;"",N(VALUE('Cihazlar'!J394)),IF(J394="",0,N(INDEX('Ürünler'!$C:$C,J394)))))</f>
        <v>0</v>
      </c>
      <c r="L394">
        <f>IF('Cihazlar'!K394&lt;&gt;"",N(VALUE('Cihazlar'!K394)),IF('Cihazlar'!J394&lt;&gt;"",0,IF(J394="",0,N(INDEX('Ürünler'!$D:$D,J394)))))</f>
        <v>0</v>
      </c>
    </row>
    <row r="395" spans="1:12">
      <c r="A395" t="str">
        <f>IF(AND('Cihazlar'!A395="",'Cihazlar'!B395=""),"",IFERROR(INDEX('Müşteriler'!$A:$A,MATCH(IF('Cihazlar'!A395="","§",'Cihazlar'!A395),'Müşteriler'!$K:$K,0)),IFERROR(INDEX('Müşteriler'!$A:$A,MATCH(IF('Cihazlar'!B395="","§",'Cihazlar'!B395),'Müşteriler'!$C:$C,0)),'Cihazlar'!A395&amp;'Cihazlar'!B395)))</f>
        <v/>
      </c>
      <c r="B395" t="str">
        <f>IF('Cihazlar'!C395="","",IF(J395="",'Cihazlar'!C395,INDEX('Ürünler'!$B:$B,J395)))</f>
        <v/>
      </c>
      <c r="C395" t="str">
        <f>IF('Cihazlar'!D395="","",'Cihazlar'!D395)</f>
        <v/>
      </c>
      <c r="D395" s="16" t="str">
        <f>I395</f>
        <v/>
      </c>
      <c r="E395" t="str">
        <f>IF(L395&gt;0,L395&amp;" gün",IF(K395&gt;0,K395&amp;" ay",""))</f>
        <v/>
      </c>
      <c r="F395" s="16" t="str">
        <f>IF(OR('Cihazlar'!C395="",I395=""),"",IF(L395&gt;0,I395+L395,IF(K395&gt;0,EDATE(I395,K395),"")))</f>
        <v/>
      </c>
      <c r="G395" s="17" t="str">
        <f>IF(F395="","",F395-TODAY())</f>
        <v/>
      </c>
      <c r="H395" t="str">
        <f>IF(G395="","",IF(G395&lt;0,"Gecikmiş",IF(G395&lt;=30,"30 gün içinde","Planlı")))</f>
        <v/>
      </c>
      <c r="I395" s="16" t="str">
        <f>IF('Cihazlar'!F395&lt;&gt;"",IF('Cihazlar'!F395="","",IF(ISNUMBER('Cihazlar'!F395),'Cihazlar'!F395,IFERROR(DATE(VALUE(RIGHT('Cihazlar'!F395,4)),VALUE(MID('Cihazlar'!F395,4,2)),VALUE(LEFT('Cihazlar'!F395,2))),""))),IF('Cihazlar'!E395="","",IF(ISNUMBER('Cihazlar'!E395),'Cihazlar'!E395,IFERROR(DATE(VALUE(RIGHT('Cihazlar'!E395,4)),VALUE(MID('Cihazlar'!E395,4,2)),VALUE(LEFT('Cihazlar'!E395,2))),""))))</f>
        <v/>
      </c>
      <c r="J395" t="str">
        <f>IF('Cihazlar'!C395="","",IFERROR(MATCH('Cihazlar'!C395,'Ürünler'!$A:$A,0),IFERROR(MATCH('Cihazlar'!C395,'Ürünler'!$B:$B,0),"")))</f>
        <v/>
      </c>
      <c r="K395">
        <f>IF(L395&gt;0,0,IF('Cihazlar'!J395&lt;&gt;"",N(VALUE('Cihazlar'!J395)),IF(J395="",0,N(INDEX('Ürünler'!$C:$C,J395)))))</f>
        <v>0</v>
      </c>
      <c r="L395">
        <f>IF('Cihazlar'!K395&lt;&gt;"",N(VALUE('Cihazlar'!K395)),IF('Cihazlar'!J395&lt;&gt;"",0,IF(J395="",0,N(INDEX('Ürünler'!$D:$D,J395)))))</f>
        <v>0</v>
      </c>
    </row>
    <row r="396" spans="1:12">
      <c r="A396" t="str">
        <f>IF(AND('Cihazlar'!A396="",'Cihazlar'!B396=""),"",IFERROR(INDEX('Müşteriler'!$A:$A,MATCH(IF('Cihazlar'!A396="","§",'Cihazlar'!A396),'Müşteriler'!$K:$K,0)),IFERROR(INDEX('Müşteriler'!$A:$A,MATCH(IF('Cihazlar'!B396="","§",'Cihazlar'!B396),'Müşteriler'!$C:$C,0)),'Cihazlar'!A396&amp;'Cihazlar'!B396)))</f>
        <v/>
      </c>
      <c r="B396" t="str">
        <f>IF('Cihazlar'!C396="","",IF(J396="",'Cihazlar'!C396,INDEX('Ürünler'!$B:$B,J396)))</f>
        <v/>
      </c>
      <c r="C396" t="str">
        <f>IF('Cihazlar'!D396="","",'Cihazlar'!D396)</f>
        <v/>
      </c>
      <c r="D396" s="16" t="str">
        <f>I396</f>
        <v/>
      </c>
      <c r="E396" t="str">
        <f>IF(L396&gt;0,L396&amp;" gün",IF(K396&gt;0,K396&amp;" ay",""))</f>
        <v/>
      </c>
      <c r="F396" s="16" t="str">
        <f>IF(OR('Cihazlar'!C396="",I396=""),"",IF(L396&gt;0,I396+L396,IF(K396&gt;0,EDATE(I396,K396),"")))</f>
        <v/>
      </c>
      <c r="G396" s="17" t="str">
        <f>IF(F396="","",F396-TODAY())</f>
        <v/>
      </c>
      <c r="H396" t="str">
        <f>IF(G396="","",IF(G396&lt;0,"Gecikmiş",IF(G396&lt;=30,"30 gün içinde","Planlı")))</f>
        <v/>
      </c>
      <c r="I396" s="16" t="str">
        <f>IF('Cihazlar'!F396&lt;&gt;"",IF('Cihazlar'!F396="","",IF(ISNUMBER('Cihazlar'!F396),'Cihazlar'!F396,IFERROR(DATE(VALUE(RIGHT('Cihazlar'!F396,4)),VALUE(MID('Cihazlar'!F396,4,2)),VALUE(LEFT('Cihazlar'!F396,2))),""))),IF('Cihazlar'!E396="","",IF(ISNUMBER('Cihazlar'!E396),'Cihazlar'!E396,IFERROR(DATE(VALUE(RIGHT('Cihazlar'!E396,4)),VALUE(MID('Cihazlar'!E396,4,2)),VALUE(LEFT('Cihazlar'!E396,2))),""))))</f>
        <v/>
      </c>
      <c r="J396" t="str">
        <f>IF('Cihazlar'!C396="","",IFERROR(MATCH('Cihazlar'!C396,'Ürünler'!$A:$A,0),IFERROR(MATCH('Cihazlar'!C396,'Ürünler'!$B:$B,0),"")))</f>
        <v/>
      </c>
      <c r="K396">
        <f>IF(L396&gt;0,0,IF('Cihazlar'!J396&lt;&gt;"",N(VALUE('Cihazlar'!J396)),IF(J396="",0,N(INDEX('Ürünler'!$C:$C,J396)))))</f>
        <v>0</v>
      </c>
      <c r="L396">
        <f>IF('Cihazlar'!K396&lt;&gt;"",N(VALUE('Cihazlar'!K396)),IF('Cihazlar'!J396&lt;&gt;"",0,IF(J396="",0,N(INDEX('Ürünler'!$D:$D,J396)))))</f>
        <v>0</v>
      </c>
    </row>
    <row r="397" spans="1:12">
      <c r="A397" t="str">
        <f>IF(AND('Cihazlar'!A397="",'Cihazlar'!B397=""),"",IFERROR(INDEX('Müşteriler'!$A:$A,MATCH(IF('Cihazlar'!A397="","§",'Cihazlar'!A397),'Müşteriler'!$K:$K,0)),IFERROR(INDEX('Müşteriler'!$A:$A,MATCH(IF('Cihazlar'!B397="","§",'Cihazlar'!B397),'Müşteriler'!$C:$C,0)),'Cihazlar'!A397&amp;'Cihazlar'!B397)))</f>
        <v/>
      </c>
      <c r="B397" t="str">
        <f>IF('Cihazlar'!C397="","",IF(J397="",'Cihazlar'!C397,INDEX('Ürünler'!$B:$B,J397)))</f>
        <v/>
      </c>
      <c r="C397" t="str">
        <f>IF('Cihazlar'!D397="","",'Cihazlar'!D397)</f>
        <v/>
      </c>
      <c r="D397" s="16" t="str">
        <f>I397</f>
        <v/>
      </c>
      <c r="E397" t="str">
        <f>IF(L397&gt;0,L397&amp;" gün",IF(K397&gt;0,K397&amp;" ay",""))</f>
        <v/>
      </c>
      <c r="F397" s="16" t="str">
        <f>IF(OR('Cihazlar'!C397="",I397=""),"",IF(L397&gt;0,I397+L397,IF(K397&gt;0,EDATE(I397,K397),"")))</f>
        <v/>
      </c>
      <c r="G397" s="17" t="str">
        <f>IF(F397="","",F397-TODAY())</f>
        <v/>
      </c>
      <c r="H397" t="str">
        <f>IF(G397="","",IF(G397&lt;0,"Gecikmiş",IF(G397&lt;=30,"30 gün içinde","Planlı")))</f>
        <v/>
      </c>
      <c r="I397" s="16" t="str">
        <f>IF('Cihazlar'!F397&lt;&gt;"",IF('Cihazlar'!F397="","",IF(ISNUMBER('Cihazlar'!F397),'Cihazlar'!F397,IFERROR(DATE(VALUE(RIGHT('Cihazlar'!F397,4)),VALUE(MID('Cihazlar'!F397,4,2)),VALUE(LEFT('Cihazlar'!F397,2))),""))),IF('Cihazlar'!E397="","",IF(ISNUMBER('Cihazlar'!E397),'Cihazlar'!E397,IFERROR(DATE(VALUE(RIGHT('Cihazlar'!E397,4)),VALUE(MID('Cihazlar'!E397,4,2)),VALUE(LEFT('Cihazlar'!E397,2))),""))))</f>
        <v/>
      </c>
      <c r="J397" t="str">
        <f>IF('Cihazlar'!C397="","",IFERROR(MATCH('Cihazlar'!C397,'Ürünler'!$A:$A,0),IFERROR(MATCH('Cihazlar'!C397,'Ürünler'!$B:$B,0),"")))</f>
        <v/>
      </c>
      <c r="K397">
        <f>IF(L397&gt;0,0,IF('Cihazlar'!J397&lt;&gt;"",N(VALUE('Cihazlar'!J397)),IF(J397="",0,N(INDEX('Ürünler'!$C:$C,J397)))))</f>
        <v>0</v>
      </c>
      <c r="L397">
        <f>IF('Cihazlar'!K397&lt;&gt;"",N(VALUE('Cihazlar'!K397)),IF('Cihazlar'!J397&lt;&gt;"",0,IF(J397="",0,N(INDEX('Ürünler'!$D:$D,J397)))))</f>
        <v>0</v>
      </c>
    </row>
    <row r="398" spans="1:12">
      <c r="A398" t="str">
        <f>IF(AND('Cihazlar'!A398="",'Cihazlar'!B398=""),"",IFERROR(INDEX('Müşteriler'!$A:$A,MATCH(IF('Cihazlar'!A398="","§",'Cihazlar'!A398),'Müşteriler'!$K:$K,0)),IFERROR(INDEX('Müşteriler'!$A:$A,MATCH(IF('Cihazlar'!B398="","§",'Cihazlar'!B398),'Müşteriler'!$C:$C,0)),'Cihazlar'!A398&amp;'Cihazlar'!B398)))</f>
        <v/>
      </c>
      <c r="B398" t="str">
        <f>IF('Cihazlar'!C398="","",IF(J398="",'Cihazlar'!C398,INDEX('Ürünler'!$B:$B,J398)))</f>
        <v/>
      </c>
      <c r="C398" t="str">
        <f>IF('Cihazlar'!D398="","",'Cihazlar'!D398)</f>
        <v/>
      </c>
      <c r="D398" s="16" t="str">
        <f>I398</f>
        <v/>
      </c>
      <c r="E398" t="str">
        <f>IF(L398&gt;0,L398&amp;" gün",IF(K398&gt;0,K398&amp;" ay",""))</f>
        <v/>
      </c>
      <c r="F398" s="16" t="str">
        <f>IF(OR('Cihazlar'!C398="",I398=""),"",IF(L398&gt;0,I398+L398,IF(K398&gt;0,EDATE(I398,K398),"")))</f>
        <v/>
      </c>
      <c r="G398" s="17" t="str">
        <f>IF(F398="","",F398-TODAY())</f>
        <v/>
      </c>
      <c r="H398" t="str">
        <f>IF(G398="","",IF(G398&lt;0,"Gecikmiş",IF(G398&lt;=30,"30 gün içinde","Planlı")))</f>
        <v/>
      </c>
      <c r="I398" s="16" t="str">
        <f>IF('Cihazlar'!F398&lt;&gt;"",IF('Cihazlar'!F398="","",IF(ISNUMBER('Cihazlar'!F398),'Cihazlar'!F398,IFERROR(DATE(VALUE(RIGHT('Cihazlar'!F398,4)),VALUE(MID('Cihazlar'!F398,4,2)),VALUE(LEFT('Cihazlar'!F398,2))),""))),IF('Cihazlar'!E398="","",IF(ISNUMBER('Cihazlar'!E398),'Cihazlar'!E398,IFERROR(DATE(VALUE(RIGHT('Cihazlar'!E398,4)),VALUE(MID('Cihazlar'!E398,4,2)),VALUE(LEFT('Cihazlar'!E398,2))),""))))</f>
        <v/>
      </c>
      <c r="J398" t="str">
        <f>IF('Cihazlar'!C398="","",IFERROR(MATCH('Cihazlar'!C398,'Ürünler'!$A:$A,0),IFERROR(MATCH('Cihazlar'!C398,'Ürünler'!$B:$B,0),"")))</f>
        <v/>
      </c>
      <c r="K398">
        <f>IF(L398&gt;0,0,IF('Cihazlar'!J398&lt;&gt;"",N(VALUE('Cihazlar'!J398)),IF(J398="",0,N(INDEX('Ürünler'!$C:$C,J398)))))</f>
        <v>0</v>
      </c>
      <c r="L398">
        <f>IF('Cihazlar'!K398&lt;&gt;"",N(VALUE('Cihazlar'!K398)),IF('Cihazlar'!J398&lt;&gt;"",0,IF(J398="",0,N(INDEX('Ürünler'!$D:$D,J398)))))</f>
        <v>0</v>
      </c>
    </row>
    <row r="399" spans="1:12">
      <c r="A399" t="str">
        <f>IF(AND('Cihazlar'!A399="",'Cihazlar'!B399=""),"",IFERROR(INDEX('Müşteriler'!$A:$A,MATCH(IF('Cihazlar'!A399="","§",'Cihazlar'!A399),'Müşteriler'!$K:$K,0)),IFERROR(INDEX('Müşteriler'!$A:$A,MATCH(IF('Cihazlar'!B399="","§",'Cihazlar'!B399),'Müşteriler'!$C:$C,0)),'Cihazlar'!A399&amp;'Cihazlar'!B399)))</f>
        <v/>
      </c>
      <c r="B399" t="str">
        <f>IF('Cihazlar'!C399="","",IF(J399="",'Cihazlar'!C399,INDEX('Ürünler'!$B:$B,J399)))</f>
        <v/>
      </c>
      <c r="C399" t="str">
        <f>IF('Cihazlar'!D399="","",'Cihazlar'!D399)</f>
        <v/>
      </c>
      <c r="D399" s="16" t="str">
        <f>I399</f>
        <v/>
      </c>
      <c r="E399" t="str">
        <f>IF(L399&gt;0,L399&amp;" gün",IF(K399&gt;0,K399&amp;" ay",""))</f>
        <v/>
      </c>
      <c r="F399" s="16" t="str">
        <f>IF(OR('Cihazlar'!C399="",I399=""),"",IF(L399&gt;0,I399+L399,IF(K399&gt;0,EDATE(I399,K399),"")))</f>
        <v/>
      </c>
      <c r="G399" s="17" t="str">
        <f>IF(F399="","",F399-TODAY())</f>
        <v/>
      </c>
      <c r="H399" t="str">
        <f>IF(G399="","",IF(G399&lt;0,"Gecikmiş",IF(G399&lt;=30,"30 gün içinde","Planlı")))</f>
        <v/>
      </c>
      <c r="I399" s="16" t="str">
        <f>IF('Cihazlar'!F399&lt;&gt;"",IF('Cihazlar'!F399="","",IF(ISNUMBER('Cihazlar'!F399),'Cihazlar'!F399,IFERROR(DATE(VALUE(RIGHT('Cihazlar'!F399,4)),VALUE(MID('Cihazlar'!F399,4,2)),VALUE(LEFT('Cihazlar'!F399,2))),""))),IF('Cihazlar'!E399="","",IF(ISNUMBER('Cihazlar'!E399),'Cihazlar'!E399,IFERROR(DATE(VALUE(RIGHT('Cihazlar'!E399,4)),VALUE(MID('Cihazlar'!E399,4,2)),VALUE(LEFT('Cihazlar'!E399,2))),""))))</f>
        <v/>
      </c>
      <c r="J399" t="str">
        <f>IF('Cihazlar'!C399="","",IFERROR(MATCH('Cihazlar'!C399,'Ürünler'!$A:$A,0),IFERROR(MATCH('Cihazlar'!C399,'Ürünler'!$B:$B,0),"")))</f>
        <v/>
      </c>
      <c r="K399">
        <f>IF(L399&gt;0,0,IF('Cihazlar'!J399&lt;&gt;"",N(VALUE('Cihazlar'!J399)),IF(J399="",0,N(INDEX('Ürünler'!$C:$C,J399)))))</f>
        <v>0</v>
      </c>
      <c r="L399">
        <f>IF('Cihazlar'!K399&lt;&gt;"",N(VALUE('Cihazlar'!K399)),IF('Cihazlar'!J399&lt;&gt;"",0,IF(J399="",0,N(INDEX('Ürünler'!$D:$D,J399)))))</f>
        <v>0</v>
      </c>
    </row>
    <row r="400" spans="1:12">
      <c r="A400" t="str">
        <f>IF(AND('Cihazlar'!A400="",'Cihazlar'!B400=""),"",IFERROR(INDEX('Müşteriler'!$A:$A,MATCH(IF('Cihazlar'!A400="","§",'Cihazlar'!A400),'Müşteriler'!$K:$K,0)),IFERROR(INDEX('Müşteriler'!$A:$A,MATCH(IF('Cihazlar'!B400="","§",'Cihazlar'!B400),'Müşteriler'!$C:$C,0)),'Cihazlar'!A400&amp;'Cihazlar'!B400)))</f>
        <v/>
      </c>
      <c r="B400" t="str">
        <f>IF('Cihazlar'!C400="","",IF(J400="",'Cihazlar'!C400,INDEX('Ürünler'!$B:$B,J400)))</f>
        <v/>
      </c>
      <c r="C400" t="str">
        <f>IF('Cihazlar'!D400="","",'Cihazlar'!D400)</f>
        <v/>
      </c>
      <c r="D400" s="16" t="str">
        <f>I400</f>
        <v/>
      </c>
      <c r="E400" t="str">
        <f>IF(L400&gt;0,L400&amp;" gün",IF(K400&gt;0,K400&amp;" ay",""))</f>
        <v/>
      </c>
      <c r="F400" s="16" t="str">
        <f>IF(OR('Cihazlar'!C400="",I400=""),"",IF(L400&gt;0,I400+L400,IF(K400&gt;0,EDATE(I400,K400),"")))</f>
        <v/>
      </c>
      <c r="G400" s="17" t="str">
        <f>IF(F400="","",F400-TODAY())</f>
        <v/>
      </c>
      <c r="H400" t="str">
        <f>IF(G400="","",IF(G400&lt;0,"Gecikmiş",IF(G400&lt;=30,"30 gün içinde","Planlı")))</f>
        <v/>
      </c>
      <c r="I400" s="16" t="str">
        <f>IF('Cihazlar'!F400&lt;&gt;"",IF('Cihazlar'!F400="","",IF(ISNUMBER('Cihazlar'!F400),'Cihazlar'!F400,IFERROR(DATE(VALUE(RIGHT('Cihazlar'!F400,4)),VALUE(MID('Cihazlar'!F400,4,2)),VALUE(LEFT('Cihazlar'!F400,2))),""))),IF('Cihazlar'!E400="","",IF(ISNUMBER('Cihazlar'!E400),'Cihazlar'!E400,IFERROR(DATE(VALUE(RIGHT('Cihazlar'!E400,4)),VALUE(MID('Cihazlar'!E400,4,2)),VALUE(LEFT('Cihazlar'!E400,2))),""))))</f>
        <v/>
      </c>
      <c r="J400" t="str">
        <f>IF('Cihazlar'!C400="","",IFERROR(MATCH('Cihazlar'!C400,'Ürünler'!$A:$A,0),IFERROR(MATCH('Cihazlar'!C400,'Ürünler'!$B:$B,0),"")))</f>
        <v/>
      </c>
      <c r="K400">
        <f>IF(L400&gt;0,0,IF('Cihazlar'!J400&lt;&gt;"",N(VALUE('Cihazlar'!J400)),IF(J400="",0,N(INDEX('Ürünler'!$C:$C,J400)))))</f>
        <v>0</v>
      </c>
      <c r="L400">
        <f>IF('Cihazlar'!K400&lt;&gt;"",N(VALUE('Cihazlar'!K400)),IF('Cihazlar'!J400&lt;&gt;"",0,IF(J400="",0,N(INDEX('Ürünler'!$D:$D,J400)))))</f>
        <v>0</v>
      </c>
    </row>
    <row r="401" spans="1:12">
      <c r="A401" t="str">
        <f>IF(AND('Cihazlar'!A401="",'Cihazlar'!B401=""),"",IFERROR(INDEX('Müşteriler'!$A:$A,MATCH(IF('Cihazlar'!A401="","§",'Cihazlar'!A401),'Müşteriler'!$K:$K,0)),IFERROR(INDEX('Müşteriler'!$A:$A,MATCH(IF('Cihazlar'!B401="","§",'Cihazlar'!B401),'Müşteriler'!$C:$C,0)),'Cihazlar'!A401&amp;'Cihazlar'!B401)))</f>
        <v/>
      </c>
      <c r="B401" t="str">
        <f>IF('Cihazlar'!C401="","",IF(J401="",'Cihazlar'!C401,INDEX('Ürünler'!$B:$B,J401)))</f>
        <v/>
      </c>
      <c r="C401" t="str">
        <f>IF('Cihazlar'!D401="","",'Cihazlar'!D401)</f>
        <v/>
      </c>
      <c r="D401" s="16" t="str">
        <f>I401</f>
        <v/>
      </c>
      <c r="E401" t="str">
        <f>IF(L401&gt;0,L401&amp;" gün",IF(K401&gt;0,K401&amp;" ay",""))</f>
        <v/>
      </c>
      <c r="F401" s="16" t="str">
        <f>IF(OR('Cihazlar'!C401="",I401=""),"",IF(L401&gt;0,I401+L401,IF(K401&gt;0,EDATE(I401,K401),"")))</f>
        <v/>
      </c>
      <c r="G401" s="17" t="str">
        <f>IF(F401="","",F401-TODAY())</f>
        <v/>
      </c>
      <c r="H401" t="str">
        <f>IF(G401="","",IF(G401&lt;0,"Gecikmiş",IF(G401&lt;=30,"30 gün içinde","Planlı")))</f>
        <v/>
      </c>
      <c r="I401" s="16" t="str">
        <f>IF('Cihazlar'!F401&lt;&gt;"",IF('Cihazlar'!F401="","",IF(ISNUMBER('Cihazlar'!F401),'Cihazlar'!F401,IFERROR(DATE(VALUE(RIGHT('Cihazlar'!F401,4)),VALUE(MID('Cihazlar'!F401,4,2)),VALUE(LEFT('Cihazlar'!F401,2))),""))),IF('Cihazlar'!E401="","",IF(ISNUMBER('Cihazlar'!E401),'Cihazlar'!E401,IFERROR(DATE(VALUE(RIGHT('Cihazlar'!E401,4)),VALUE(MID('Cihazlar'!E401,4,2)),VALUE(LEFT('Cihazlar'!E401,2))),""))))</f>
        <v/>
      </c>
      <c r="J401" t="str">
        <f>IF('Cihazlar'!C401="","",IFERROR(MATCH('Cihazlar'!C401,'Ürünler'!$A:$A,0),IFERROR(MATCH('Cihazlar'!C401,'Ürünler'!$B:$B,0),"")))</f>
        <v/>
      </c>
      <c r="K401">
        <f>IF(L401&gt;0,0,IF('Cihazlar'!J401&lt;&gt;"",N(VALUE('Cihazlar'!J401)),IF(J401="",0,N(INDEX('Ürünler'!$C:$C,J401)))))</f>
        <v>0</v>
      </c>
      <c r="L401">
        <f>IF('Cihazlar'!K401&lt;&gt;"",N(VALUE('Cihazlar'!K401)),IF('Cihazlar'!J401&lt;&gt;"",0,IF(J401="",0,N(INDEX('Ürünler'!$D:$D,J401)))))</f>
        <v>0</v>
      </c>
    </row>
    <row r="402" spans="1:12">
      <c r="A402" t="str">
        <f>IF(AND('Cihazlar'!A402="",'Cihazlar'!B402=""),"",IFERROR(INDEX('Müşteriler'!$A:$A,MATCH(IF('Cihazlar'!A402="","§",'Cihazlar'!A402),'Müşteriler'!$K:$K,0)),IFERROR(INDEX('Müşteriler'!$A:$A,MATCH(IF('Cihazlar'!B402="","§",'Cihazlar'!B402),'Müşteriler'!$C:$C,0)),'Cihazlar'!A402&amp;'Cihazlar'!B402)))</f>
        <v/>
      </c>
      <c r="B402" t="str">
        <f>IF('Cihazlar'!C402="","",IF(J402="",'Cihazlar'!C402,INDEX('Ürünler'!$B:$B,J402)))</f>
        <v/>
      </c>
      <c r="C402" t="str">
        <f>IF('Cihazlar'!D402="","",'Cihazlar'!D402)</f>
        <v/>
      </c>
      <c r="D402" s="16" t="str">
        <f>I402</f>
        <v/>
      </c>
      <c r="E402" t="str">
        <f>IF(L402&gt;0,L402&amp;" gün",IF(K402&gt;0,K402&amp;" ay",""))</f>
        <v/>
      </c>
      <c r="F402" s="16" t="str">
        <f>IF(OR('Cihazlar'!C402="",I402=""),"",IF(L402&gt;0,I402+L402,IF(K402&gt;0,EDATE(I402,K402),"")))</f>
        <v/>
      </c>
      <c r="G402" s="17" t="str">
        <f>IF(F402="","",F402-TODAY())</f>
        <v/>
      </c>
      <c r="H402" t="str">
        <f>IF(G402="","",IF(G402&lt;0,"Gecikmiş",IF(G402&lt;=30,"30 gün içinde","Planlı")))</f>
        <v/>
      </c>
      <c r="I402" s="16" t="str">
        <f>IF('Cihazlar'!F402&lt;&gt;"",IF('Cihazlar'!F402="","",IF(ISNUMBER('Cihazlar'!F402),'Cihazlar'!F402,IFERROR(DATE(VALUE(RIGHT('Cihazlar'!F402,4)),VALUE(MID('Cihazlar'!F402,4,2)),VALUE(LEFT('Cihazlar'!F402,2))),""))),IF('Cihazlar'!E402="","",IF(ISNUMBER('Cihazlar'!E402),'Cihazlar'!E402,IFERROR(DATE(VALUE(RIGHT('Cihazlar'!E402,4)),VALUE(MID('Cihazlar'!E402,4,2)),VALUE(LEFT('Cihazlar'!E402,2))),""))))</f>
        <v/>
      </c>
      <c r="J402" t="str">
        <f>IF('Cihazlar'!C402="","",IFERROR(MATCH('Cihazlar'!C402,'Ürünler'!$A:$A,0),IFERROR(MATCH('Cihazlar'!C402,'Ürünler'!$B:$B,0),"")))</f>
        <v/>
      </c>
      <c r="K402">
        <f>IF(L402&gt;0,0,IF('Cihazlar'!J402&lt;&gt;"",N(VALUE('Cihazlar'!J402)),IF(J402="",0,N(INDEX('Ürünler'!$C:$C,J402)))))</f>
        <v>0</v>
      </c>
      <c r="L402">
        <f>IF('Cihazlar'!K402&lt;&gt;"",N(VALUE('Cihazlar'!K402)),IF('Cihazlar'!J402&lt;&gt;"",0,IF(J402="",0,N(INDEX('Ürünler'!$D:$D,J402)))))</f>
        <v>0</v>
      </c>
    </row>
    <row r="403" spans="1:12">
      <c r="A403" t="str">
        <f>IF(AND('Cihazlar'!A403="",'Cihazlar'!B403=""),"",IFERROR(INDEX('Müşteriler'!$A:$A,MATCH(IF('Cihazlar'!A403="","§",'Cihazlar'!A403),'Müşteriler'!$K:$K,0)),IFERROR(INDEX('Müşteriler'!$A:$A,MATCH(IF('Cihazlar'!B403="","§",'Cihazlar'!B403),'Müşteriler'!$C:$C,0)),'Cihazlar'!A403&amp;'Cihazlar'!B403)))</f>
        <v/>
      </c>
      <c r="B403" t="str">
        <f>IF('Cihazlar'!C403="","",IF(J403="",'Cihazlar'!C403,INDEX('Ürünler'!$B:$B,J403)))</f>
        <v/>
      </c>
      <c r="C403" t="str">
        <f>IF('Cihazlar'!D403="","",'Cihazlar'!D403)</f>
        <v/>
      </c>
      <c r="D403" s="16" t="str">
        <f>I403</f>
        <v/>
      </c>
      <c r="E403" t="str">
        <f>IF(L403&gt;0,L403&amp;" gün",IF(K403&gt;0,K403&amp;" ay",""))</f>
        <v/>
      </c>
      <c r="F403" s="16" t="str">
        <f>IF(OR('Cihazlar'!C403="",I403=""),"",IF(L403&gt;0,I403+L403,IF(K403&gt;0,EDATE(I403,K403),"")))</f>
        <v/>
      </c>
      <c r="G403" s="17" t="str">
        <f>IF(F403="","",F403-TODAY())</f>
        <v/>
      </c>
      <c r="H403" t="str">
        <f>IF(G403="","",IF(G403&lt;0,"Gecikmiş",IF(G403&lt;=30,"30 gün içinde","Planlı")))</f>
        <v/>
      </c>
      <c r="I403" s="16" t="str">
        <f>IF('Cihazlar'!F403&lt;&gt;"",IF('Cihazlar'!F403="","",IF(ISNUMBER('Cihazlar'!F403),'Cihazlar'!F403,IFERROR(DATE(VALUE(RIGHT('Cihazlar'!F403,4)),VALUE(MID('Cihazlar'!F403,4,2)),VALUE(LEFT('Cihazlar'!F403,2))),""))),IF('Cihazlar'!E403="","",IF(ISNUMBER('Cihazlar'!E403),'Cihazlar'!E403,IFERROR(DATE(VALUE(RIGHT('Cihazlar'!E403,4)),VALUE(MID('Cihazlar'!E403,4,2)),VALUE(LEFT('Cihazlar'!E403,2))),""))))</f>
        <v/>
      </c>
      <c r="J403" t="str">
        <f>IF('Cihazlar'!C403="","",IFERROR(MATCH('Cihazlar'!C403,'Ürünler'!$A:$A,0),IFERROR(MATCH('Cihazlar'!C403,'Ürünler'!$B:$B,0),"")))</f>
        <v/>
      </c>
      <c r="K403">
        <f>IF(L403&gt;0,0,IF('Cihazlar'!J403&lt;&gt;"",N(VALUE('Cihazlar'!J403)),IF(J403="",0,N(INDEX('Ürünler'!$C:$C,J403)))))</f>
        <v>0</v>
      </c>
      <c r="L403">
        <f>IF('Cihazlar'!K403&lt;&gt;"",N(VALUE('Cihazlar'!K403)),IF('Cihazlar'!J403&lt;&gt;"",0,IF(J403="",0,N(INDEX('Ürünler'!$D:$D,J403)))))</f>
        <v>0</v>
      </c>
    </row>
    <row r="404" spans="1:12">
      <c r="A404" t="str">
        <f>IF(AND('Cihazlar'!A404="",'Cihazlar'!B404=""),"",IFERROR(INDEX('Müşteriler'!$A:$A,MATCH(IF('Cihazlar'!A404="","§",'Cihazlar'!A404),'Müşteriler'!$K:$K,0)),IFERROR(INDEX('Müşteriler'!$A:$A,MATCH(IF('Cihazlar'!B404="","§",'Cihazlar'!B404),'Müşteriler'!$C:$C,0)),'Cihazlar'!A404&amp;'Cihazlar'!B404)))</f>
        <v/>
      </c>
      <c r="B404" t="str">
        <f>IF('Cihazlar'!C404="","",IF(J404="",'Cihazlar'!C404,INDEX('Ürünler'!$B:$B,J404)))</f>
        <v/>
      </c>
      <c r="C404" t="str">
        <f>IF('Cihazlar'!D404="","",'Cihazlar'!D404)</f>
        <v/>
      </c>
      <c r="D404" s="16" t="str">
        <f>I404</f>
        <v/>
      </c>
      <c r="E404" t="str">
        <f>IF(L404&gt;0,L404&amp;" gün",IF(K404&gt;0,K404&amp;" ay",""))</f>
        <v/>
      </c>
      <c r="F404" s="16" t="str">
        <f>IF(OR('Cihazlar'!C404="",I404=""),"",IF(L404&gt;0,I404+L404,IF(K404&gt;0,EDATE(I404,K404),"")))</f>
        <v/>
      </c>
      <c r="G404" s="17" t="str">
        <f>IF(F404="","",F404-TODAY())</f>
        <v/>
      </c>
      <c r="H404" t="str">
        <f>IF(G404="","",IF(G404&lt;0,"Gecikmiş",IF(G404&lt;=30,"30 gün içinde","Planlı")))</f>
        <v/>
      </c>
      <c r="I404" s="16" t="str">
        <f>IF('Cihazlar'!F404&lt;&gt;"",IF('Cihazlar'!F404="","",IF(ISNUMBER('Cihazlar'!F404),'Cihazlar'!F404,IFERROR(DATE(VALUE(RIGHT('Cihazlar'!F404,4)),VALUE(MID('Cihazlar'!F404,4,2)),VALUE(LEFT('Cihazlar'!F404,2))),""))),IF('Cihazlar'!E404="","",IF(ISNUMBER('Cihazlar'!E404),'Cihazlar'!E404,IFERROR(DATE(VALUE(RIGHT('Cihazlar'!E404,4)),VALUE(MID('Cihazlar'!E404,4,2)),VALUE(LEFT('Cihazlar'!E404,2))),""))))</f>
        <v/>
      </c>
      <c r="J404" t="str">
        <f>IF('Cihazlar'!C404="","",IFERROR(MATCH('Cihazlar'!C404,'Ürünler'!$A:$A,0),IFERROR(MATCH('Cihazlar'!C404,'Ürünler'!$B:$B,0),"")))</f>
        <v/>
      </c>
      <c r="K404">
        <f>IF(L404&gt;0,0,IF('Cihazlar'!J404&lt;&gt;"",N(VALUE('Cihazlar'!J404)),IF(J404="",0,N(INDEX('Ürünler'!$C:$C,J404)))))</f>
        <v>0</v>
      </c>
      <c r="L404">
        <f>IF('Cihazlar'!K404&lt;&gt;"",N(VALUE('Cihazlar'!K404)),IF('Cihazlar'!J404&lt;&gt;"",0,IF(J404="",0,N(INDEX('Ürünler'!$D:$D,J404)))))</f>
        <v>0</v>
      </c>
    </row>
    <row r="405" spans="1:12">
      <c r="A405" t="str">
        <f>IF(AND('Cihazlar'!A405="",'Cihazlar'!B405=""),"",IFERROR(INDEX('Müşteriler'!$A:$A,MATCH(IF('Cihazlar'!A405="","§",'Cihazlar'!A405),'Müşteriler'!$K:$K,0)),IFERROR(INDEX('Müşteriler'!$A:$A,MATCH(IF('Cihazlar'!B405="","§",'Cihazlar'!B405),'Müşteriler'!$C:$C,0)),'Cihazlar'!A405&amp;'Cihazlar'!B405)))</f>
        <v/>
      </c>
      <c r="B405" t="str">
        <f>IF('Cihazlar'!C405="","",IF(J405="",'Cihazlar'!C405,INDEX('Ürünler'!$B:$B,J405)))</f>
        <v/>
      </c>
      <c r="C405" t="str">
        <f>IF('Cihazlar'!D405="","",'Cihazlar'!D405)</f>
        <v/>
      </c>
      <c r="D405" s="16" t="str">
        <f>I405</f>
        <v/>
      </c>
      <c r="E405" t="str">
        <f>IF(L405&gt;0,L405&amp;" gün",IF(K405&gt;0,K405&amp;" ay",""))</f>
        <v/>
      </c>
      <c r="F405" s="16" t="str">
        <f>IF(OR('Cihazlar'!C405="",I405=""),"",IF(L405&gt;0,I405+L405,IF(K405&gt;0,EDATE(I405,K405),"")))</f>
        <v/>
      </c>
      <c r="G405" s="17" t="str">
        <f>IF(F405="","",F405-TODAY())</f>
        <v/>
      </c>
      <c r="H405" t="str">
        <f>IF(G405="","",IF(G405&lt;0,"Gecikmiş",IF(G405&lt;=30,"30 gün içinde","Planlı")))</f>
        <v/>
      </c>
      <c r="I405" s="16" t="str">
        <f>IF('Cihazlar'!F405&lt;&gt;"",IF('Cihazlar'!F405="","",IF(ISNUMBER('Cihazlar'!F405),'Cihazlar'!F405,IFERROR(DATE(VALUE(RIGHT('Cihazlar'!F405,4)),VALUE(MID('Cihazlar'!F405,4,2)),VALUE(LEFT('Cihazlar'!F405,2))),""))),IF('Cihazlar'!E405="","",IF(ISNUMBER('Cihazlar'!E405),'Cihazlar'!E405,IFERROR(DATE(VALUE(RIGHT('Cihazlar'!E405,4)),VALUE(MID('Cihazlar'!E405,4,2)),VALUE(LEFT('Cihazlar'!E405,2))),""))))</f>
        <v/>
      </c>
      <c r="J405" t="str">
        <f>IF('Cihazlar'!C405="","",IFERROR(MATCH('Cihazlar'!C405,'Ürünler'!$A:$A,0),IFERROR(MATCH('Cihazlar'!C405,'Ürünler'!$B:$B,0),"")))</f>
        <v/>
      </c>
      <c r="K405">
        <f>IF(L405&gt;0,0,IF('Cihazlar'!J405&lt;&gt;"",N(VALUE('Cihazlar'!J405)),IF(J405="",0,N(INDEX('Ürünler'!$C:$C,J405)))))</f>
        <v>0</v>
      </c>
      <c r="L405">
        <f>IF('Cihazlar'!K405&lt;&gt;"",N(VALUE('Cihazlar'!K405)),IF('Cihazlar'!J405&lt;&gt;"",0,IF(J405="",0,N(INDEX('Ürünler'!$D:$D,J405)))))</f>
        <v>0</v>
      </c>
    </row>
    <row r="406" spans="1:12">
      <c r="A406" t="str">
        <f>IF(AND('Cihazlar'!A406="",'Cihazlar'!B406=""),"",IFERROR(INDEX('Müşteriler'!$A:$A,MATCH(IF('Cihazlar'!A406="","§",'Cihazlar'!A406),'Müşteriler'!$K:$K,0)),IFERROR(INDEX('Müşteriler'!$A:$A,MATCH(IF('Cihazlar'!B406="","§",'Cihazlar'!B406),'Müşteriler'!$C:$C,0)),'Cihazlar'!A406&amp;'Cihazlar'!B406)))</f>
        <v/>
      </c>
      <c r="B406" t="str">
        <f>IF('Cihazlar'!C406="","",IF(J406="",'Cihazlar'!C406,INDEX('Ürünler'!$B:$B,J406)))</f>
        <v/>
      </c>
      <c r="C406" t="str">
        <f>IF('Cihazlar'!D406="","",'Cihazlar'!D406)</f>
        <v/>
      </c>
      <c r="D406" s="16" t="str">
        <f>I406</f>
        <v/>
      </c>
      <c r="E406" t="str">
        <f>IF(L406&gt;0,L406&amp;" gün",IF(K406&gt;0,K406&amp;" ay",""))</f>
        <v/>
      </c>
      <c r="F406" s="16" t="str">
        <f>IF(OR('Cihazlar'!C406="",I406=""),"",IF(L406&gt;0,I406+L406,IF(K406&gt;0,EDATE(I406,K406),"")))</f>
        <v/>
      </c>
      <c r="G406" s="17" t="str">
        <f>IF(F406="","",F406-TODAY())</f>
        <v/>
      </c>
      <c r="H406" t="str">
        <f>IF(G406="","",IF(G406&lt;0,"Gecikmiş",IF(G406&lt;=30,"30 gün içinde","Planlı")))</f>
        <v/>
      </c>
      <c r="I406" s="16" t="str">
        <f>IF('Cihazlar'!F406&lt;&gt;"",IF('Cihazlar'!F406="","",IF(ISNUMBER('Cihazlar'!F406),'Cihazlar'!F406,IFERROR(DATE(VALUE(RIGHT('Cihazlar'!F406,4)),VALUE(MID('Cihazlar'!F406,4,2)),VALUE(LEFT('Cihazlar'!F406,2))),""))),IF('Cihazlar'!E406="","",IF(ISNUMBER('Cihazlar'!E406),'Cihazlar'!E406,IFERROR(DATE(VALUE(RIGHT('Cihazlar'!E406,4)),VALUE(MID('Cihazlar'!E406,4,2)),VALUE(LEFT('Cihazlar'!E406,2))),""))))</f>
        <v/>
      </c>
      <c r="J406" t="str">
        <f>IF('Cihazlar'!C406="","",IFERROR(MATCH('Cihazlar'!C406,'Ürünler'!$A:$A,0),IFERROR(MATCH('Cihazlar'!C406,'Ürünler'!$B:$B,0),"")))</f>
        <v/>
      </c>
      <c r="K406">
        <f>IF(L406&gt;0,0,IF('Cihazlar'!J406&lt;&gt;"",N(VALUE('Cihazlar'!J406)),IF(J406="",0,N(INDEX('Ürünler'!$C:$C,J406)))))</f>
        <v>0</v>
      </c>
      <c r="L406">
        <f>IF('Cihazlar'!K406&lt;&gt;"",N(VALUE('Cihazlar'!K406)),IF('Cihazlar'!J406&lt;&gt;"",0,IF(J406="",0,N(INDEX('Ürünler'!$D:$D,J406)))))</f>
        <v>0</v>
      </c>
    </row>
    <row r="407" spans="1:12">
      <c r="A407" t="str">
        <f>IF(AND('Cihazlar'!A407="",'Cihazlar'!B407=""),"",IFERROR(INDEX('Müşteriler'!$A:$A,MATCH(IF('Cihazlar'!A407="","§",'Cihazlar'!A407),'Müşteriler'!$K:$K,0)),IFERROR(INDEX('Müşteriler'!$A:$A,MATCH(IF('Cihazlar'!B407="","§",'Cihazlar'!B407),'Müşteriler'!$C:$C,0)),'Cihazlar'!A407&amp;'Cihazlar'!B407)))</f>
        <v/>
      </c>
      <c r="B407" t="str">
        <f>IF('Cihazlar'!C407="","",IF(J407="",'Cihazlar'!C407,INDEX('Ürünler'!$B:$B,J407)))</f>
        <v/>
      </c>
      <c r="C407" t="str">
        <f>IF('Cihazlar'!D407="","",'Cihazlar'!D407)</f>
        <v/>
      </c>
      <c r="D407" s="16" t="str">
        <f>I407</f>
        <v/>
      </c>
      <c r="E407" t="str">
        <f>IF(L407&gt;0,L407&amp;" gün",IF(K407&gt;0,K407&amp;" ay",""))</f>
        <v/>
      </c>
      <c r="F407" s="16" t="str">
        <f>IF(OR('Cihazlar'!C407="",I407=""),"",IF(L407&gt;0,I407+L407,IF(K407&gt;0,EDATE(I407,K407),"")))</f>
        <v/>
      </c>
      <c r="G407" s="17" t="str">
        <f>IF(F407="","",F407-TODAY())</f>
        <v/>
      </c>
      <c r="H407" t="str">
        <f>IF(G407="","",IF(G407&lt;0,"Gecikmiş",IF(G407&lt;=30,"30 gün içinde","Planlı")))</f>
        <v/>
      </c>
      <c r="I407" s="16" t="str">
        <f>IF('Cihazlar'!F407&lt;&gt;"",IF('Cihazlar'!F407="","",IF(ISNUMBER('Cihazlar'!F407),'Cihazlar'!F407,IFERROR(DATE(VALUE(RIGHT('Cihazlar'!F407,4)),VALUE(MID('Cihazlar'!F407,4,2)),VALUE(LEFT('Cihazlar'!F407,2))),""))),IF('Cihazlar'!E407="","",IF(ISNUMBER('Cihazlar'!E407),'Cihazlar'!E407,IFERROR(DATE(VALUE(RIGHT('Cihazlar'!E407,4)),VALUE(MID('Cihazlar'!E407,4,2)),VALUE(LEFT('Cihazlar'!E407,2))),""))))</f>
        <v/>
      </c>
      <c r="J407" t="str">
        <f>IF('Cihazlar'!C407="","",IFERROR(MATCH('Cihazlar'!C407,'Ürünler'!$A:$A,0),IFERROR(MATCH('Cihazlar'!C407,'Ürünler'!$B:$B,0),"")))</f>
        <v/>
      </c>
      <c r="K407">
        <f>IF(L407&gt;0,0,IF('Cihazlar'!J407&lt;&gt;"",N(VALUE('Cihazlar'!J407)),IF(J407="",0,N(INDEX('Ürünler'!$C:$C,J407)))))</f>
        <v>0</v>
      </c>
      <c r="L407">
        <f>IF('Cihazlar'!K407&lt;&gt;"",N(VALUE('Cihazlar'!K407)),IF('Cihazlar'!J407&lt;&gt;"",0,IF(J407="",0,N(INDEX('Ürünler'!$D:$D,J407)))))</f>
        <v>0</v>
      </c>
    </row>
    <row r="408" spans="1:12">
      <c r="A408" t="str">
        <f>IF(AND('Cihazlar'!A408="",'Cihazlar'!B408=""),"",IFERROR(INDEX('Müşteriler'!$A:$A,MATCH(IF('Cihazlar'!A408="","§",'Cihazlar'!A408),'Müşteriler'!$K:$K,0)),IFERROR(INDEX('Müşteriler'!$A:$A,MATCH(IF('Cihazlar'!B408="","§",'Cihazlar'!B408),'Müşteriler'!$C:$C,0)),'Cihazlar'!A408&amp;'Cihazlar'!B408)))</f>
        <v/>
      </c>
      <c r="B408" t="str">
        <f>IF('Cihazlar'!C408="","",IF(J408="",'Cihazlar'!C408,INDEX('Ürünler'!$B:$B,J408)))</f>
        <v/>
      </c>
      <c r="C408" t="str">
        <f>IF('Cihazlar'!D408="","",'Cihazlar'!D408)</f>
        <v/>
      </c>
      <c r="D408" s="16" t="str">
        <f>I408</f>
        <v/>
      </c>
      <c r="E408" t="str">
        <f>IF(L408&gt;0,L408&amp;" gün",IF(K408&gt;0,K408&amp;" ay",""))</f>
        <v/>
      </c>
      <c r="F408" s="16" t="str">
        <f>IF(OR('Cihazlar'!C408="",I408=""),"",IF(L408&gt;0,I408+L408,IF(K408&gt;0,EDATE(I408,K408),"")))</f>
        <v/>
      </c>
      <c r="G408" s="17" t="str">
        <f>IF(F408="","",F408-TODAY())</f>
        <v/>
      </c>
      <c r="H408" t="str">
        <f>IF(G408="","",IF(G408&lt;0,"Gecikmiş",IF(G408&lt;=30,"30 gün içinde","Planlı")))</f>
        <v/>
      </c>
      <c r="I408" s="16" t="str">
        <f>IF('Cihazlar'!F408&lt;&gt;"",IF('Cihazlar'!F408="","",IF(ISNUMBER('Cihazlar'!F408),'Cihazlar'!F408,IFERROR(DATE(VALUE(RIGHT('Cihazlar'!F408,4)),VALUE(MID('Cihazlar'!F408,4,2)),VALUE(LEFT('Cihazlar'!F408,2))),""))),IF('Cihazlar'!E408="","",IF(ISNUMBER('Cihazlar'!E408),'Cihazlar'!E408,IFERROR(DATE(VALUE(RIGHT('Cihazlar'!E408,4)),VALUE(MID('Cihazlar'!E408,4,2)),VALUE(LEFT('Cihazlar'!E408,2))),""))))</f>
        <v/>
      </c>
      <c r="J408" t="str">
        <f>IF('Cihazlar'!C408="","",IFERROR(MATCH('Cihazlar'!C408,'Ürünler'!$A:$A,0),IFERROR(MATCH('Cihazlar'!C408,'Ürünler'!$B:$B,0),"")))</f>
        <v/>
      </c>
      <c r="K408">
        <f>IF(L408&gt;0,0,IF('Cihazlar'!J408&lt;&gt;"",N(VALUE('Cihazlar'!J408)),IF(J408="",0,N(INDEX('Ürünler'!$C:$C,J408)))))</f>
        <v>0</v>
      </c>
      <c r="L408">
        <f>IF('Cihazlar'!K408&lt;&gt;"",N(VALUE('Cihazlar'!K408)),IF('Cihazlar'!J408&lt;&gt;"",0,IF(J408="",0,N(INDEX('Ürünler'!$D:$D,J408)))))</f>
        <v>0</v>
      </c>
    </row>
    <row r="409" spans="1:12">
      <c r="A409" t="str">
        <f>IF(AND('Cihazlar'!A409="",'Cihazlar'!B409=""),"",IFERROR(INDEX('Müşteriler'!$A:$A,MATCH(IF('Cihazlar'!A409="","§",'Cihazlar'!A409),'Müşteriler'!$K:$K,0)),IFERROR(INDEX('Müşteriler'!$A:$A,MATCH(IF('Cihazlar'!B409="","§",'Cihazlar'!B409),'Müşteriler'!$C:$C,0)),'Cihazlar'!A409&amp;'Cihazlar'!B409)))</f>
        <v/>
      </c>
      <c r="B409" t="str">
        <f>IF('Cihazlar'!C409="","",IF(J409="",'Cihazlar'!C409,INDEX('Ürünler'!$B:$B,J409)))</f>
        <v/>
      </c>
      <c r="C409" t="str">
        <f>IF('Cihazlar'!D409="","",'Cihazlar'!D409)</f>
        <v/>
      </c>
      <c r="D409" s="16" t="str">
        <f>I409</f>
        <v/>
      </c>
      <c r="E409" t="str">
        <f>IF(L409&gt;0,L409&amp;" gün",IF(K409&gt;0,K409&amp;" ay",""))</f>
        <v/>
      </c>
      <c r="F409" s="16" t="str">
        <f>IF(OR('Cihazlar'!C409="",I409=""),"",IF(L409&gt;0,I409+L409,IF(K409&gt;0,EDATE(I409,K409),"")))</f>
        <v/>
      </c>
      <c r="G409" s="17" t="str">
        <f>IF(F409="","",F409-TODAY())</f>
        <v/>
      </c>
      <c r="H409" t="str">
        <f>IF(G409="","",IF(G409&lt;0,"Gecikmiş",IF(G409&lt;=30,"30 gün içinde","Planlı")))</f>
        <v/>
      </c>
      <c r="I409" s="16" t="str">
        <f>IF('Cihazlar'!F409&lt;&gt;"",IF('Cihazlar'!F409="","",IF(ISNUMBER('Cihazlar'!F409),'Cihazlar'!F409,IFERROR(DATE(VALUE(RIGHT('Cihazlar'!F409,4)),VALUE(MID('Cihazlar'!F409,4,2)),VALUE(LEFT('Cihazlar'!F409,2))),""))),IF('Cihazlar'!E409="","",IF(ISNUMBER('Cihazlar'!E409),'Cihazlar'!E409,IFERROR(DATE(VALUE(RIGHT('Cihazlar'!E409,4)),VALUE(MID('Cihazlar'!E409,4,2)),VALUE(LEFT('Cihazlar'!E409,2))),""))))</f>
        <v/>
      </c>
      <c r="J409" t="str">
        <f>IF('Cihazlar'!C409="","",IFERROR(MATCH('Cihazlar'!C409,'Ürünler'!$A:$A,0),IFERROR(MATCH('Cihazlar'!C409,'Ürünler'!$B:$B,0),"")))</f>
        <v/>
      </c>
      <c r="K409">
        <f>IF(L409&gt;0,0,IF('Cihazlar'!J409&lt;&gt;"",N(VALUE('Cihazlar'!J409)),IF(J409="",0,N(INDEX('Ürünler'!$C:$C,J409)))))</f>
        <v>0</v>
      </c>
      <c r="L409">
        <f>IF('Cihazlar'!K409&lt;&gt;"",N(VALUE('Cihazlar'!K409)),IF('Cihazlar'!J409&lt;&gt;"",0,IF(J409="",0,N(INDEX('Ürünler'!$D:$D,J409)))))</f>
        <v>0</v>
      </c>
    </row>
    <row r="410" spans="1:12">
      <c r="A410" t="str">
        <f>IF(AND('Cihazlar'!A410="",'Cihazlar'!B410=""),"",IFERROR(INDEX('Müşteriler'!$A:$A,MATCH(IF('Cihazlar'!A410="","§",'Cihazlar'!A410),'Müşteriler'!$K:$K,0)),IFERROR(INDEX('Müşteriler'!$A:$A,MATCH(IF('Cihazlar'!B410="","§",'Cihazlar'!B410),'Müşteriler'!$C:$C,0)),'Cihazlar'!A410&amp;'Cihazlar'!B410)))</f>
        <v/>
      </c>
      <c r="B410" t="str">
        <f>IF('Cihazlar'!C410="","",IF(J410="",'Cihazlar'!C410,INDEX('Ürünler'!$B:$B,J410)))</f>
        <v/>
      </c>
      <c r="C410" t="str">
        <f>IF('Cihazlar'!D410="","",'Cihazlar'!D410)</f>
        <v/>
      </c>
      <c r="D410" s="16" t="str">
        <f>I410</f>
        <v/>
      </c>
      <c r="E410" t="str">
        <f>IF(L410&gt;0,L410&amp;" gün",IF(K410&gt;0,K410&amp;" ay",""))</f>
        <v/>
      </c>
      <c r="F410" s="16" t="str">
        <f>IF(OR('Cihazlar'!C410="",I410=""),"",IF(L410&gt;0,I410+L410,IF(K410&gt;0,EDATE(I410,K410),"")))</f>
        <v/>
      </c>
      <c r="G410" s="17" t="str">
        <f>IF(F410="","",F410-TODAY())</f>
        <v/>
      </c>
      <c r="H410" t="str">
        <f>IF(G410="","",IF(G410&lt;0,"Gecikmiş",IF(G410&lt;=30,"30 gün içinde","Planlı")))</f>
        <v/>
      </c>
      <c r="I410" s="16" t="str">
        <f>IF('Cihazlar'!F410&lt;&gt;"",IF('Cihazlar'!F410="","",IF(ISNUMBER('Cihazlar'!F410),'Cihazlar'!F410,IFERROR(DATE(VALUE(RIGHT('Cihazlar'!F410,4)),VALUE(MID('Cihazlar'!F410,4,2)),VALUE(LEFT('Cihazlar'!F410,2))),""))),IF('Cihazlar'!E410="","",IF(ISNUMBER('Cihazlar'!E410),'Cihazlar'!E410,IFERROR(DATE(VALUE(RIGHT('Cihazlar'!E410,4)),VALUE(MID('Cihazlar'!E410,4,2)),VALUE(LEFT('Cihazlar'!E410,2))),""))))</f>
        <v/>
      </c>
      <c r="J410" t="str">
        <f>IF('Cihazlar'!C410="","",IFERROR(MATCH('Cihazlar'!C410,'Ürünler'!$A:$A,0),IFERROR(MATCH('Cihazlar'!C410,'Ürünler'!$B:$B,0),"")))</f>
        <v/>
      </c>
      <c r="K410">
        <f>IF(L410&gt;0,0,IF('Cihazlar'!J410&lt;&gt;"",N(VALUE('Cihazlar'!J410)),IF(J410="",0,N(INDEX('Ürünler'!$C:$C,J410)))))</f>
        <v>0</v>
      </c>
      <c r="L410">
        <f>IF('Cihazlar'!K410&lt;&gt;"",N(VALUE('Cihazlar'!K410)),IF('Cihazlar'!J410&lt;&gt;"",0,IF(J410="",0,N(INDEX('Ürünler'!$D:$D,J410)))))</f>
        <v>0</v>
      </c>
    </row>
    <row r="411" spans="1:12">
      <c r="A411" t="str">
        <f>IF(AND('Cihazlar'!A411="",'Cihazlar'!B411=""),"",IFERROR(INDEX('Müşteriler'!$A:$A,MATCH(IF('Cihazlar'!A411="","§",'Cihazlar'!A411),'Müşteriler'!$K:$K,0)),IFERROR(INDEX('Müşteriler'!$A:$A,MATCH(IF('Cihazlar'!B411="","§",'Cihazlar'!B411),'Müşteriler'!$C:$C,0)),'Cihazlar'!A411&amp;'Cihazlar'!B411)))</f>
        <v/>
      </c>
      <c r="B411" t="str">
        <f>IF('Cihazlar'!C411="","",IF(J411="",'Cihazlar'!C411,INDEX('Ürünler'!$B:$B,J411)))</f>
        <v/>
      </c>
      <c r="C411" t="str">
        <f>IF('Cihazlar'!D411="","",'Cihazlar'!D411)</f>
        <v/>
      </c>
      <c r="D411" s="16" t="str">
        <f>I411</f>
        <v/>
      </c>
      <c r="E411" t="str">
        <f>IF(L411&gt;0,L411&amp;" gün",IF(K411&gt;0,K411&amp;" ay",""))</f>
        <v/>
      </c>
      <c r="F411" s="16" t="str">
        <f>IF(OR('Cihazlar'!C411="",I411=""),"",IF(L411&gt;0,I411+L411,IF(K411&gt;0,EDATE(I411,K411),"")))</f>
        <v/>
      </c>
      <c r="G411" s="17" t="str">
        <f>IF(F411="","",F411-TODAY())</f>
        <v/>
      </c>
      <c r="H411" t="str">
        <f>IF(G411="","",IF(G411&lt;0,"Gecikmiş",IF(G411&lt;=30,"30 gün içinde","Planlı")))</f>
        <v/>
      </c>
      <c r="I411" s="16" t="str">
        <f>IF('Cihazlar'!F411&lt;&gt;"",IF('Cihazlar'!F411="","",IF(ISNUMBER('Cihazlar'!F411),'Cihazlar'!F411,IFERROR(DATE(VALUE(RIGHT('Cihazlar'!F411,4)),VALUE(MID('Cihazlar'!F411,4,2)),VALUE(LEFT('Cihazlar'!F411,2))),""))),IF('Cihazlar'!E411="","",IF(ISNUMBER('Cihazlar'!E411),'Cihazlar'!E411,IFERROR(DATE(VALUE(RIGHT('Cihazlar'!E411,4)),VALUE(MID('Cihazlar'!E411,4,2)),VALUE(LEFT('Cihazlar'!E411,2))),""))))</f>
        <v/>
      </c>
      <c r="J411" t="str">
        <f>IF('Cihazlar'!C411="","",IFERROR(MATCH('Cihazlar'!C411,'Ürünler'!$A:$A,0),IFERROR(MATCH('Cihazlar'!C411,'Ürünler'!$B:$B,0),"")))</f>
        <v/>
      </c>
      <c r="K411">
        <f>IF(L411&gt;0,0,IF('Cihazlar'!J411&lt;&gt;"",N(VALUE('Cihazlar'!J411)),IF(J411="",0,N(INDEX('Ürünler'!$C:$C,J411)))))</f>
        <v>0</v>
      </c>
      <c r="L411">
        <f>IF('Cihazlar'!K411&lt;&gt;"",N(VALUE('Cihazlar'!K411)),IF('Cihazlar'!J411&lt;&gt;"",0,IF(J411="",0,N(INDEX('Ürünler'!$D:$D,J411)))))</f>
        <v>0</v>
      </c>
    </row>
    <row r="412" spans="1:12">
      <c r="A412" t="str">
        <f>IF(AND('Cihazlar'!A412="",'Cihazlar'!B412=""),"",IFERROR(INDEX('Müşteriler'!$A:$A,MATCH(IF('Cihazlar'!A412="","§",'Cihazlar'!A412),'Müşteriler'!$K:$K,0)),IFERROR(INDEX('Müşteriler'!$A:$A,MATCH(IF('Cihazlar'!B412="","§",'Cihazlar'!B412),'Müşteriler'!$C:$C,0)),'Cihazlar'!A412&amp;'Cihazlar'!B412)))</f>
        <v/>
      </c>
      <c r="B412" t="str">
        <f>IF('Cihazlar'!C412="","",IF(J412="",'Cihazlar'!C412,INDEX('Ürünler'!$B:$B,J412)))</f>
        <v/>
      </c>
      <c r="C412" t="str">
        <f>IF('Cihazlar'!D412="","",'Cihazlar'!D412)</f>
        <v/>
      </c>
      <c r="D412" s="16" t="str">
        <f>I412</f>
        <v/>
      </c>
      <c r="E412" t="str">
        <f>IF(L412&gt;0,L412&amp;" gün",IF(K412&gt;0,K412&amp;" ay",""))</f>
        <v/>
      </c>
      <c r="F412" s="16" t="str">
        <f>IF(OR('Cihazlar'!C412="",I412=""),"",IF(L412&gt;0,I412+L412,IF(K412&gt;0,EDATE(I412,K412),"")))</f>
        <v/>
      </c>
      <c r="G412" s="17" t="str">
        <f>IF(F412="","",F412-TODAY())</f>
        <v/>
      </c>
      <c r="H412" t="str">
        <f>IF(G412="","",IF(G412&lt;0,"Gecikmiş",IF(G412&lt;=30,"30 gün içinde","Planlı")))</f>
        <v/>
      </c>
      <c r="I412" s="16" t="str">
        <f>IF('Cihazlar'!F412&lt;&gt;"",IF('Cihazlar'!F412="","",IF(ISNUMBER('Cihazlar'!F412),'Cihazlar'!F412,IFERROR(DATE(VALUE(RIGHT('Cihazlar'!F412,4)),VALUE(MID('Cihazlar'!F412,4,2)),VALUE(LEFT('Cihazlar'!F412,2))),""))),IF('Cihazlar'!E412="","",IF(ISNUMBER('Cihazlar'!E412),'Cihazlar'!E412,IFERROR(DATE(VALUE(RIGHT('Cihazlar'!E412,4)),VALUE(MID('Cihazlar'!E412,4,2)),VALUE(LEFT('Cihazlar'!E412,2))),""))))</f>
        <v/>
      </c>
      <c r="J412" t="str">
        <f>IF('Cihazlar'!C412="","",IFERROR(MATCH('Cihazlar'!C412,'Ürünler'!$A:$A,0),IFERROR(MATCH('Cihazlar'!C412,'Ürünler'!$B:$B,0),"")))</f>
        <v/>
      </c>
      <c r="K412">
        <f>IF(L412&gt;0,0,IF('Cihazlar'!J412&lt;&gt;"",N(VALUE('Cihazlar'!J412)),IF(J412="",0,N(INDEX('Ürünler'!$C:$C,J412)))))</f>
        <v>0</v>
      </c>
      <c r="L412">
        <f>IF('Cihazlar'!K412&lt;&gt;"",N(VALUE('Cihazlar'!K412)),IF('Cihazlar'!J412&lt;&gt;"",0,IF(J412="",0,N(INDEX('Ürünler'!$D:$D,J412)))))</f>
        <v>0</v>
      </c>
    </row>
    <row r="413" spans="1:12">
      <c r="A413" t="str">
        <f>IF(AND('Cihazlar'!A413="",'Cihazlar'!B413=""),"",IFERROR(INDEX('Müşteriler'!$A:$A,MATCH(IF('Cihazlar'!A413="","§",'Cihazlar'!A413),'Müşteriler'!$K:$K,0)),IFERROR(INDEX('Müşteriler'!$A:$A,MATCH(IF('Cihazlar'!B413="","§",'Cihazlar'!B413),'Müşteriler'!$C:$C,0)),'Cihazlar'!A413&amp;'Cihazlar'!B413)))</f>
        <v/>
      </c>
      <c r="B413" t="str">
        <f>IF('Cihazlar'!C413="","",IF(J413="",'Cihazlar'!C413,INDEX('Ürünler'!$B:$B,J413)))</f>
        <v/>
      </c>
      <c r="C413" t="str">
        <f>IF('Cihazlar'!D413="","",'Cihazlar'!D413)</f>
        <v/>
      </c>
      <c r="D413" s="16" t="str">
        <f>I413</f>
        <v/>
      </c>
      <c r="E413" t="str">
        <f>IF(L413&gt;0,L413&amp;" gün",IF(K413&gt;0,K413&amp;" ay",""))</f>
        <v/>
      </c>
      <c r="F413" s="16" t="str">
        <f>IF(OR('Cihazlar'!C413="",I413=""),"",IF(L413&gt;0,I413+L413,IF(K413&gt;0,EDATE(I413,K413),"")))</f>
        <v/>
      </c>
      <c r="G413" s="17" t="str">
        <f>IF(F413="","",F413-TODAY())</f>
        <v/>
      </c>
      <c r="H413" t="str">
        <f>IF(G413="","",IF(G413&lt;0,"Gecikmiş",IF(G413&lt;=30,"30 gün içinde","Planlı")))</f>
        <v/>
      </c>
      <c r="I413" s="16" t="str">
        <f>IF('Cihazlar'!F413&lt;&gt;"",IF('Cihazlar'!F413="","",IF(ISNUMBER('Cihazlar'!F413),'Cihazlar'!F413,IFERROR(DATE(VALUE(RIGHT('Cihazlar'!F413,4)),VALUE(MID('Cihazlar'!F413,4,2)),VALUE(LEFT('Cihazlar'!F413,2))),""))),IF('Cihazlar'!E413="","",IF(ISNUMBER('Cihazlar'!E413),'Cihazlar'!E413,IFERROR(DATE(VALUE(RIGHT('Cihazlar'!E413,4)),VALUE(MID('Cihazlar'!E413,4,2)),VALUE(LEFT('Cihazlar'!E413,2))),""))))</f>
        <v/>
      </c>
      <c r="J413" t="str">
        <f>IF('Cihazlar'!C413="","",IFERROR(MATCH('Cihazlar'!C413,'Ürünler'!$A:$A,0),IFERROR(MATCH('Cihazlar'!C413,'Ürünler'!$B:$B,0),"")))</f>
        <v/>
      </c>
      <c r="K413">
        <f>IF(L413&gt;0,0,IF('Cihazlar'!J413&lt;&gt;"",N(VALUE('Cihazlar'!J413)),IF(J413="",0,N(INDEX('Ürünler'!$C:$C,J413)))))</f>
        <v>0</v>
      </c>
      <c r="L413">
        <f>IF('Cihazlar'!K413&lt;&gt;"",N(VALUE('Cihazlar'!K413)),IF('Cihazlar'!J413&lt;&gt;"",0,IF(J413="",0,N(INDEX('Ürünler'!$D:$D,J413)))))</f>
        <v>0</v>
      </c>
    </row>
    <row r="414" spans="1:12">
      <c r="A414" t="str">
        <f>IF(AND('Cihazlar'!A414="",'Cihazlar'!B414=""),"",IFERROR(INDEX('Müşteriler'!$A:$A,MATCH(IF('Cihazlar'!A414="","§",'Cihazlar'!A414),'Müşteriler'!$K:$K,0)),IFERROR(INDEX('Müşteriler'!$A:$A,MATCH(IF('Cihazlar'!B414="","§",'Cihazlar'!B414),'Müşteriler'!$C:$C,0)),'Cihazlar'!A414&amp;'Cihazlar'!B414)))</f>
        <v/>
      </c>
      <c r="B414" t="str">
        <f>IF('Cihazlar'!C414="","",IF(J414="",'Cihazlar'!C414,INDEX('Ürünler'!$B:$B,J414)))</f>
        <v/>
      </c>
      <c r="C414" t="str">
        <f>IF('Cihazlar'!D414="","",'Cihazlar'!D414)</f>
        <v/>
      </c>
      <c r="D414" s="16" t="str">
        <f>I414</f>
        <v/>
      </c>
      <c r="E414" t="str">
        <f>IF(L414&gt;0,L414&amp;" gün",IF(K414&gt;0,K414&amp;" ay",""))</f>
        <v/>
      </c>
      <c r="F414" s="16" t="str">
        <f>IF(OR('Cihazlar'!C414="",I414=""),"",IF(L414&gt;0,I414+L414,IF(K414&gt;0,EDATE(I414,K414),"")))</f>
        <v/>
      </c>
      <c r="G414" s="17" t="str">
        <f>IF(F414="","",F414-TODAY())</f>
        <v/>
      </c>
      <c r="H414" t="str">
        <f>IF(G414="","",IF(G414&lt;0,"Gecikmiş",IF(G414&lt;=30,"30 gün içinde","Planlı")))</f>
        <v/>
      </c>
      <c r="I414" s="16" t="str">
        <f>IF('Cihazlar'!F414&lt;&gt;"",IF('Cihazlar'!F414="","",IF(ISNUMBER('Cihazlar'!F414),'Cihazlar'!F414,IFERROR(DATE(VALUE(RIGHT('Cihazlar'!F414,4)),VALUE(MID('Cihazlar'!F414,4,2)),VALUE(LEFT('Cihazlar'!F414,2))),""))),IF('Cihazlar'!E414="","",IF(ISNUMBER('Cihazlar'!E414),'Cihazlar'!E414,IFERROR(DATE(VALUE(RIGHT('Cihazlar'!E414,4)),VALUE(MID('Cihazlar'!E414,4,2)),VALUE(LEFT('Cihazlar'!E414,2))),""))))</f>
        <v/>
      </c>
      <c r="J414" t="str">
        <f>IF('Cihazlar'!C414="","",IFERROR(MATCH('Cihazlar'!C414,'Ürünler'!$A:$A,0),IFERROR(MATCH('Cihazlar'!C414,'Ürünler'!$B:$B,0),"")))</f>
        <v/>
      </c>
      <c r="K414">
        <f>IF(L414&gt;0,0,IF('Cihazlar'!J414&lt;&gt;"",N(VALUE('Cihazlar'!J414)),IF(J414="",0,N(INDEX('Ürünler'!$C:$C,J414)))))</f>
        <v>0</v>
      </c>
      <c r="L414">
        <f>IF('Cihazlar'!K414&lt;&gt;"",N(VALUE('Cihazlar'!K414)),IF('Cihazlar'!J414&lt;&gt;"",0,IF(J414="",0,N(INDEX('Ürünler'!$D:$D,J414)))))</f>
        <v>0</v>
      </c>
    </row>
    <row r="415" spans="1:12">
      <c r="A415" t="str">
        <f>IF(AND('Cihazlar'!A415="",'Cihazlar'!B415=""),"",IFERROR(INDEX('Müşteriler'!$A:$A,MATCH(IF('Cihazlar'!A415="","§",'Cihazlar'!A415),'Müşteriler'!$K:$K,0)),IFERROR(INDEX('Müşteriler'!$A:$A,MATCH(IF('Cihazlar'!B415="","§",'Cihazlar'!B415),'Müşteriler'!$C:$C,0)),'Cihazlar'!A415&amp;'Cihazlar'!B415)))</f>
        <v/>
      </c>
      <c r="B415" t="str">
        <f>IF('Cihazlar'!C415="","",IF(J415="",'Cihazlar'!C415,INDEX('Ürünler'!$B:$B,J415)))</f>
        <v/>
      </c>
      <c r="C415" t="str">
        <f>IF('Cihazlar'!D415="","",'Cihazlar'!D415)</f>
        <v/>
      </c>
      <c r="D415" s="16" t="str">
        <f>I415</f>
        <v/>
      </c>
      <c r="E415" t="str">
        <f>IF(L415&gt;0,L415&amp;" gün",IF(K415&gt;0,K415&amp;" ay",""))</f>
        <v/>
      </c>
      <c r="F415" s="16" t="str">
        <f>IF(OR('Cihazlar'!C415="",I415=""),"",IF(L415&gt;0,I415+L415,IF(K415&gt;0,EDATE(I415,K415),"")))</f>
        <v/>
      </c>
      <c r="G415" s="17" t="str">
        <f>IF(F415="","",F415-TODAY())</f>
        <v/>
      </c>
      <c r="H415" t="str">
        <f>IF(G415="","",IF(G415&lt;0,"Gecikmiş",IF(G415&lt;=30,"30 gün içinde","Planlı")))</f>
        <v/>
      </c>
      <c r="I415" s="16" t="str">
        <f>IF('Cihazlar'!F415&lt;&gt;"",IF('Cihazlar'!F415="","",IF(ISNUMBER('Cihazlar'!F415),'Cihazlar'!F415,IFERROR(DATE(VALUE(RIGHT('Cihazlar'!F415,4)),VALUE(MID('Cihazlar'!F415,4,2)),VALUE(LEFT('Cihazlar'!F415,2))),""))),IF('Cihazlar'!E415="","",IF(ISNUMBER('Cihazlar'!E415),'Cihazlar'!E415,IFERROR(DATE(VALUE(RIGHT('Cihazlar'!E415,4)),VALUE(MID('Cihazlar'!E415,4,2)),VALUE(LEFT('Cihazlar'!E415,2))),""))))</f>
        <v/>
      </c>
      <c r="J415" t="str">
        <f>IF('Cihazlar'!C415="","",IFERROR(MATCH('Cihazlar'!C415,'Ürünler'!$A:$A,0),IFERROR(MATCH('Cihazlar'!C415,'Ürünler'!$B:$B,0),"")))</f>
        <v/>
      </c>
      <c r="K415">
        <f>IF(L415&gt;0,0,IF('Cihazlar'!J415&lt;&gt;"",N(VALUE('Cihazlar'!J415)),IF(J415="",0,N(INDEX('Ürünler'!$C:$C,J415)))))</f>
        <v>0</v>
      </c>
      <c r="L415">
        <f>IF('Cihazlar'!K415&lt;&gt;"",N(VALUE('Cihazlar'!K415)),IF('Cihazlar'!J415&lt;&gt;"",0,IF(J415="",0,N(INDEX('Ürünler'!$D:$D,J415)))))</f>
        <v>0</v>
      </c>
    </row>
    <row r="416" spans="1:12">
      <c r="A416" t="str">
        <f>IF(AND('Cihazlar'!A416="",'Cihazlar'!B416=""),"",IFERROR(INDEX('Müşteriler'!$A:$A,MATCH(IF('Cihazlar'!A416="","§",'Cihazlar'!A416),'Müşteriler'!$K:$K,0)),IFERROR(INDEX('Müşteriler'!$A:$A,MATCH(IF('Cihazlar'!B416="","§",'Cihazlar'!B416),'Müşteriler'!$C:$C,0)),'Cihazlar'!A416&amp;'Cihazlar'!B416)))</f>
        <v/>
      </c>
      <c r="B416" t="str">
        <f>IF('Cihazlar'!C416="","",IF(J416="",'Cihazlar'!C416,INDEX('Ürünler'!$B:$B,J416)))</f>
        <v/>
      </c>
      <c r="C416" t="str">
        <f>IF('Cihazlar'!D416="","",'Cihazlar'!D416)</f>
        <v/>
      </c>
      <c r="D416" s="16" t="str">
        <f>I416</f>
        <v/>
      </c>
      <c r="E416" t="str">
        <f>IF(L416&gt;0,L416&amp;" gün",IF(K416&gt;0,K416&amp;" ay",""))</f>
        <v/>
      </c>
      <c r="F416" s="16" t="str">
        <f>IF(OR('Cihazlar'!C416="",I416=""),"",IF(L416&gt;0,I416+L416,IF(K416&gt;0,EDATE(I416,K416),"")))</f>
        <v/>
      </c>
      <c r="G416" s="17" t="str">
        <f>IF(F416="","",F416-TODAY())</f>
        <v/>
      </c>
      <c r="H416" t="str">
        <f>IF(G416="","",IF(G416&lt;0,"Gecikmiş",IF(G416&lt;=30,"30 gün içinde","Planlı")))</f>
        <v/>
      </c>
      <c r="I416" s="16" t="str">
        <f>IF('Cihazlar'!F416&lt;&gt;"",IF('Cihazlar'!F416="","",IF(ISNUMBER('Cihazlar'!F416),'Cihazlar'!F416,IFERROR(DATE(VALUE(RIGHT('Cihazlar'!F416,4)),VALUE(MID('Cihazlar'!F416,4,2)),VALUE(LEFT('Cihazlar'!F416,2))),""))),IF('Cihazlar'!E416="","",IF(ISNUMBER('Cihazlar'!E416),'Cihazlar'!E416,IFERROR(DATE(VALUE(RIGHT('Cihazlar'!E416,4)),VALUE(MID('Cihazlar'!E416,4,2)),VALUE(LEFT('Cihazlar'!E416,2))),""))))</f>
        <v/>
      </c>
      <c r="J416" t="str">
        <f>IF('Cihazlar'!C416="","",IFERROR(MATCH('Cihazlar'!C416,'Ürünler'!$A:$A,0),IFERROR(MATCH('Cihazlar'!C416,'Ürünler'!$B:$B,0),"")))</f>
        <v/>
      </c>
      <c r="K416">
        <f>IF(L416&gt;0,0,IF('Cihazlar'!J416&lt;&gt;"",N(VALUE('Cihazlar'!J416)),IF(J416="",0,N(INDEX('Ürünler'!$C:$C,J416)))))</f>
        <v>0</v>
      </c>
      <c r="L416">
        <f>IF('Cihazlar'!K416&lt;&gt;"",N(VALUE('Cihazlar'!K416)),IF('Cihazlar'!J416&lt;&gt;"",0,IF(J416="",0,N(INDEX('Ürünler'!$D:$D,J416)))))</f>
        <v>0</v>
      </c>
    </row>
    <row r="417" spans="1:12">
      <c r="A417" t="str">
        <f>IF(AND('Cihazlar'!A417="",'Cihazlar'!B417=""),"",IFERROR(INDEX('Müşteriler'!$A:$A,MATCH(IF('Cihazlar'!A417="","§",'Cihazlar'!A417),'Müşteriler'!$K:$K,0)),IFERROR(INDEX('Müşteriler'!$A:$A,MATCH(IF('Cihazlar'!B417="","§",'Cihazlar'!B417),'Müşteriler'!$C:$C,0)),'Cihazlar'!A417&amp;'Cihazlar'!B417)))</f>
        <v/>
      </c>
      <c r="B417" t="str">
        <f>IF('Cihazlar'!C417="","",IF(J417="",'Cihazlar'!C417,INDEX('Ürünler'!$B:$B,J417)))</f>
        <v/>
      </c>
      <c r="C417" t="str">
        <f>IF('Cihazlar'!D417="","",'Cihazlar'!D417)</f>
        <v/>
      </c>
      <c r="D417" s="16" t="str">
        <f>I417</f>
        <v/>
      </c>
      <c r="E417" t="str">
        <f>IF(L417&gt;0,L417&amp;" gün",IF(K417&gt;0,K417&amp;" ay",""))</f>
        <v/>
      </c>
      <c r="F417" s="16" t="str">
        <f>IF(OR('Cihazlar'!C417="",I417=""),"",IF(L417&gt;0,I417+L417,IF(K417&gt;0,EDATE(I417,K417),"")))</f>
        <v/>
      </c>
      <c r="G417" s="17" t="str">
        <f>IF(F417="","",F417-TODAY())</f>
        <v/>
      </c>
      <c r="H417" t="str">
        <f>IF(G417="","",IF(G417&lt;0,"Gecikmiş",IF(G417&lt;=30,"30 gün içinde","Planlı")))</f>
        <v/>
      </c>
      <c r="I417" s="16" t="str">
        <f>IF('Cihazlar'!F417&lt;&gt;"",IF('Cihazlar'!F417="","",IF(ISNUMBER('Cihazlar'!F417),'Cihazlar'!F417,IFERROR(DATE(VALUE(RIGHT('Cihazlar'!F417,4)),VALUE(MID('Cihazlar'!F417,4,2)),VALUE(LEFT('Cihazlar'!F417,2))),""))),IF('Cihazlar'!E417="","",IF(ISNUMBER('Cihazlar'!E417),'Cihazlar'!E417,IFERROR(DATE(VALUE(RIGHT('Cihazlar'!E417,4)),VALUE(MID('Cihazlar'!E417,4,2)),VALUE(LEFT('Cihazlar'!E417,2))),""))))</f>
        <v/>
      </c>
      <c r="J417" t="str">
        <f>IF('Cihazlar'!C417="","",IFERROR(MATCH('Cihazlar'!C417,'Ürünler'!$A:$A,0),IFERROR(MATCH('Cihazlar'!C417,'Ürünler'!$B:$B,0),"")))</f>
        <v/>
      </c>
      <c r="K417">
        <f>IF(L417&gt;0,0,IF('Cihazlar'!J417&lt;&gt;"",N(VALUE('Cihazlar'!J417)),IF(J417="",0,N(INDEX('Ürünler'!$C:$C,J417)))))</f>
        <v>0</v>
      </c>
      <c r="L417">
        <f>IF('Cihazlar'!K417&lt;&gt;"",N(VALUE('Cihazlar'!K417)),IF('Cihazlar'!J417&lt;&gt;"",0,IF(J417="",0,N(INDEX('Ürünler'!$D:$D,J417)))))</f>
        <v>0</v>
      </c>
    </row>
    <row r="418" spans="1:12">
      <c r="A418" t="str">
        <f>IF(AND('Cihazlar'!A418="",'Cihazlar'!B418=""),"",IFERROR(INDEX('Müşteriler'!$A:$A,MATCH(IF('Cihazlar'!A418="","§",'Cihazlar'!A418),'Müşteriler'!$K:$K,0)),IFERROR(INDEX('Müşteriler'!$A:$A,MATCH(IF('Cihazlar'!B418="","§",'Cihazlar'!B418),'Müşteriler'!$C:$C,0)),'Cihazlar'!A418&amp;'Cihazlar'!B418)))</f>
        <v/>
      </c>
      <c r="B418" t="str">
        <f>IF('Cihazlar'!C418="","",IF(J418="",'Cihazlar'!C418,INDEX('Ürünler'!$B:$B,J418)))</f>
        <v/>
      </c>
      <c r="C418" t="str">
        <f>IF('Cihazlar'!D418="","",'Cihazlar'!D418)</f>
        <v/>
      </c>
      <c r="D418" s="16" t="str">
        <f>I418</f>
        <v/>
      </c>
      <c r="E418" t="str">
        <f>IF(L418&gt;0,L418&amp;" gün",IF(K418&gt;0,K418&amp;" ay",""))</f>
        <v/>
      </c>
      <c r="F418" s="16" t="str">
        <f>IF(OR('Cihazlar'!C418="",I418=""),"",IF(L418&gt;0,I418+L418,IF(K418&gt;0,EDATE(I418,K418),"")))</f>
        <v/>
      </c>
      <c r="G418" s="17" t="str">
        <f>IF(F418="","",F418-TODAY())</f>
        <v/>
      </c>
      <c r="H418" t="str">
        <f>IF(G418="","",IF(G418&lt;0,"Gecikmiş",IF(G418&lt;=30,"30 gün içinde","Planlı")))</f>
        <v/>
      </c>
      <c r="I418" s="16" t="str">
        <f>IF('Cihazlar'!F418&lt;&gt;"",IF('Cihazlar'!F418="","",IF(ISNUMBER('Cihazlar'!F418),'Cihazlar'!F418,IFERROR(DATE(VALUE(RIGHT('Cihazlar'!F418,4)),VALUE(MID('Cihazlar'!F418,4,2)),VALUE(LEFT('Cihazlar'!F418,2))),""))),IF('Cihazlar'!E418="","",IF(ISNUMBER('Cihazlar'!E418),'Cihazlar'!E418,IFERROR(DATE(VALUE(RIGHT('Cihazlar'!E418,4)),VALUE(MID('Cihazlar'!E418,4,2)),VALUE(LEFT('Cihazlar'!E418,2))),""))))</f>
        <v/>
      </c>
      <c r="J418" t="str">
        <f>IF('Cihazlar'!C418="","",IFERROR(MATCH('Cihazlar'!C418,'Ürünler'!$A:$A,0),IFERROR(MATCH('Cihazlar'!C418,'Ürünler'!$B:$B,0),"")))</f>
        <v/>
      </c>
      <c r="K418">
        <f>IF(L418&gt;0,0,IF('Cihazlar'!J418&lt;&gt;"",N(VALUE('Cihazlar'!J418)),IF(J418="",0,N(INDEX('Ürünler'!$C:$C,J418)))))</f>
        <v>0</v>
      </c>
      <c r="L418">
        <f>IF('Cihazlar'!K418&lt;&gt;"",N(VALUE('Cihazlar'!K418)),IF('Cihazlar'!J418&lt;&gt;"",0,IF(J418="",0,N(INDEX('Ürünler'!$D:$D,J418)))))</f>
        <v>0</v>
      </c>
    </row>
    <row r="419" spans="1:12">
      <c r="A419" t="str">
        <f>IF(AND('Cihazlar'!A419="",'Cihazlar'!B419=""),"",IFERROR(INDEX('Müşteriler'!$A:$A,MATCH(IF('Cihazlar'!A419="","§",'Cihazlar'!A419),'Müşteriler'!$K:$K,0)),IFERROR(INDEX('Müşteriler'!$A:$A,MATCH(IF('Cihazlar'!B419="","§",'Cihazlar'!B419),'Müşteriler'!$C:$C,0)),'Cihazlar'!A419&amp;'Cihazlar'!B419)))</f>
        <v/>
      </c>
      <c r="B419" t="str">
        <f>IF('Cihazlar'!C419="","",IF(J419="",'Cihazlar'!C419,INDEX('Ürünler'!$B:$B,J419)))</f>
        <v/>
      </c>
      <c r="C419" t="str">
        <f>IF('Cihazlar'!D419="","",'Cihazlar'!D419)</f>
        <v/>
      </c>
      <c r="D419" s="16" t="str">
        <f>I419</f>
        <v/>
      </c>
      <c r="E419" t="str">
        <f>IF(L419&gt;0,L419&amp;" gün",IF(K419&gt;0,K419&amp;" ay",""))</f>
        <v/>
      </c>
      <c r="F419" s="16" t="str">
        <f>IF(OR('Cihazlar'!C419="",I419=""),"",IF(L419&gt;0,I419+L419,IF(K419&gt;0,EDATE(I419,K419),"")))</f>
        <v/>
      </c>
      <c r="G419" s="17" t="str">
        <f>IF(F419="","",F419-TODAY())</f>
        <v/>
      </c>
      <c r="H419" t="str">
        <f>IF(G419="","",IF(G419&lt;0,"Gecikmiş",IF(G419&lt;=30,"30 gün içinde","Planlı")))</f>
        <v/>
      </c>
      <c r="I419" s="16" t="str">
        <f>IF('Cihazlar'!F419&lt;&gt;"",IF('Cihazlar'!F419="","",IF(ISNUMBER('Cihazlar'!F419),'Cihazlar'!F419,IFERROR(DATE(VALUE(RIGHT('Cihazlar'!F419,4)),VALUE(MID('Cihazlar'!F419,4,2)),VALUE(LEFT('Cihazlar'!F419,2))),""))),IF('Cihazlar'!E419="","",IF(ISNUMBER('Cihazlar'!E419),'Cihazlar'!E419,IFERROR(DATE(VALUE(RIGHT('Cihazlar'!E419,4)),VALUE(MID('Cihazlar'!E419,4,2)),VALUE(LEFT('Cihazlar'!E419,2))),""))))</f>
        <v/>
      </c>
      <c r="J419" t="str">
        <f>IF('Cihazlar'!C419="","",IFERROR(MATCH('Cihazlar'!C419,'Ürünler'!$A:$A,0),IFERROR(MATCH('Cihazlar'!C419,'Ürünler'!$B:$B,0),"")))</f>
        <v/>
      </c>
      <c r="K419">
        <f>IF(L419&gt;0,0,IF('Cihazlar'!J419&lt;&gt;"",N(VALUE('Cihazlar'!J419)),IF(J419="",0,N(INDEX('Ürünler'!$C:$C,J419)))))</f>
        <v>0</v>
      </c>
      <c r="L419">
        <f>IF('Cihazlar'!K419&lt;&gt;"",N(VALUE('Cihazlar'!K419)),IF('Cihazlar'!J419&lt;&gt;"",0,IF(J419="",0,N(INDEX('Ürünler'!$D:$D,J419)))))</f>
        <v>0</v>
      </c>
    </row>
    <row r="420" spans="1:12">
      <c r="A420" t="str">
        <f>IF(AND('Cihazlar'!A420="",'Cihazlar'!B420=""),"",IFERROR(INDEX('Müşteriler'!$A:$A,MATCH(IF('Cihazlar'!A420="","§",'Cihazlar'!A420),'Müşteriler'!$K:$K,0)),IFERROR(INDEX('Müşteriler'!$A:$A,MATCH(IF('Cihazlar'!B420="","§",'Cihazlar'!B420),'Müşteriler'!$C:$C,0)),'Cihazlar'!A420&amp;'Cihazlar'!B420)))</f>
        <v/>
      </c>
      <c r="B420" t="str">
        <f>IF('Cihazlar'!C420="","",IF(J420="",'Cihazlar'!C420,INDEX('Ürünler'!$B:$B,J420)))</f>
        <v/>
      </c>
      <c r="C420" t="str">
        <f>IF('Cihazlar'!D420="","",'Cihazlar'!D420)</f>
        <v/>
      </c>
      <c r="D420" s="16" t="str">
        <f>I420</f>
        <v/>
      </c>
      <c r="E420" t="str">
        <f>IF(L420&gt;0,L420&amp;" gün",IF(K420&gt;0,K420&amp;" ay",""))</f>
        <v/>
      </c>
      <c r="F420" s="16" t="str">
        <f>IF(OR('Cihazlar'!C420="",I420=""),"",IF(L420&gt;0,I420+L420,IF(K420&gt;0,EDATE(I420,K420),"")))</f>
        <v/>
      </c>
      <c r="G420" s="17" t="str">
        <f>IF(F420="","",F420-TODAY())</f>
        <v/>
      </c>
      <c r="H420" t="str">
        <f>IF(G420="","",IF(G420&lt;0,"Gecikmiş",IF(G420&lt;=30,"30 gün içinde","Planlı")))</f>
        <v/>
      </c>
      <c r="I420" s="16" t="str">
        <f>IF('Cihazlar'!F420&lt;&gt;"",IF('Cihazlar'!F420="","",IF(ISNUMBER('Cihazlar'!F420),'Cihazlar'!F420,IFERROR(DATE(VALUE(RIGHT('Cihazlar'!F420,4)),VALUE(MID('Cihazlar'!F420,4,2)),VALUE(LEFT('Cihazlar'!F420,2))),""))),IF('Cihazlar'!E420="","",IF(ISNUMBER('Cihazlar'!E420),'Cihazlar'!E420,IFERROR(DATE(VALUE(RIGHT('Cihazlar'!E420,4)),VALUE(MID('Cihazlar'!E420,4,2)),VALUE(LEFT('Cihazlar'!E420,2))),""))))</f>
        <v/>
      </c>
      <c r="J420" t="str">
        <f>IF('Cihazlar'!C420="","",IFERROR(MATCH('Cihazlar'!C420,'Ürünler'!$A:$A,0),IFERROR(MATCH('Cihazlar'!C420,'Ürünler'!$B:$B,0),"")))</f>
        <v/>
      </c>
      <c r="K420">
        <f>IF(L420&gt;0,0,IF('Cihazlar'!J420&lt;&gt;"",N(VALUE('Cihazlar'!J420)),IF(J420="",0,N(INDEX('Ürünler'!$C:$C,J420)))))</f>
        <v>0</v>
      </c>
      <c r="L420">
        <f>IF('Cihazlar'!K420&lt;&gt;"",N(VALUE('Cihazlar'!K420)),IF('Cihazlar'!J420&lt;&gt;"",0,IF(J420="",0,N(INDEX('Ürünler'!$D:$D,J420)))))</f>
        <v>0</v>
      </c>
    </row>
    <row r="421" spans="1:12">
      <c r="A421" t="str">
        <f>IF(AND('Cihazlar'!A421="",'Cihazlar'!B421=""),"",IFERROR(INDEX('Müşteriler'!$A:$A,MATCH(IF('Cihazlar'!A421="","§",'Cihazlar'!A421),'Müşteriler'!$K:$K,0)),IFERROR(INDEX('Müşteriler'!$A:$A,MATCH(IF('Cihazlar'!B421="","§",'Cihazlar'!B421),'Müşteriler'!$C:$C,0)),'Cihazlar'!A421&amp;'Cihazlar'!B421)))</f>
        <v/>
      </c>
      <c r="B421" t="str">
        <f>IF('Cihazlar'!C421="","",IF(J421="",'Cihazlar'!C421,INDEX('Ürünler'!$B:$B,J421)))</f>
        <v/>
      </c>
      <c r="C421" t="str">
        <f>IF('Cihazlar'!D421="","",'Cihazlar'!D421)</f>
        <v/>
      </c>
      <c r="D421" s="16" t="str">
        <f>I421</f>
        <v/>
      </c>
      <c r="E421" t="str">
        <f>IF(L421&gt;0,L421&amp;" gün",IF(K421&gt;0,K421&amp;" ay",""))</f>
        <v/>
      </c>
      <c r="F421" s="16" t="str">
        <f>IF(OR('Cihazlar'!C421="",I421=""),"",IF(L421&gt;0,I421+L421,IF(K421&gt;0,EDATE(I421,K421),"")))</f>
        <v/>
      </c>
      <c r="G421" s="17" t="str">
        <f>IF(F421="","",F421-TODAY())</f>
        <v/>
      </c>
      <c r="H421" t="str">
        <f>IF(G421="","",IF(G421&lt;0,"Gecikmiş",IF(G421&lt;=30,"30 gün içinde","Planlı")))</f>
        <v/>
      </c>
      <c r="I421" s="16" t="str">
        <f>IF('Cihazlar'!F421&lt;&gt;"",IF('Cihazlar'!F421="","",IF(ISNUMBER('Cihazlar'!F421),'Cihazlar'!F421,IFERROR(DATE(VALUE(RIGHT('Cihazlar'!F421,4)),VALUE(MID('Cihazlar'!F421,4,2)),VALUE(LEFT('Cihazlar'!F421,2))),""))),IF('Cihazlar'!E421="","",IF(ISNUMBER('Cihazlar'!E421),'Cihazlar'!E421,IFERROR(DATE(VALUE(RIGHT('Cihazlar'!E421,4)),VALUE(MID('Cihazlar'!E421,4,2)),VALUE(LEFT('Cihazlar'!E421,2))),""))))</f>
        <v/>
      </c>
      <c r="J421" t="str">
        <f>IF('Cihazlar'!C421="","",IFERROR(MATCH('Cihazlar'!C421,'Ürünler'!$A:$A,0),IFERROR(MATCH('Cihazlar'!C421,'Ürünler'!$B:$B,0),"")))</f>
        <v/>
      </c>
      <c r="K421">
        <f>IF(L421&gt;0,0,IF('Cihazlar'!J421&lt;&gt;"",N(VALUE('Cihazlar'!J421)),IF(J421="",0,N(INDEX('Ürünler'!$C:$C,J421)))))</f>
        <v>0</v>
      </c>
      <c r="L421">
        <f>IF('Cihazlar'!K421&lt;&gt;"",N(VALUE('Cihazlar'!K421)),IF('Cihazlar'!J421&lt;&gt;"",0,IF(J421="",0,N(INDEX('Ürünler'!$D:$D,J421)))))</f>
        <v>0</v>
      </c>
    </row>
    <row r="422" spans="1:12">
      <c r="A422" t="str">
        <f>IF(AND('Cihazlar'!A422="",'Cihazlar'!B422=""),"",IFERROR(INDEX('Müşteriler'!$A:$A,MATCH(IF('Cihazlar'!A422="","§",'Cihazlar'!A422),'Müşteriler'!$K:$K,0)),IFERROR(INDEX('Müşteriler'!$A:$A,MATCH(IF('Cihazlar'!B422="","§",'Cihazlar'!B422),'Müşteriler'!$C:$C,0)),'Cihazlar'!A422&amp;'Cihazlar'!B422)))</f>
        <v/>
      </c>
      <c r="B422" t="str">
        <f>IF('Cihazlar'!C422="","",IF(J422="",'Cihazlar'!C422,INDEX('Ürünler'!$B:$B,J422)))</f>
        <v/>
      </c>
      <c r="C422" t="str">
        <f>IF('Cihazlar'!D422="","",'Cihazlar'!D422)</f>
        <v/>
      </c>
      <c r="D422" s="16" t="str">
        <f>I422</f>
        <v/>
      </c>
      <c r="E422" t="str">
        <f>IF(L422&gt;0,L422&amp;" gün",IF(K422&gt;0,K422&amp;" ay",""))</f>
        <v/>
      </c>
      <c r="F422" s="16" t="str">
        <f>IF(OR('Cihazlar'!C422="",I422=""),"",IF(L422&gt;0,I422+L422,IF(K422&gt;0,EDATE(I422,K422),"")))</f>
        <v/>
      </c>
      <c r="G422" s="17" t="str">
        <f>IF(F422="","",F422-TODAY())</f>
        <v/>
      </c>
      <c r="H422" t="str">
        <f>IF(G422="","",IF(G422&lt;0,"Gecikmiş",IF(G422&lt;=30,"30 gün içinde","Planlı")))</f>
        <v/>
      </c>
      <c r="I422" s="16" t="str">
        <f>IF('Cihazlar'!F422&lt;&gt;"",IF('Cihazlar'!F422="","",IF(ISNUMBER('Cihazlar'!F422),'Cihazlar'!F422,IFERROR(DATE(VALUE(RIGHT('Cihazlar'!F422,4)),VALUE(MID('Cihazlar'!F422,4,2)),VALUE(LEFT('Cihazlar'!F422,2))),""))),IF('Cihazlar'!E422="","",IF(ISNUMBER('Cihazlar'!E422),'Cihazlar'!E422,IFERROR(DATE(VALUE(RIGHT('Cihazlar'!E422,4)),VALUE(MID('Cihazlar'!E422,4,2)),VALUE(LEFT('Cihazlar'!E422,2))),""))))</f>
        <v/>
      </c>
      <c r="J422" t="str">
        <f>IF('Cihazlar'!C422="","",IFERROR(MATCH('Cihazlar'!C422,'Ürünler'!$A:$A,0),IFERROR(MATCH('Cihazlar'!C422,'Ürünler'!$B:$B,0),"")))</f>
        <v/>
      </c>
      <c r="K422">
        <f>IF(L422&gt;0,0,IF('Cihazlar'!J422&lt;&gt;"",N(VALUE('Cihazlar'!J422)),IF(J422="",0,N(INDEX('Ürünler'!$C:$C,J422)))))</f>
        <v>0</v>
      </c>
      <c r="L422">
        <f>IF('Cihazlar'!K422&lt;&gt;"",N(VALUE('Cihazlar'!K422)),IF('Cihazlar'!J422&lt;&gt;"",0,IF(J422="",0,N(INDEX('Ürünler'!$D:$D,J422)))))</f>
        <v>0</v>
      </c>
    </row>
    <row r="423" spans="1:12">
      <c r="A423" t="str">
        <f>IF(AND('Cihazlar'!A423="",'Cihazlar'!B423=""),"",IFERROR(INDEX('Müşteriler'!$A:$A,MATCH(IF('Cihazlar'!A423="","§",'Cihazlar'!A423),'Müşteriler'!$K:$K,0)),IFERROR(INDEX('Müşteriler'!$A:$A,MATCH(IF('Cihazlar'!B423="","§",'Cihazlar'!B423),'Müşteriler'!$C:$C,0)),'Cihazlar'!A423&amp;'Cihazlar'!B423)))</f>
        <v/>
      </c>
      <c r="B423" t="str">
        <f>IF('Cihazlar'!C423="","",IF(J423="",'Cihazlar'!C423,INDEX('Ürünler'!$B:$B,J423)))</f>
        <v/>
      </c>
      <c r="C423" t="str">
        <f>IF('Cihazlar'!D423="","",'Cihazlar'!D423)</f>
        <v/>
      </c>
      <c r="D423" s="16" t="str">
        <f>I423</f>
        <v/>
      </c>
      <c r="E423" t="str">
        <f>IF(L423&gt;0,L423&amp;" gün",IF(K423&gt;0,K423&amp;" ay",""))</f>
        <v/>
      </c>
      <c r="F423" s="16" t="str">
        <f>IF(OR('Cihazlar'!C423="",I423=""),"",IF(L423&gt;0,I423+L423,IF(K423&gt;0,EDATE(I423,K423),"")))</f>
        <v/>
      </c>
      <c r="G423" s="17" t="str">
        <f>IF(F423="","",F423-TODAY())</f>
        <v/>
      </c>
      <c r="H423" t="str">
        <f>IF(G423="","",IF(G423&lt;0,"Gecikmiş",IF(G423&lt;=30,"30 gün içinde","Planlı")))</f>
        <v/>
      </c>
      <c r="I423" s="16" t="str">
        <f>IF('Cihazlar'!F423&lt;&gt;"",IF('Cihazlar'!F423="","",IF(ISNUMBER('Cihazlar'!F423),'Cihazlar'!F423,IFERROR(DATE(VALUE(RIGHT('Cihazlar'!F423,4)),VALUE(MID('Cihazlar'!F423,4,2)),VALUE(LEFT('Cihazlar'!F423,2))),""))),IF('Cihazlar'!E423="","",IF(ISNUMBER('Cihazlar'!E423),'Cihazlar'!E423,IFERROR(DATE(VALUE(RIGHT('Cihazlar'!E423,4)),VALUE(MID('Cihazlar'!E423,4,2)),VALUE(LEFT('Cihazlar'!E423,2))),""))))</f>
        <v/>
      </c>
      <c r="J423" t="str">
        <f>IF('Cihazlar'!C423="","",IFERROR(MATCH('Cihazlar'!C423,'Ürünler'!$A:$A,0),IFERROR(MATCH('Cihazlar'!C423,'Ürünler'!$B:$B,0),"")))</f>
        <v/>
      </c>
      <c r="K423">
        <f>IF(L423&gt;0,0,IF('Cihazlar'!J423&lt;&gt;"",N(VALUE('Cihazlar'!J423)),IF(J423="",0,N(INDEX('Ürünler'!$C:$C,J423)))))</f>
        <v>0</v>
      </c>
      <c r="L423">
        <f>IF('Cihazlar'!K423&lt;&gt;"",N(VALUE('Cihazlar'!K423)),IF('Cihazlar'!J423&lt;&gt;"",0,IF(J423="",0,N(INDEX('Ürünler'!$D:$D,J423)))))</f>
        <v>0</v>
      </c>
    </row>
    <row r="424" spans="1:12">
      <c r="A424" t="str">
        <f>IF(AND('Cihazlar'!A424="",'Cihazlar'!B424=""),"",IFERROR(INDEX('Müşteriler'!$A:$A,MATCH(IF('Cihazlar'!A424="","§",'Cihazlar'!A424),'Müşteriler'!$K:$K,0)),IFERROR(INDEX('Müşteriler'!$A:$A,MATCH(IF('Cihazlar'!B424="","§",'Cihazlar'!B424),'Müşteriler'!$C:$C,0)),'Cihazlar'!A424&amp;'Cihazlar'!B424)))</f>
        <v/>
      </c>
      <c r="B424" t="str">
        <f>IF('Cihazlar'!C424="","",IF(J424="",'Cihazlar'!C424,INDEX('Ürünler'!$B:$B,J424)))</f>
        <v/>
      </c>
      <c r="C424" t="str">
        <f>IF('Cihazlar'!D424="","",'Cihazlar'!D424)</f>
        <v/>
      </c>
      <c r="D424" s="16" t="str">
        <f>I424</f>
        <v/>
      </c>
      <c r="E424" t="str">
        <f>IF(L424&gt;0,L424&amp;" gün",IF(K424&gt;0,K424&amp;" ay",""))</f>
        <v/>
      </c>
      <c r="F424" s="16" t="str">
        <f>IF(OR('Cihazlar'!C424="",I424=""),"",IF(L424&gt;0,I424+L424,IF(K424&gt;0,EDATE(I424,K424),"")))</f>
        <v/>
      </c>
      <c r="G424" s="17" t="str">
        <f>IF(F424="","",F424-TODAY())</f>
        <v/>
      </c>
      <c r="H424" t="str">
        <f>IF(G424="","",IF(G424&lt;0,"Gecikmiş",IF(G424&lt;=30,"30 gün içinde","Planlı")))</f>
        <v/>
      </c>
      <c r="I424" s="16" t="str">
        <f>IF('Cihazlar'!F424&lt;&gt;"",IF('Cihazlar'!F424="","",IF(ISNUMBER('Cihazlar'!F424),'Cihazlar'!F424,IFERROR(DATE(VALUE(RIGHT('Cihazlar'!F424,4)),VALUE(MID('Cihazlar'!F424,4,2)),VALUE(LEFT('Cihazlar'!F424,2))),""))),IF('Cihazlar'!E424="","",IF(ISNUMBER('Cihazlar'!E424),'Cihazlar'!E424,IFERROR(DATE(VALUE(RIGHT('Cihazlar'!E424,4)),VALUE(MID('Cihazlar'!E424,4,2)),VALUE(LEFT('Cihazlar'!E424,2))),""))))</f>
        <v/>
      </c>
      <c r="J424" t="str">
        <f>IF('Cihazlar'!C424="","",IFERROR(MATCH('Cihazlar'!C424,'Ürünler'!$A:$A,0),IFERROR(MATCH('Cihazlar'!C424,'Ürünler'!$B:$B,0),"")))</f>
        <v/>
      </c>
      <c r="K424">
        <f>IF(L424&gt;0,0,IF('Cihazlar'!J424&lt;&gt;"",N(VALUE('Cihazlar'!J424)),IF(J424="",0,N(INDEX('Ürünler'!$C:$C,J424)))))</f>
        <v>0</v>
      </c>
      <c r="L424">
        <f>IF('Cihazlar'!K424&lt;&gt;"",N(VALUE('Cihazlar'!K424)),IF('Cihazlar'!J424&lt;&gt;"",0,IF(J424="",0,N(INDEX('Ürünler'!$D:$D,J424)))))</f>
        <v>0</v>
      </c>
    </row>
    <row r="425" spans="1:12">
      <c r="A425" t="str">
        <f>IF(AND('Cihazlar'!A425="",'Cihazlar'!B425=""),"",IFERROR(INDEX('Müşteriler'!$A:$A,MATCH(IF('Cihazlar'!A425="","§",'Cihazlar'!A425),'Müşteriler'!$K:$K,0)),IFERROR(INDEX('Müşteriler'!$A:$A,MATCH(IF('Cihazlar'!B425="","§",'Cihazlar'!B425),'Müşteriler'!$C:$C,0)),'Cihazlar'!A425&amp;'Cihazlar'!B425)))</f>
        <v/>
      </c>
      <c r="B425" t="str">
        <f>IF('Cihazlar'!C425="","",IF(J425="",'Cihazlar'!C425,INDEX('Ürünler'!$B:$B,J425)))</f>
        <v/>
      </c>
      <c r="C425" t="str">
        <f>IF('Cihazlar'!D425="","",'Cihazlar'!D425)</f>
        <v/>
      </c>
      <c r="D425" s="16" t="str">
        <f>I425</f>
        <v/>
      </c>
      <c r="E425" t="str">
        <f>IF(L425&gt;0,L425&amp;" gün",IF(K425&gt;0,K425&amp;" ay",""))</f>
        <v/>
      </c>
      <c r="F425" s="16" t="str">
        <f>IF(OR('Cihazlar'!C425="",I425=""),"",IF(L425&gt;0,I425+L425,IF(K425&gt;0,EDATE(I425,K425),"")))</f>
        <v/>
      </c>
      <c r="G425" s="17" t="str">
        <f>IF(F425="","",F425-TODAY())</f>
        <v/>
      </c>
      <c r="H425" t="str">
        <f>IF(G425="","",IF(G425&lt;0,"Gecikmiş",IF(G425&lt;=30,"30 gün içinde","Planlı")))</f>
        <v/>
      </c>
      <c r="I425" s="16" t="str">
        <f>IF('Cihazlar'!F425&lt;&gt;"",IF('Cihazlar'!F425="","",IF(ISNUMBER('Cihazlar'!F425),'Cihazlar'!F425,IFERROR(DATE(VALUE(RIGHT('Cihazlar'!F425,4)),VALUE(MID('Cihazlar'!F425,4,2)),VALUE(LEFT('Cihazlar'!F425,2))),""))),IF('Cihazlar'!E425="","",IF(ISNUMBER('Cihazlar'!E425),'Cihazlar'!E425,IFERROR(DATE(VALUE(RIGHT('Cihazlar'!E425,4)),VALUE(MID('Cihazlar'!E425,4,2)),VALUE(LEFT('Cihazlar'!E425,2))),""))))</f>
        <v/>
      </c>
      <c r="J425" t="str">
        <f>IF('Cihazlar'!C425="","",IFERROR(MATCH('Cihazlar'!C425,'Ürünler'!$A:$A,0),IFERROR(MATCH('Cihazlar'!C425,'Ürünler'!$B:$B,0),"")))</f>
        <v/>
      </c>
      <c r="K425">
        <f>IF(L425&gt;0,0,IF('Cihazlar'!J425&lt;&gt;"",N(VALUE('Cihazlar'!J425)),IF(J425="",0,N(INDEX('Ürünler'!$C:$C,J425)))))</f>
        <v>0</v>
      </c>
      <c r="L425">
        <f>IF('Cihazlar'!K425&lt;&gt;"",N(VALUE('Cihazlar'!K425)),IF('Cihazlar'!J425&lt;&gt;"",0,IF(J425="",0,N(INDEX('Ürünler'!$D:$D,J425)))))</f>
        <v>0</v>
      </c>
    </row>
    <row r="426" spans="1:12">
      <c r="A426" t="str">
        <f>IF(AND('Cihazlar'!A426="",'Cihazlar'!B426=""),"",IFERROR(INDEX('Müşteriler'!$A:$A,MATCH(IF('Cihazlar'!A426="","§",'Cihazlar'!A426),'Müşteriler'!$K:$K,0)),IFERROR(INDEX('Müşteriler'!$A:$A,MATCH(IF('Cihazlar'!B426="","§",'Cihazlar'!B426),'Müşteriler'!$C:$C,0)),'Cihazlar'!A426&amp;'Cihazlar'!B426)))</f>
        <v/>
      </c>
      <c r="B426" t="str">
        <f>IF('Cihazlar'!C426="","",IF(J426="",'Cihazlar'!C426,INDEX('Ürünler'!$B:$B,J426)))</f>
        <v/>
      </c>
      <c r="C426" t="str">
        <f>IF('Cihazlar'!D426="","",'Cihazlar'!D426)</f>
        <v/>
      </c>
      <c r="D426" s="16" t="str">
        <f>I426</f>
        <v/>
      </c>
      <c r="E426" t="str">
        <f>IF(L426&gt;0,L426&amp;" gün",IF(K426&gt;0,K426&amp;" ay",""))</f>
        <v/>
      </c>
      <c r="F426" s="16" t="str">
        <f>IF(OR('Cihazlar'!C426="",I426=""),"",IF(L426&gt;0,I426+L426,IF(K426&gt;0,EDATE(I426,K426),"")))</f>
        <v/>
      </c>
      <c r="G426" s="17" t="str">
        <f>IF(F426="","",F426-TODAY())</f>
        <v/>
      </c>
      <c r="H426" t="str">
        <f>IF(G426="","",IF(G426&lt;0,"Gecikmiş",IF(G426&lt;=30,"30 gün içinde","Planlı")))</f>
        <v/>
      </c>
      <c r="I426" s="16" t="str">
        <f>IF('Cihazlar'!F426&lt;&gt;"",IF('Cihazlar'!F426="","",IF(ISNUMBER('Cihazlar'!F426),'Cihazlar'!F426,IFERROR(DATE(VALUE(RIGHT('Cihazlar'!F426,4)),VALUE(MID('Cihazlar'!F426,4,2)),VALUE(LEFT('Cihazlar'!F426,2))),""))),IF('Cihazlar'!E426="","",IF(ISNUMBER('Cihazlar'!E426),'Cihazlar'!E426,IFERROR(DATE(VALUE(RIGHT('Cihazlar'!E426,4)),VALUE(MID('Cihazlar'!E426,4,2)),VALUE(LEFT('Cihazlar'!E426,2))),""))))</f>
        <v/>
      </c>
      <c r="J426" t="str">
        <f>IF('Cihazlar'!C426="","",IFERROR(MATCH('Cihazlar'!C426,'Ürünler'!$A:$A,0),IFERROR(MATCH('Cihazlar'!C426,'Ürünler'!$B:$B,0),"")))</f>
        <v/>
      </c>
      <c r="K426">
        <f>IF(L426&gt;0,0,IF('Cihazlar'!J426&lt;&gt;"",N(VALUE('Cihazlar'!J426)),IF(J426="",0,N(INDEX('Ürünler'!$C:$C,J426)))))</f>
        <v>0</v>
      </c>
      <c r="L426">
        <f>IF('Cihazlar'!K426&lt;&gt;"",N(VALUE('Cihazlar'!K426)),IF('Cihazlar'!J426&lt;&gt;"",0,IF(J426="",0,N(INDEX('Ürünler'!$D:$D,J426)))))</f>
        <v>0</v>
      </c>
    </row>
    <row r="427" spans="1:12">
      <c r="A427" t="str">
        <f>IF(AND('Cihazlar'!A427="",'Cihazlar'!B427=""),"",IFERROR(INDEX('Müşteriler'!$A:$A,MATCH(IF('Cihazlar'!A427="","§",'Cihazlar'!A427),'Müşteriler'!$K:$K,0)),IFERROR(INDEX('Müşteriler'!$A:$A,MATCH(IF('Cihazlar'!B427="","§",'Cihazlar'!B427),'Müşteriler'!$C:$C,0)),'Cihazlar'!A427&amp;'Cihazlar'!B427)))</f>
        <v/>
      </c>
      <c r="B427" t="str">
        <f>IF('Cihazlar'!C427="","",IF(J427="",'Cihazlar'!C427,INDEX('Ürünler'!$B:$B,J427)))</f>
        <v/>
      </c>
      <c r="C427" t="str">
        <f>IF('Cihazlar'!D427="","",'Cihazlar'!D427)</f>
        <v/>
      </c>
      <c r="D427" s="16" t="str">
        <f>I427</f>
        <v/>
      </c>
      <c r="E427" t="str">
        <f>IF(L427&gt;0,L427&amp;" gün",IF(K427&gt;0,K427&amp;" ay",""))</f>
        <v/>
      </c>
      <c r="F427" s="16" t="str">
        <f>IF(OR('Cihazlar'!C427="",I427=""),"",IF(L427&gt;0,I427+L427,IF(K427&gt;0,EDATE(I427,K427),"")))</f>
        <v/>
      </c>
      <c r="G427" s="17" t="str">
        <f>IF(F427="","",F427-TODAY())</f>
        <v/>
      </c>
      <c r="H427" t="str">
        <f>IF(G427="","",IF(G427&lt;0,"Gecikmiş",IF(G427&lt;=30,"30 gün içinde","Planlı")))</f>
        <v/>
      </c>
      <c r="I427" s="16" t="str">
        <f>IF('Cihazlar'!F427&lt;&gt;"",IF('Cihazlar'!F427="","",IF(ISNUMBER('Cihazlar'!F427),'Cihazlar'!F427,IFERROR(DATE(VALUE(RIGHT('Cihazlar'!F427,4)),VALUE(MID('Cihazlar'!F427,4,2)),VALUE(LEFT('Cihazlar'!F427,2))),""))),IF('Cihazlar'!E427="","",IF(ISNUMBER('Cihazlar'!E427),'Cihazlar'!E427,IFERROR(DATE(VALUE(RIGHT('Cihazlar'!E427,4)),VALUE(MID('Cihazlar'!E427,4,2)),VALUE(LEFT('Cihazlar'!E427,2))),""))))</f>
        <v/>
      </c>
      <c r="J427" t="str">
        <f>IF('Cihazlar'!C427="","",IFERROR(MATCH('Cihazlar'!C427,'Ürünler'!$A:$A,0),IFERROR(MATCH('Cihazlar'!C427,'Ürünler'!$B:$B,0),"")))</f>
        <v/>
      </c>
      <c r="K427">
        <f>IF(L427&gt;0,0,IF('Cihazlar'!J427&lt;&gt;"",N(VALUE('Cihazlar'!J427)),IF(J427="",0,N(INDEX('Ürünler'!$C:$C,J427)))))</f>
        <v>0</v>
      </c>
      <c r="L427">
        <f>IF('Cihazlar'!K427&lt;&gt;"",N(VALUE('Cihazlar'!K427)),IF('Cihazlar'!J427&lt;&gt;"",0,IF(J427="",0,N(INDEX('Ürünler'!$D:$D,J427)))))</f>
        <v>0</v>
      </c>
    </row>
    <row r="428" spans="1:12">
      <c r="A428" t="str">
        <f>IF(AND('Cihazlar'!A428="",'Cihazlar'!B428=""),"",IFERROR(INDEX('Müşteriler'!$A:$A,MATCH(IF('Cihazlar'!A428="","§",'Cihazlar'!A428),'Müşteriler'!$K:$K,0)),IFERROR(INDEX('Müşteriler'!$A:$A,MATCH(IF('Cihazlar'!B428="","§",'Cihazlar'!B428),'Müşteriler'!$C:$C,0)),'Cihazlar'!A428&amp;'Cihazlar'!B428)))</f>
        <v/>
      </c>
      <c r="B428" t="str">
        <f>IF('Cihazlar'!C428="","",IF(J428="",'Cihazlar'!C428,INDEX('Ürünler'!$B:$B,J428)))</f>
        <v/>
      </c>
      <c r="C428" t="str">
        <f>IF('Cihazlar'!D428="","",'Cihazlar'!D428)</f>
        <v/>
      </c>
      <c r="D428" s="16" t="str">
        <f>I428</f>
        <v/>
      </c>
      <c r="E428" t="str">
        <f>IF(L428&gt;0,L428&amp;" gün",IF(K428&gt;0,K428&amp;" ay",""))</f>
        <v/>
      </c>
      <c r="F428" s="16" t="str">
        <f>IF(OR('Cihazlar'!C428="",I428=""),"",IF(L428&gt;0,I428+L428,IF(K428&gt;0,EDATE(I428,K428),"")))</f>
        <v/>
      </c>
      <c r="G428" s="17" t="str">
        <f>IF(F428="","",F428-TODAY())</f>
        <v/>
      </c>
      <c r="H428" t="str">
        <f>IF(G428="","",IF(G428&lt;0,"Gecikmiş",IF(G428&lt;=30,"30 gün içinde","Planlı")))</f>
        <v/>
      </c>
      <c r="I428" s="16" t="str">
        <f>IF('Cihazlar'!F428&lt;&gt;"",IF('Cihazlar'!F428="","",IF(ISNUMBER('Cihazlar'!F428),'Cihazlar'!F428,IFERROR(DATE(VALUE(RIGHT('Cihazlar'!F428,4)),VALUE(MID('Cihazlar'!F428,4,2)),VALUE(LEFT('Cihazlar'!F428,2))),""))),IF('Cihazlar'!E428="","",IF(ISNUMBER('Cihazlar'!E428),'Cihazlar'!E428,IFERROR(DATE(VALUE(RIGHT('Cihazlar'!E428,4)),VALUE(MID('Cihazlar'!E428,4,2)),VALUE(LEFT('Cihazlar'!E428,2))),""))))</f>
        <v/>
      </c>
      <c r="J428" t="str">
        <f>IF('Cihazlar'!C428="","",IFERROR(MATCH('Cihazlar'!C428,'Ürünler'!$A:$A,0),IFERROR(MATCH('Cihazlar'!C428,'Ürünler'!$B:$B,0),"")))</f>
        <v/>
      </c>
      <c r="K428">
        <f>IF(L428&gt;0,0,IF('Cihazlar'!J428&lt;&gt;"",N(VALUE('Cihazlar'!J428)),IF(J428="",0,N(INDEX('Ürünler'!$C:$C,J428)))))</f>
        <v>0</v>
      </c>
      <c r="L428">
        <f>IF('Cihazlar'!K428&lt;&gt;"",N(VALUE('Cihazlar'!K428)),IF('Cihazlar'!J428&lt;&gt;"",0,IF(J428="",0,N(INDEX('Ürünler'!$D:$D,J428)))))</f>
        <v>0</v>
      </c>
    </row>
    <row r="429" spans="1:12">
      <c r="A429" t="str">
        <f>IF(AND('Cihazlar'!A429="",'Cihazlar'!B429=""),"",IFERROR(INDEX('Müşteriler'!$A:$A,MATCH(IF('Cihazlar'!A429="","§",'Cihazlar'!A429),'Müşteriler'!$K:$K,0)),IFERROR(INDEX('Müşteriler'!$A:$A,MATCH(IF('Cihazlar'!B429="","§",'Cihazlar'!B429),'Müşteriler'!$C:$C,0)),'Cihazlar'!A429&amp;'Cihazlar'!B429)))</f>
        <v/>
      </c>
      <c r="B429" t="str">
        <f>IF('Cihazlar'!C429="","",IF(J429="",'Cihazlar'!C429,INDEX('Ürünler'!$B:$B,J429)))</f>
        <v/>
      </c>
      <c r="C429" t="str">
        <f>IF('Cihazlar'!D429="","",'Cihazlar'!D429)</f>
        <v/>
      </c>
      <c r="D429" s="16" t="str">
        <f>I429</f>
        <v/>
      </c>
      <c r="E429" t="str">
        <f>IF(L429&gt;0,L429&amp;" gün",IF(K429&gt;0,K429&amp;" ay",""))</f>
        <v/>
      </c>
      <c r="F429" s="16" t="str">
        <f>IF(OR('Cihazlar'!C429="",I429=""),"",IF(L429&gt;0,I429+L429,IF(K429&gt;0,EDATE(I429,K429),"")))</f>
        <v/>
      </c>
      <c r="G429" s="17" t="str">
        <f>IF(F429="","",F429-TODAY())</f>
        <v/>
      </c>
      <c r="H429" t="str">
        <f>IF(G429="","",IF(G429&lt;0,"Gecikmiş",IF(G429&lt;=30,"30 gün içinde","Planlı")))</f>
        <v/>
      </c>
      <c r="I429" s="16" t="str">
        <f>IF('Cihazlar'!F429&lt;&gt;"",IF('Cihazlar'!F429="","",IF(ISNUMBER('Cihazlar'!F429),'Cihazlar'!F429,IFERROR(DATE(VALUE(RIGHT('Cihazlar'!F429,4)),VALUE(MID('Cihazlar'!F429,4,2)),VALUE(LEFT('Cihazlar'!F429,2))),""))),IF('Cihazlar'!E429="","",IF(ISNUMBER('Cihazlar'!E429),'Cihazlar'!E429,IFERROR(DATE(VALUE(RIGHT('Cihazlar'!E429,4)),VALUE(MID('Cihazlar'!E429,4,2)),VALUE(LEFT('Cihazlar'!E429,2))),""))))</f>
        <v/>
      </c>
      <c r="J429" t="str">
        <f>IF('Cihazlar'!C429="","",IFERROR(MATCH('Cihazlar'!C429,'Ürünler'!$A:$A,0),IFERROR(MATCH('Cihazlar'!C429,'Ürünler'!$B:$B,0),"")))</f>
        <v/>
      </c>
      <c r="K429">
        <f>IF(L429&gt;0,0,IF('Cihazlar'!J429&lt;&gt;"",N(VALUE('Cihazlar'!J429)),IF(J429="",0,N(INDEX('Ürünler'!$C:$C,J429)))))</f>
        <v>0</v>
      </c>
      <c r="L429">
        <f>IF('Cihazlar'!K429&lt;&gt;"",N(VALUE('Cihazlar'!K429)),IF('Cihazlar'!J429&lt;&gt;"",0,IF(J429="",0,N(INDEX('Ürünler'!$D:$D,J429)))))</f>
        <v>0</v>
      </c>
    </row>
    <row r="430" spans="1:12">
      <c r="A430" t="str">
        <f>IF(AND('Cihazlar'!A430="",'Cihazlar'!B430=""),"",IFERROR(INDEX('Müşteriler'!$A:$A,MATCH(IF('Cihazlar'!A430="","§",'Cihazlar'!A430),'Müşteriler'!$K:$K,0)),IFERROR(INDEX('Müşteriler'!$A:$A,MATCH(IF('Cihazlar'!B430="","§",'Cihazlar'!B430),'Müşteriler'!$C:$C,0)),'Cihazlar'!A430&amp;'Cihazlar'!B430)))</f>
        <v/>
      </c>
      <c r="B430" t="str">
        <f>IF('Cihazlar'!C430="","",IF(J430="",'Cihazlar'!C430,INDEX('Ürünler'!$B:$B,J430)))</f>
        <v/>
      </c>
      <c r="C430" t="str">
        <f>IF('Cihazlar'!D430="","",'Cihazlar'!D430)</f>
        <v/>
      </c>
      <c r="D430" s="16" t="str">
        <f>I430</f>
        <v/>
      </c>
      <c r="E430" t="str">
        <f>IF(L430&gt;0,L430&amp;" gün",IF(K430&gt;0,K430&amp;" ay",""))</f>
        <v/>
      </c>
      <c r="F430" s="16" t="str">
        <f>IF(OR('Cihazlar'!C430="",I430=""),"",IF(L430&gt;0,I430+L430,IF(K430&gt;0,EDATE(I430,K430),"")))</f>
        <v/>
      </c>
      <c r="G430" s="17" t="str">
        <f>IF(F430="","",F430-TODAY())</f>
        <v/>
      </c>
      <c r="H430" t="str">
        <f>IF(G430="","",IF(G430&lt;0,"Gecikmiş",IF(G430&lt;=30,"30 gün içinde","Planlı")))</f>
        <v/>
      </c>
      <c r="I430" s="16" t="str">
        <f>IF('Cihazlar'!F430&lt;&gt;"",IF('Cihazlar'!F430="","",IF(ISNUMBER('Cihazlar'!F430),'Cihazlar'!F430,IFERROR(DATE(VALUE(RIGHT('Cihazlar'!F430,4)),VALUE(MID('Cihazlar'!F430,4,2)),VALUE(LEFT('Cihazlar'!F430,2))),""))),IF('Cihazlar'!E430="","",IF(ISNUMBER('Cihazlar'!E430),'Cihazlar'!E430,IFERROR(DATE(VALUE(RIGHT('Cihazlar'!E430,4)),VALUE(MID('Cihazlar'!E430,4,2)),VALUE(LEFT('Cihazlar'!E430,2))),""))))</f>
        <v/>
      </c>
      <c r="J430" t="str">
        <f>IF('Cihazlar'!C430="","",IFERROR(MATCH('Cihazlar'!C430,'Ürünler'!$A:$A,0),IFERROR(MATCH('Cihazlar'!C430,'Ürünler'!$B:$B,0),"")))</f>
        <v/>
      </c>
      <c r="K430">
        <f>IF(L430&gt;0,0,IF('Cihazlar'!J430&lt;&gt;"",N(VALUE('Cihazlar'!J430)),IF(J430="",0,N(INDEX('Ürünler'!$C:$C,J430)))))</f>
        <v>0</v>
      </c>
      <c r="L430">
        <f>IF('Cihazlar'!K430&lt;&gt;"",N(VALUE('Cihazlar'!K430)),IF('Cihazlar'!J430&lt;&gt;"",0,IF(J430="",0,N(INDEX('Ürünler'!$D:$D,J430)))))</f>
        <v>0</v>
      </c>
    </row>
    <row r="431" spans="1:12">
      <c r="A431" t="str">
        <f>IF(AND('Cihazlar'!A431="",'Cihazlar'!B431=""),"",IFERROR(INDEX('Müşteriler'!$A:$A,MATCH(IF('Cihazlar'!A431="","§",'Cihazlar'!A431),'Müşteriler'!$K:$K,0)),IFERROR(INDEX('Müşteriler'!$A:$A,MATCH(IF('Cihazlar'!B431="","§",'Cihazlar'!B431),'Müşteriler'!$C:$C,0)),'Cihazlar'!A431&amp;'Cihazlar'!B431)))</f>
        <v/>
      </c>
      <c r="B431" t="str">
        <f>IF('Cihazlar'!C431="","",IF(J431="",'Cihazlar'!C431,INDEX('Ürünler'!$B:$B,J431)))</f>
        <v/>
      </c>
      <c r="C431" t="str">
        <f>IF('Cihazlar'!D431="","",'Cihazlar'!D431)</f>
        <v/>
      </c>
      <c r="D431" s="16" t="str">
        <f>I431</f>
        <v/>
      </c>
      <c r="E431" t="str">
        <f>IF(L431&gt;0,L431&amp;" gün",IF(K431&gt;0,K431&amp;" ay",""))</f>
        <v/>
      </c>
      <c r="F431" s="16" t="str">
        <f>IF(OR('Cihazlar'!C431="",I431=""),"",IF(L431&gt;0,I431+L431,IF(K431&gt;0,EDATE(I431,K431),"")))</f>
        <v/>
      </c>
      <c r="G431" s="17" t="str">
        <f>IF(F431="","",F431-TODAY())</f>
        <v/>
      </c>
      <c r="H431" t="str">
        <f>IF(G431="","",IF(G431&lt;0,"Gecikmiş",IF(G431&lt;=30,"30 gün içinde","Planlı")))</f>
        <v/>
      </c>
      <c r="I431" s="16" t="str">
        <f>IF('Cihazlar'!F431&lt;&gt;"",IF('Cihazlar'!F431="","",IF(ISNUMBER('Cihazlar'!F431),'Cihazlar'!F431,IFERROR(DATE(VALUE(RIGHT('Cihazlar'!F431,4)),VALUE(MID('Cihazlar'!F431,4,2)),VALUE(LEFT('Cihazlar'!F431,2))),""))),IF('Cihazlar'!E431="","",IF(ISNUMBER('Cihazlar'!E431),'Cihazlar'!E431,IFERROR(DATE(VALUE(RIGHT('Cihazlar'!E431,4)),VALUE(MID('Cihazlar'!E431,4,2)),VALUE(LEFT('Cihazlar'!E431,2))),""))))</f>
        <v/>
      </c>
      <c r="J431" t="str">
        <f>IF('Cihazlar'!C431="","",IFERROR(MATCH('Cihazlar'!C431,'Ürünler'!$A:$A,0),IFERROR(MATCH('Cihazlar'!C431,'Ürünler'!$B:$B,0),"")))</f>
        <v/>
      </c>
      <c r="K431">
        <f>IF(L431&gt;0,0,IF('Cihazlar'!J431&lt;&gt;"",N(VALUE('Cihazlar'!J431)),IF(J431="",0,N(INDEX('Ürünler'!$C:$C,J431)))))</f>
        <v>0</v>
      </c>
      <c r="L431">
        <f>IF('Cihazlar'!K431&lt;&gt;"",N(VALUE('Cihazlar'!K431)),IF('Cihazlar'!J431&lt;&gt;"",0,IF(J431="",0,N(INDEX('Ürünler'!$D:$D,J431)))))</f>
        <v>0</v>
      </c>
    </row>
    <row r="432" spans="1:12">
      <c r="A432" t="str">
        <f>IF(AND('Cihazlar'!A432="",'Cihazlar'!B432=""),"",IFERROR(INDEX('Müşteriler'!$A:$A,MATCH(IF('Cihazlar'!A432="","§",'Cihazlar'!A432),'Müşteriler'!$K:$K,0)),IFERROR(INDEX('Müşteriler'!$A:$A,MATCH(IF('Cihazlar'!B432="","§",'Cihazlar'!B432),'Müşteriler'!$C:$C,0)),'Cihazlar'!A432&amp;'Cihazlar'!B432)))</f>
        <v/>
      </c>
      <c r="B432" t="str">
        <f>IF('Cihazlar'!C432="","",IF(J432="",'Cihazlar'!C432,INDEX('Ürünler'!$B:$B,J432)))</f>
        <v/>
      </c>
      <c r="C432" t="str">
        <f>IF('Cihazlar'!D432="","",'Cihazlar'!D432)</f>
        <v/>
      </c>
      <c r="D432" s="16" t="str">
        <f>I432</f>
        <v/>
      </c>
      <c r="E432" t="str">
        <f>IF(L432&gt;0,L432&amp;" gün",IF(K432&gt;0,K432&amp;" ay",""))</f>
        <v/>
      </c>
      <c r="F432" s="16" t="str">
        <f>IF(OR('Cihazlar'!C432="",I432=""),"",IF(L432&gt;0,I432+L432,IF(K432&gt;0,EDATE(I432,K432),"")))</f>
        <v/>
      </c>
      <c r="G432" s="17" t="str">
        <f>IF(F432="","",F432-TODAY())</f>
        <v/>
      </c>
      <c r="H432" t="str">
        <f>IF(G432="","",IF(G432&lt;0,"Gecikmiş",IF(G432&lt;=30,"30 gün içinde","Planlı")))</f>
        <v/>
      </c>
      <c r="I432" s="16" t="str">
        <f>IF('Cihazlar'!F432&lt;&gt;"",IF('Cihazlar'!F432="","",IF(ISNUMBER('Cihazlar'!F432),'Cihazlar'!F432,IFERROR(DATE(VALUE(RIGHT('Cihazlar'!F432,4)),VALUE(MID('Cihazlar'!F432,4,2)),VALUE(LEFT('Cihazlar'!F432,2))),""))),IF('Cihazlar'!E432="","",IF(ISNUMBER('Cihazlar'!E432),'Cihazlar'!E432,IFERROR(DATE(VALUE(RIGHT('Cihazlar'!E432,4)),VALUE(MID('Cihazlar'!E432,4,2)),VALUE(LEFT('Cihazlar'!E432,2))),""))))</f>
        <v/>
      </c>
      <c r="J432" t="str">
        <f>IF('Cihazlar'!C432="","",IFERROR(MATCH('Cihazlar'!C432,'Ürünler'!$A:$A,0),IFERROR(MATCH('Cihazlar'!C432,'Ürünler'!$B:$B,0),"")))</f>
        <v/>
      </c>
      <c r="K432">
        <f>IF(L432&gt;0,0,IF('Cihazlar'!J432&lt;&gt;"",N(VALUE('Cihazlar'!J432)),IF(J432="",0,N(INDEX('Ürünler'!$C:$C,J432)))))</f>
        <v>0</v>
      </c>
      <c r="L432">
        <f>IF('Cihazlar'!K432&lt;&gt;"",N(VALUE('Cihazlar'!K432)),IF('Cihazlar'!J432&lt;&gt;"",0,IF(J432="",0,N(INDEX('Ürünler'!$D:$D,J432)))))</f>
        <v>0</v>
      </c>
    </row>
    <row r="433" spans="1:12">
      <c r="A433" t="str">
        <f>IF(AND('Cihazlar'!A433="",'Cihazlar'!B433=""),"",IFERROR(INDEX('Müşteriler'!$A:$A,MATCH(IF('Cihazlar'!A433="","§",'Cihazlar'!A433),'Müşteriler'!$K:$K,0)),IFERROR(INDEX('Müşteriler'!$A:$A,MATCH(IF('Cihazlar'!B433="","§",'Cihazlar'!B433),'Müşteriler'!$C:$C,0)),'Cihazlar'!A433&amp;'Cihazlar'!B433)))</f>
        <v/>
      </c>
      <c r="B433" t="str">
        <f>IF('Cihazlar'!C433="","",IF(J433="",'Cihazlar'!C433,INDEX('Ürünler'!$B:$B,J433)))</f>
        <v/>
      </c>
      <c r="C433" t="str">
        <f>IF('Cihazlar'!D433="","",'Cihazlar'!D433)</f>
        <v/>
      </c>
      <c r="D433" s="16" t="str">
        <f>I433</f>
        <v/>
      </c>
      <c r="E433" t="str">
        <f>IF(L433&gt;0,L433&amp;" gün",IF(K433&gt;0,K433&amp;" ay",""))</f>
        <v/>
      </c>
      <c r="F433" s="16" t="str">
        <f>IF(OR('Cihazlar'!C433="",I433=""),"",IF(L433&gt;0,I433+L433,IF(K433&gt;0,EDATE(I433,K433),"")))</f>
        <v/>
      </c>
      <c r="G433" s="17" t="str">
        <f>IF(F433="","",F433-TODAY())</f>
        <v/>
      </c>
      <c r="H433" t="str">
        <f>IF(G433="","",IF(G433&lt;0,"Gecikmiş",IF(G433&lt;=30,"30 gün içinde","Planlı")))</f>
        <v/>
      </c>
      <c r="I433" s="16" t="str">
        <f>IF('Cihazlar'!F433&lt;&gt;"",IF('Cihazlar'!F433="","",IF(ISNUMBER('Cihazlar'!F433),'Cihazlar'!F433,IFERROR(DATE(VALUE(RIGHT('Cihazlar'!F433,4)),VALUE(MID('Cihazlar'!F433,4,2)),VALUE(LEFT('Cihazlar'!F433,2))),""))),IF('Cihazlar'!E433="","",IF(ISNUMBER('Cihazlar'!E433),'Cihazlar'!E433,IFERROR(DATE(VALUE(RIGHT('Cihazlar'!E433,4)),VALUE(MID('Cihazlar'!E433,4,2)),VALUE(LEFT('Cihazlar'!E433,2))),""))))</f>
        <v/>
      </c>
      <c r="J433" t="str">
        <f>IF('Cihazlar'!C433="","",IFERROR(MATCH('Cihazlar'!C433,'Ürünler'!$A:$A,0),IFERROR(MATCH('Cihazlar'!C433,'Ürünler'!$B:$B,0),"")))</f>
        <v/>
      </c>
      <c r="K433">
        <f>IF(L433&gt;0,0,IF('Cihazlar'!J433&lt;&gt;"",N(VALUE('Cihazlar'!J433)),IF(J433="",0,N(INDEX('Ürünler'!$C:$C,J433)))))</f>
        <v>0</v>
      </c>
      <c r="L433">
        <f>IF('Cihazlar'!K433&lt;&gt;"",N(VALUE('Cihazlar'!K433)),IF('Cihazlar'!J433&lt;&gt;"",0,IF(J433="",0,N(INDEX('Ürünler'!$D:$D,J433)))))</f>
        <v>0</v>
      </c>
    </row>
    <row r="434" spans="1:12">
      <c r="A434" t="str">
        <f>IF(AND('Cihazlar'!A434="",'Cihazlar'!B434=""),"",IFERROR(INDEX('Müşteriler'!$A:$A,MATCH(IF('Cihazlar'!A434="","§",'Cihazlar'!A434),'Müşteriler'!$K:$K,0)),IFERROR(INDEX('Müşteriler'!$A:$A,MATCH(IF('Cihazlar'!B434="","§",'Cihazlar'!B434),'Müşteriler'!$C:$C,0)),'Cihazlar'!A434&amp;'Cihazlar'!B434)))</f>
        <v/>
      </c>
      <c r="B434" t="str">
        <f>IF('Cihazlar'!C434="","",IF(J434="",'Cihazlar'!C434,INDEX('Ürünler'!$B:$B,J434)))</f>
        <v/>
      </c>
      <c r="C434" t="str">
        <f>IF('Cihazlar'!D434="","",'Cihazlar'!D434)</f>
        <v/>
      </c>
      <c r="D434" s="16" t="str">
        <f>I434</f>
        <v/>
      </c>
      <c r="E434" t="str">
        <f>IF(L434&gt;0,L434&amp;" gün",IF(K434&gt;0,K434&amp;" ay",""))</f>
        <v/>
      </c>
      <c r="F434" s="16" t="str">
        <f>IF(OR('Cihazlar'!C434="",I434=""),"",IF(L434&gt;0,I434+L434,IF(K434&gt;0,EDATE(I434,K434),"")))</f>
        <v/>
      </c>
      <c r="G434" s="17" t="str">
        <f>IF(F434="","",F434-TODAY())</f>
        <v/>
      </c>
      <c r="H434" t="str">
        <f>IF(G434="","",IF(G434&lt;0,"Gecikmiş",IF(G434&lt;=30,"30 gün içinde","Planlı")))</f>
        <v/>
      </c>
      <c r="I434" s="16" t="str">
        <f>IF('Cihazlar'!F434&lt;&gt;"",IF('Cihazlar'!F434="","",IF(ISNUMBER('Cihazlar'!F434),'Cihazlar'!F434,IFERROR(DATE(VALUE(RIGHT('Cihazlar'!F434,4)),VALUE(MID('Cihazlar'!F434,4,2)),VALUE(LEFT('Cihazlar'!F434,2))),""))),IF('Cihazlar'!E434="","",IF(ISNUMBER('Cihazlar'!E434),'Cihazlar'!E434,IFERROR(DATE(VALUE(RIGHT('Cihazlar'!E434,4)),VALUE(MID('Cihazlar'!E434,4,2)),VALUE(LEFT('Cihazlar'!E434,2))),""))))</f>
        <v/>
      </c>
      <c r="J434" t="str">
        <f>IF('Cihazlar'!C434="","",IFERROR(MATCH('Cihazlar'!C434,'Ürünler'!$A:$A,0),IFERROR(MATCH('Cihazlar'!C434,'Ürünler'!$B:$B,0),"")))</f>
        <v/>
      </c>
      <c r="K434">
        <f>IF(L434&gt;0,0,IF('Cihazlar'!J434&lt;&gt;"",N(VALUE('Cihazlar'!J434)),IF(J434="",0,N(INDEX('Ürünler'!$C:$C,J434)))))</f>
        <v>0</v>
      </c>
      <c r="L434">
        <f>IF('Cihazlar'!K434&lt;&gt;"",N(VALUE('Cihazlar'!K434)),IF('Cihazlar'!J434&lt;&gt;"",0,IF(J434="",0,N(INDEX('Ürünler'!$D:$D,J434)))))</f>
        <v>0</v>
      </c>
    </row>
    <row r="435" spans="1:12">
      <c r="A435" t="str">
        <f>IF(AND('Cihazlar'!A435="",'Cihazlar'!B435=""),"",IFERROR(INDEX('Müşteriler'!$A:$A,MATCH(IF('Cihazlar'!A435="","§",'Cihazlar'!A435),'Müşteriler'!$K:$K,0)),IFERROR(INDEX('Müşteriler'!$A:$A,MATCH(IF('Cihazlar'!B435="","§",'Cihazlar'!B435),'Müşteriler'!$C:$C,0)),'Cihazlar'!A435&amp;'Cihazlar'!B435)))</f>
        <v/>
      </c>
      <c r="B435" t="str">
        <f>IF('Cihazlar'!C435="","",IF(J435="",'Cihazlar'!C435,INDEX('Ürünler'!$B:$B,J435)))</f>
        <v/>
      </c>
      <c r="C435" t="str">
        <f>IF('Cihazlar'!D435="","",'Cihazlar'!D435)</f>
        <v/>
      </c>
      <c r="D435" s="16" t="str">
        <f>I435</f>
        <v/>
      </c>
      <c r="E435" t="str">
        <f>IF(L435&gt;0,L435&amp;" gün",IF(K435&gt;0,K435&amp;" ay",""))</f>
        <v/>
      </c>
      <c r="F435" s="16" t="str">
        <f>IF(OR('Cihazlar'!C435="",I435=""),"",IF(L435&gt;0,I435+L435,IF(K435&gt;0,EDATE(I435,K435),"")))</f>
        <v/>
      </c>
      <c r="G435" s="17" t="str">
        <f>IF(F435="","",F435-TODAY())</f>
        <v/>
      </c>
      <c r="H435" t="str">
        <f>IF(G435="","",IF(G435&lt;0,"Gecikmiş",IF(G435&lt;=30,"30 gün içinde","Planlı")))</f>
        <v/>
      </c>
      <c r="I435" s="16" t="str">
        <f>IF('Cihazlar'!F435&lt;&gt;"",IF('Cihazlar'!F435="","",IF(ISNUMBER('Cihazlar'!F435),'Cihazlar'!F435,IFERROR(DATE(VALUE(RIGHT('Cihazlar'!F435,4)),VALUE(MID('Cihazlar'!F435,4,2)),VALUE(LEFT('Cihazlar'!F435,2))),""))),IF('Cihazlar'!E435="","",IF(ISNUMBER('Cihazlar'!E435),'Cihazlar'!E435,IFERROR(DATE(VALUE(RIGHT('Cihazlar'!E435,4)),VALUE(MID('Cihazlar'!E435,4,2)),VALUE(LEFT('Cihazlar'!E435,2))),""))))</f>
        <v/>
      </c>
      <c r="J435" t="str">
        <f>IF('Cihazlar'!C435="","",IFERROR(MATCH('Cihazlar'!C435,'Ürünler'!$A:$A,0),IFERROR(MATCH('Cihazlar'!C435,'Ürünler'!$B:$B,0),"")))</f>
        <v/>
      </c>
      <c r="K435">
        <f>IF(L435&gt;0,0,IF('Cihazlar'!J435&lt;&gt;"",N(VALUE('Cihazlar'!J435)),IF(J435="",0,N(INDEX('Ürünler'!$C:$C,J435)))))</f>
        <v>0</v>
      </c>
      <c r="L435">
        <f>IF('Cihazlar'!K435&lt;&gt;"",N(VALUE('Cihazlar'!K435)),IF('Cihazlar'!J435&lt;&gt;"",0,IF(J435="",0,N(INDEX('Ürünler'!$D:$D,J435)))))</f>
        <v>0</v>
      </c>
    </row>
    <row r="436" spans="1:12">
      <c r="A436" t="str">
        <f>IF(AND('Cihazlar'!A436="",'Cihazlar'!B436=""),"",IFERROR(INDEX('Müşteriler'!$A:$A,MATCH(IF('Cihazlar'!A436="","§",'Cihazlar'!A436),'Müşteriler'!$K:$K,0)),IFERROR(INDEX('Müşteriler'!$A:$A,MATCH(IF('Cihazlar'!B436="","§",'Cihazlar'!B436),'Müşteriler'!$C:$C,0)),'Cihazlar'!A436&amp;'Cihazlar'!B436)))</f>
        <v/>
      </c>
      <c r="B436" t="str">
        <f>IF('Cihazlar'!C436="","",IF(J436="",'Cihazlar'!C436,INDEX('Ürünler'!$B:$B,J436)))</f>
        <v/>
      </c>
      <c r="C436" t="str">
        <f>IF('Cihazlar'!D436="","",'Cihazlar'!D436)</f>
        <v/>
      </c>
      <c r="D436" s="16" t="str">
        <f>I436</f>
        <v/>
      </c>
      <c r="E436" t="str">
        <f>IF(L436&gt;0,L436&amp;" gün",IF(K436&gt;0,K436&amp;" ay",""))</f>
        <v/>
      </c>
      <c r="F436" s="16" t="str">
        <f>IF(OR('Cihazlar'!C436="",I436=""),"",IF(L436&gt;0,I436+L436,IF(K436&gt;0,EDATE(I436,K436),"")))</f>
        <v/>
      </c>
      <c r="G436" s="17" t="str">
        <f>IF(F436="","",F436-TODAY())</f>
        <v/>
      </c>
      <c r="H436" t="str">
        <f>IF(G436="","",IF(G436&lt;0,"Gecikmiş",IF(G436&lt;=30,"30 gün içinde","Planlı")))</f>
        <v/>
      </c>
      <c r="I436" s="16" t="str">
        <f>IF('Cihazlar'!F436&lt;&gt;"",IF('Cihazlar'!F436="","",IF(ISNUMBER('Cihazlar'!F436),'Cihazlar'!F436,IFERROR(DATE(VALUE(RIGHT('Cihazlar'!F436,4)),VALUE(MID('Cihazlar'!F436,4,2)),VALUE(LEFT('Cihazlar'!F436,2))),""))),IF('Cihazlar'!E436="","",IF(ISNUMBER('Cihazlar'!E436),'Cihazlar'!E436,IFERROR(DATE(VALUE(RIGHT('Cihazlar'!E436,4)),VALUE(MID('Cihazlar'!E436,4,2)),VALUE(LEFT('Cihazlar'!E436,2))),""))))</f>
        <v/>
      </c>
      <c r="J436" t="str">
        <f>IF('Cihazlar'!C436="","",IFERROR(MATCH('Cihazlar'!C436,'Ürünler'!$A:$A,0),IFERROR(MATCH('Cihazlar'!C436,'Ürünler'!$B:$B,0),"")))</f>
        <v/>
      </c>
      <c r="K436">
        <f>IF(L436&gt;0,0,IF('Cihazlar'!J436&lt;&gt;"",N(VALUE('Cihazlar'!J436)),IF(J436="",0,N(INDEX('Ürünler'!$C:$C,J436)))))</f>
        <v>0</v>
      </c>
      <c r="L436">
        <f>IF('Cihazlar'!K436&lt;&gt;"",N(VALUE('Cihazlar'!K436)),IF('Cihazlar'!J436&lt;&gt;"",0,IF(J436="",0,N(INDEX('Ürünler'!$D:$D,J436)))))</f>
        <v>0</v>
      </c>
    </row>
    <row r="437" spans="1:12">
      <c r="A437" t="str">
        <f>IF(AND('Cihazlar'!A437="",'Cihazlar'!B437=""),"",IFERROR(INDEX('Müşteriler'!$A:$A,MATCH(IF('Cihazlar'!A437="","§",'Cihazlar'!A437),'Müşteriler'!$K:$K,0)),IFERROR(INDEX('Müşteriler'!$A:$A,MATCH(IF('Cihazlar'!B437="","§",'Cihazlar'!B437),'Müşteriler'!$C:$C,0)),'Cihazlar'!A437&amp;'Cihazlar'!B437)))</f>
        <v/>
      </c>
      <c r="B437" t="str">
        <f>IF('Cihazlar'!C437="","",IF(J437="",'Cihazlar'!C437,INDEX('Ürünler'!$B:$B,J437)))</f>
        <v/>
      </c>
      <c r="C437" t="str">
        <f>IF('Cihazlar'!D437="","",'Cihazlar'!D437)</f>
        <v/>
      </c>
      <c r="D437" s="16" t="str">
        <f>I437</f>
        <v/>
      </c>
      <c r="E437" t="str">
        <f>IF(L437&gt;0,L437&amp;" gün",IF(K437&gt;0,K437&amp;" ay",""))</f>
        <v/>
      </c>
      <c r="F437" s="16" t="str">
        <f>IF(OR('Cihazlar'!C437="",I437=""),"",IF(L437&gt;0,I437+L437,IF(K437&gt;0,EDATE(I437,K437),"")))</f>
        <v/>
      </c>
      <c r="G437" s="17" t="str">
        <f>IF(F437="","",F437-TODAY())</f>
        <v/>
      </c>
      <c r="H437" t="str">
        <f>IF(G437="","",IF(G437&lt;0,"Gecikmiş",IF(G437&lt;=30,"30 gün içinde","Planlı")))</f>
        <v/>
      </c>
      <c r="I437" s="16" t="str">
        <f>IF('Cihazlar'!F437&lt;&gt;"",IF('Cihazlar'!F437="","",IF(ISNUMBER('Cihazlar'!F437),'Cihazlar'!F437,IFERROR(DATE(VALUE(RIGHT('Cihazlar'!F437,4)),VALUE(MID('Cihazlar'!F437,4,2)),VALUE(LEFT('Cihazlar'!F437,2))),""))),IF('Cihazlar'!E437="","",IF(ISNUMBER('Cihazlar'!E437),'Cihazlar'!E437,IFERROR(DATE(VALUE(RIGHT('Cihazlar'!E437,4)),VALUE(MID('Cihazlar'!E437,4,2)),VALUE(LEFT('Cihazlar'!E437,2))),""))))</f>
        <v/>
      </c>
      <c r="J437" t="str">
        <f>IF('Cihazlar'!C437="","",IFERROR(MATCH('Cihazlar'!C437,'Ürünler'!$A:$A,0),IFERROR(MATCH('Cihazlar'!C437,'Ürünler'!$B:$B,0),"")))</f>
        <v/>
      </c>
      <c r="K437">
        <f>IF(L437&gt;0,0,IF('Cihazlar'!J437&lt;&gt;"",N(VALUE('Cihazlar'!J437)),IF(J437="",0,N(INDEX('Ürünler'!$C:$C,J437)))))</f>
        <v>0</v>
      </c>
      <c r="L437">
        <f>IF('Cihazlar'!K437&lt;&gt;"",N(VALUE('Cihazlar'!K437)),IF('Cihazlar'!J437&lt;&gt;"",0,IF(J437="",0,N(INDEX('Ürünler'!$D:$D,J437)))))</f>
        <v>0</v>
      </c>
    </row>
    <row r="438" spans="1:12">
      <c r="A438" t="str">
        <f>IF(AND('Cihazlar'!A438="",'Cihazlar'!B438=""),"",IFERROR(INDEX('Müşteriler'!$A:$A,MATCH(IF('Cihazlar'!A438="","§",'Cihazlar'!A438),'Müşteriler'!$K:$K,0)),IFERROR(INDEX('Müşteriler'!$A:$A,MATCH(IF('Cihazlar'!B438="","§",'Cihazlar'!B438),'Müşteriler'!$C:$C,0)),'Cihazlar'!A438&amp;'Cihazlar'!B438)))</f>
        <v/>
      </c>
      <c r="B438" t="str">
        <f>IF('Cihazlar'!C438="","",IF(J438="",'Cihazlar'!C438,INDEX('Ürünler'!$B:$B,J438)))</f>
        <v/>
      </c>
      <c r="C438" t="str">
        <f>IF('Cihazlar'!D438="","",'Cihazlar'!D438)</f>
        <v/>
      </c>
      <c r="D438" s="16" t="str">
        <f>I438</f>
        <v/>
      </c>
      <c r="E438" t="str">
        <f>IF(L438&gt;0,L438&amp;" gün",IF(K438&gt;0,K438&amp;" ay",""))</f>
        <v/>
      </c>
      <c r="F438" s="16" t="str">
        <f>IF(OR('Cihazlar'!C438="",I438=""),"",IF(L438&gt;0,I438+L438,IF(K438&gt;0,EDATE(I438,K438),"")))</f>
        <v/>
      </c>
      <c r="G438" s="17" t="str">
        <f>IF(F438="","",F438-TODAY())</f>
        <v/>
      </c>
      <c r="H438" t="str">
        <f>IF(G438="","",IF(G438&lt;0,"Gecikmiş",IF(G438&lt;=30,"30 gün içinde","Planlı")))</f>
        <v/>
      </c>
      <c r="I438" s="16" t="str">
        <f>IF('Cihazlar'!F438&lt;&gt;"",IF('Cihazlar'!F438="","",IF(ISNUMBER('Cihazlar'!F438),'Cihazlar'!F438,IFERROR(DATE(VALUE(RIGHT('Cihazlar'!F438,4)),VALUE(MID('Cihazlar'!F438,4,2)),VALUE(LEFT('Cihazlar'!F438,2))),""))),IF('Cihazlar'!E438="","",IF(ISNUMBER('Cihazlar'!E438),'Cihazlar'!E438,IFERROR(DATE(VALUE(RIGHT('Cihazlar'!E438,4)),VALUE(MID('Cihazlar'!E438,4,2)),VALUE(LEFT('Cihazlar'!E438,2))),""))))</f>
        <v/>
      </c>
      <c r="J438" t="str">
        <f>IF('Cihazlar'!C438="","",IFERROR(MATCH('Cihazlar'!C438,'Ürünler'!$A:$A,0),IFERROR(MATCH('Cihazlar'!C438,'Ürünler'!$B:$B,0),"")))</f>
        <v/>
      </c>
      <c r="K438">
        <f>IF(L438&gt;0,0,IF('Cihazlar'!J438&lt;&gt;"",N(VALUE('Cihazlar'!J438)),IF(J438="",0,N(INDEX('Ürünler'!$C:$C,J438)))))</f>
        <v>0</v>
      </c>
      <c r="L438">
        <f>IF('Cihazlar'!K438&lt;&gt;"",N(VALUE('Cihazlar'!K438)),IF('Cihazlar'!J438&lt;&gt;"",0,IF(J438="",0,N(INDEX('Ürünler'!$D:$D,J438)))))</f>
        <v>0</v>
      </c>
    </row>
    <row r="439" spans="1:12">
      <c r="A439" t="str">
        <f>IF(AND('Cihazlar'!A439="",'Cihazlar'!B439=""),"",IFERROR(INDEX('Müşteriler'!$A:$A,MATCH(IF('Cihazlar'!A439="","§",'Cihazlar'!A439),'Müşteriler'!$K:$K,0)),IFERROR(INDEX('Müşteriler'!$A:$A,MATCH(IF('Cihazlar'!B439="","§",'Cihazlar'!B439),'Müşteriler'!$C:$C,0)),'Cihazlar'!A439&amp;'Cihazlar'!B439)))</f>
        <v/>
      </c>
      <c r="B439" t="str">
        <f>IF('Cihazlar'!C439="","",IF(J439="",'Cihazlar'!C439,INDEX('Ürünler'!$B:$B,J439)))</f>
        <v/>
      </c>
      <c r="C439" t="str">
        <f>IF('Cihazlar'!D439="","",'Cihazlar'!D439)</f>
        <v/>
      </c>
      <c r="D439" s="16" t="str">
        <f>I439</f>
        <v/>
      </c>
      <c r="E439" t="str">
        <f>IF(L439&gt;0,L439&amp;" gün",IF(K439&gt;0,K439&amp;" ay",""))</f>
        <v/>
      </c>
      <c r="F439" s="16" t="str">
        <f>IF(OR('Cihazlar'!C439="",I439=""),"",IF(L439&gt;0,I439+L439,IF(K439&gt;0,EDATE(I439,K439),"")))</f>
        <v/>
      </c>
      <c r="G439" s="17" t="str">
        <f>IF(F439="","",F439-TODAY())</f>
        <v/>
      </c>
      <c r="H439" t="str">
        <f>IF(G439="","",IF(G439&lt;0,"Gecikmiş",IF(G439&lt;=30,"30 gün içinde","Planlı")))</f>
        <v/>
      </c>
      <c r="I439" s="16" t="str">
        <f>IF('Cihazlar'!F439&lt;&gt;"",IF('Cihazlar'!F439="","",IF(ISNUMBER('Cihazlar'!F439),'Cihazlar'!F439,IFERROR(DATE(VALUE(RIGHT('Cihazlar'!F439,4)),VALUE(MID('Cihazlar'!F439,4,2)),VALUE(LEFT('Cihazlar'!F439,2))),""))),IF('Cihazlar'!E439="","",IF(ISNUMBER('Cihazlar'!E439),'Cihazlar'!E439,IFERROR(DATE(VALUE(RIGHT('Cihazlar'!E439,4)),VALUE(MID('Cihazlar'!E439,4,2)),VALUE(LEFT('Cihazlar'!E439,2))),""))))</f>
        <v/>
      </c>
      <c r="J439" t="str">
        <f>IF('Cihazlar'!C439="","",IFERROR(MATCH('Cihazlar'!C439,'Ürünler'!$A:$A,0),IFERROR(MATCH('Cihazlar'!C439,'Ürünler'!$B:$B,0),"")))</f>
        <v/>
      </c>
      <c r="K439">
        <f>IF(L439&gt;0,0,IF('Cihazlar'!J439&lt;&gt;"",N(VALUE('Cihazlar'!J439)),IF(J439="",0,N(INDEX('Ürünler'!$C:$C,J439)))))</f>
        <v>0</v>
      </c>
      <c r="L439">
        <f>IF('Cihazlar'!K439&lt;&gt;"",N(VALUE('Cihazlar'!K439)),IF('Cihazlar'!J439&lt;&gt;"",0,IF(J439="",0,N(INDEX('Ürünler'!$D:$D,J439)))))</f>
        <v>0</v>
      </c>
    </row>
    <row r="440" spans="1:12">
      <c r="A440" t="str">
        <f>IF(AND('Cihazlar'!A440="",'Cihazlar'!B440=""),"",IFERROR(INDEX('Müşteriler'!$A:$A,MATCH(IF('Cihazlar'!A440="","§",'Cihazlar'!A440),'Müşteriler'!$K:$K,0)),IFERROR(INDEX('Müşteriler'!$A:$A,MATCH(IF('Cihazlar'!B440="","§",'Cihazlar'!B440),'Müşteriler'!$C:$C,0)),'Cihazlar'!A440&amp;'Cihazlar'!B440)))</f>
        <v/>
      </c>
      <c r="B440" t="str">
        <f>IF('Cihazlar'!C440="","",IF(J440="",'Cihazlar'!C440,INDEX('Ürünler'!$B:$B,J440)))</f>
        <v/>
      </c>
      <c r="C440" t="str">
        <f>IF('Cihazlar'!D440="","",'Cihazlar'!D440)</f>
        <v/>
      </c>
      <c r="D440" s="16" t="str">
        <f>I440</f>
        <v/>
      </c>
      <c r="E440" t="str">
        <f>IF(L440&gt;0,L440&amp;" gün",IF(K440&gt;0,K440&amp;" ay",""))</f>
        <v/>
      </c>
      <c r="F440" s="16" t="str">
        <f>IF(OR('Cihazlar'!C440="",I440=""),"",IF(L440&gt;0,I440+L440,IF(K440&gt;0,EDATE(I440,K440),"")))</f>
        <v/>
      </c>
      <c r="G440" s="17" t="str">
        <f>IF(F440="","",F440-TODAY())</f>
        <v/>
      </c>
      <c r="H440" t="str">
        <f>IF(G440="","",IF(G440&lt;0,"Gecikmiş",IF(G440&lt;=30,"30 gün içinde","Planlı")))</f>
        <v/>
      </c>
      <c r="I440" s="16" t="str">
        <f>IF('Cihazlar'!F440&lt;&gt;"",IF('Cihazlar'!F440="","",IF(ISNUMBER('Cihazlar'!F440),'Cihazlar'!F440,IFERROR(DATE(VALUE(RIGHT('Cihazlar'!F440,4)),VALUE(MID('Cihazlar'!F440,4,2)),VALUE(LEFT('Cihazlar'!F440,2))),""))),IF('Cihazlar'!E440="","",IF(ISNUMBER('Cihazlar'!E440),'Cihazlar'!E440,IFERROR(DATE(VALUE(RIGHT('Cihazlar'!E440,4)),VALUE(MID('Cihazlar'!E440,4,2)),VALUE(LEFT('Cihazlar'!E440,2))),""))))</f>
        <v/>
      </c>
      <c r="J440" t="str">
        <f>IF('Cihazlar'!C440="","",IFERROR(MATCH('Cihazlar'!C440,'Ürünler'!$A:$A,0),IFERROR(MATCH('Cihazlar'!C440,'Ürünler'!$B:$B,0),"")))</f>
        <v/>
      </c>
      <c r="K440">
        <f>IF(L440&gt;0,0,IF('Cihazlar'!J440&lt;&gt;"",N(VALUE('Cihazlar'!J440)),IF(J440="",0,N(INDEX('Ürünler'!$C:$C,J440)))))</f>
        <v>0</v>
      </c>
      <c r="L440">
        <f>IF('Cihazlar'!K440&lt;&gt;"",N(VALUE('Cihazlar'!K440)),IF('Cihazlar'!J440&lt;&gt;"",0,IF(J440="",0,N(INDEX('Ürünler'!$D:$D,J440)))))</f>
        <v>0</v>
      </c>
    </row>
    <row r="441" spans="1:12">
      <c r="A441" t="str">
        <f>IF(AND('Cihazlar'!A441="",'Cihazlar'!B441=""),"",IFERROR(INDEX('Müşteriler'!$A:$A,MATCH(IF('Cihazlar'!A441="","§",'Cihazlar'!A441),'Müşteriler'!$K:$K,0)),IFERROR(INDEX('Müşteriler'!$A:$A,MATCH(IF('Cihazlar'!B441="","§",'Cihazlar'!B441),'Müşteriler'!$C:$C,0)),'Cihazlar'!A441&amp;'Cihazlar'!B441)))</f>
        <v/>
      </c>
      <c r="B441" t="str">
        <f>IF('Cihazlar'!C441="","",IF(J441="",'Cihazlar'!C441,INDEX('Ürünler'!$B:$B,J441)))</f>
        <v/>
      </c>
      <c r="C441" t="str">
        <f>IF('Cihazlar'!D441="","",'Cihazlar'!D441)</f>
        <v/>
      </c>
      <c r="D441" s="16" t="str">
        <f>I441</f>
        <v/>
      </c>
      <c r="E441" t="str">
        <f>IF(L441&gt;0,L441&amp;" gün",IF(K441&gt;0,K441&amp;" ay",""))</f>
        <v/>
      </c>
      <c r="F441" s="16" t="str">
        <f>IF(OR('Cihazlar'!C441="",I441=""),"",IF(L441&gt;0,I441+L441,IF(K441&gt;0,EDATE(I441,K441),"")))</f>
        <v/>
      </c>
      <c r="G441" s="17" t="str">
        <f>IF(F441="","",F441-TODAY())</f>
        <v/>
      </c>
      <c r="H441" t="str">
        <f>IF(G441="","",IF(G441&lt;0,"Gecikmiş",IF(G441&lt;=30,"30 gün içinde","Planlı")))</f>
        <v/>
      </c>
      <c r="I441" s="16" t="str">
        <f>IF('Cihazlar'!F441&lt;&gt;"",IF('Cihazlar'!F441="","",IF(ISNUMBER('Cihazlar'!F441),'Cihazlar'!F441,IFERROR(DATE(VALUE(RIGHT('Cihazlar'!F441,4)),VALUE(MID('Cihazlar'!F441,4,2)),VALUE(LEFT('Cihazlar'!F441,2))),""))),IF('Cihazlar'!E441="","",IF(ISNUMBER('Cihazlar'!E441),'Cihazlar'!E441,IFERROR(DATE(VALUE(RIGHT('Cihazlar'!E441,4)),VALUE(MID('Cihazlar'!E441,4,2)),VALUE(LEFT('Cihazlar'!E441,2))),""))))</f>
        <v/>
      </c>
      <c r="J441" t="str">
        <f>IF('Cihazlar'!C441="","",IFERROR(MATCH('Cihazlar'!C441,'Ürünler'!$A:$A,0),IFERROR(MATCH('Cihazlar'!C441,'Ürünler'!$B:$B,0),"")))</f>
        <v/>
      </c>
      <c r="K441">
        <f>IF(L441&gt;0,0,IF('Cihazlar'!J441&lt;&gt;"",N(VALUE('Cihazlar'!J441)),IF(J441="",0,N(INDEX('Ürünler'!$C:$C,J441)))))</f>
        <v>0</v>
      </c>
      <c r="L441">
        <f>IF('Cihazlar'!K441&lt;&gt;"",N(VALUE('Cihazlar'!K441)),IF('Cihazlar'!J441&lt;&gt;"",0,IF(J441="",0,N(INDEX('Ürünler'!$D:$D,J441)))))</f>
        <v>0</v>
      </c>
    </row>
    <row r="442" spans="1:12">
      <c r="A442" t="str">
        <f>IF(AND('Cihazlar'!A442="",'Cihazlar'!B442=""),"",IFERROR(INDEX('Müşteriler'!$A:$A,MATCH(IF('Cihazlar'!A442="","§",'Cihazlar'!A442),'Müşteriler'!$K:$K,0)),IFERROR(INDEX('Müşteriler'!$A:$A,MATCH(IF('Cihazlar'!B442="","§",'Cihazlar'!B442),'Müşteriler'!$C:$C,0)),'Cihazlar'!A442&amp;'Cihazlar'!B442)))</f>
        <v/>
      </c>
      <c r="B442" t="str">
        <f>IF('Cihazlar'!C442="","",IF(J442="",'Cihazlar'!C442,INDEX('Ürünler'!$B:$B,J442)))</f>
        <v/>
      </c>
      <c r="C442" t="str">
        <f>IF('Cihazlar'!D442="","",'Cihazlar'!D442)</f>
        <v/>
      </c>
      <c r="D442" s="16" t="str">
        <f>I442</f>
        <v/>
      </c>
      <c r="E442" t="str">
        <f>IF(L442&gt;0,L442&amp;" gün",IF(K442&gt;0,K442&amp;" ay",""))</f>
        <v/>
      </c>
      <c r="F442" s="16" t="str">
        <f>IF(OR('Cihazlar'!C442="",I442=""),"",IF(L442&gt;0,I442+L442,IF(K442&gt;0,EDATE(I442,K442),"")))</f>
        <v/>
      </c>
      <c r="G442" s="17" t="str">
        <f>IF(F442="","",F442-TODAY())</f>
        <v/>
      </c>
      <c r="H442" t="str">
        <f>IF(G442="","",IF(G442&lt;0,"Gecikmiş",IF(G442&lt;=30,"30 gün içinde","Planlı")))</f>
        <v/>
      </c>
      <c r="I442" s="16" t="str">
        <f>IF('Cihazlar'!F442&lt;&gt;"",IF('Cihazlar'!F442="","",IF(ISNUMBER('Cihazlar'!F442),'Cihazlar'!F442,IFERROR(DATE(VALUE(RIGHT('Cihazlar'!F442,4)),VALUE(MID('Cihazlar'!F442,4,2)),VALUE(LEFT('Cihazlar'!F442,2))),""))),IF('Cihazlar'!E442="","",IF(ISNUMBER('Cihazlar'!E442),'Cihazlar'!E442,IFERROR(DATE(VALUE(RIGHT('Cihazlar'!E442,4)),VALUE(MID('Cihazlar'!E442,4,2)),VALUE(LEFT('Cihazlar'!E442,2))),""))))</f>
        <v/>
      </c>
      <c r="J442" t="str">
        <f>IF('Cihazlar'!C442="","",IFERROR(MATCH('Cihazlar'!C442,'Ürünler'!$A:$A,0),IFERROR(MATCH('Cihazlar'!C442,'Ürünler'!$B:$B,0),"")))</f>
        <v/>
      </c>
      <c r="K442">
        <f>IF(L442&gt;0,0,IF('Cihazlar'!J442&lt;&gt;"",N(VALUE('Cihazlar'!J442)),IF(J442="",0,N(INDEX('Ürünler'!$C:$C,J442)))))</f>
        <v>0</v>
      </c>
      <c r="L442">
        <f>IF('Cihazlar'!K442&lt;&gt;"",N(VALUE('Cihazlar'!K442)),IF('Cihazlar'!J442&lt;&gt;"",0,IF(J442="",0,N(INDEX('Ürünler'!$D:$D,J442)))))</f>
        <v>0</v>
      </c>
    </row>
    <row r="443" spans="1:12">
      <c r="A443" t="str">
        <f>IF(AND('Cihazlar'!A443="",'Cihazlar'!B443=""),"",IFERROR(INDEX('Müşteriler'!$A:$A,MATCH(IF('Cihazlar'!A443="","§",'Cihazlar'!A443),'Müşteriler'!$K:$K,0)),IFERROR(INDEX('Müşteriler'!$A:$A,MATCH(IF('Cihazlar'!B443="","§",'Cihazlar'!B443),'Müşteriler'!$C:$C,0)),'Cihazlar'!A443&amp;'Cihazlar'!B443)))</f>
        <v/>
      </c>
      <c r="B443" t="str">
        <f>IF('Cihazlar'!C443="","",IF(J443="",'Cihazlar'!C443,INDEX('Ürünler'!$B:$B,J443)))</f>
        <v/>
      </c>
      <c r="C443" t="str">
        <f>IF('Cihazlar'!D443="","",'Cihazlar'!D443)</f>
        <v/>
      </c>
      <c r="D443" s="16" t="str">
        <f>I443</f>
        <v/>
      </c>
      <c r="E443" t="str">
        <f>IF(L443&gt;0,L443&amp;" gün",IF(K443&gt;0,K443&amp;" ay",""))</f>
        <v/>
      </c>
      <c r="F443" s="16" t="str">
        <f>IF(OR('Cihazlar'!C443="",I443=""),"",IF(L443&gt;0,I443+L443,IF(K443&gt;0,EDATE(I443,K443),"")))</f>
        <v/>
      </c>
      <c r="G443" s="17" t="str">
        <f>IF(F443="","",F443-TODAY())</f>
        <v/>
      </c>
      <c r="H443" t="str">
        <f>IF(G443="","",IF(G443&lt;0,"Gecikmiş",IF(G443&lt;=30,"30 gün içinde","Planlı")))</f>
        <v/>
      </c>
      <c r="I443" s="16" t="str">
        <f>IF('Cihazlar'!F443&lt;&gt;"",IF('Cihazlar'!F443="","",IF(ISNUMBER('Cihazlar'!F443),'Cihazlar'!F443,IFERROR(DATE(VALUE(RIGHT('Cihazlar'!F443,4)),VALUE(MID('Cihazlar'!F443,4,2)),VALUE(LEFT('Cihazlar'!F443,2))),""))),IF('Cihazlar'!E443="","",IF(ISNUMBER('Cihazlar'!E443),'Cihazlar'!E443,IFERROR(DATE(VALUE(RIGHT('Cihazlar'!E443,4)),VALUE(MID('Cihazlar'!E443,4,2)),VALUE(LEFT('Cihazlar'!E443,2))),""))))</f>
        <v/>
      </c>
      <c r="J443" t="str">
        <f>IF('Cihazlar'!C443="","",IFERROR(MATCH('Cihazlar'!C443,'Ürünler'!$A:$A,0),IFERROR(MATCH('Cihazlar'!C443,'Ürünler'!$B:$B,0),"")))</f>
        <v/>
      </c>
      <c r="K443">
        <f>IF(L443&gt;0,0,IF('Cihazlar'!J443&lt;&gt;"",N(VALUE('Cihazlar'!J443)),IF(J443="",0,N(INDEX('Ürünler'!$C:$C,J443)))))</f>
        <v>0</v>
      </c>
      <c r="L443">
        <f>IF('Cihazlar'!K443&lt;&gt;"",N(VALUE('Cihazlar'!K443)),IF('Cihazlar'!J443&lt;&gt;"",0,IF(J443="",0,N(INDEX('Ürünler'!$D:$D,J443)))))</f>
        <v>0</v>
      </c>
    </row>
    <row r="444" spans="1:12">
      <c r="A444" t="str">
        <f>IF(AND('Cihazlar'!A444="",'Cihazlar'!B444=""),"",IFERROR(INDEX('Müşteriler'!$A:$A,MATCH(IF('Cihazlar'!A444="","§",'Cihazlar'!A444),'Müşteriler'!$K:$K,0)),IFERROR(INDEX('Müşteriler'!$A:$A,MATCH(IF('Cihazlar'!B444="","§",'Cihazlar'!B444),'Müşteriler'!$C:$C,0)),'Cihazlar'!A444&amp;'Cihazlar'!B444)))</f>
        <v/>
      </c>
      <c r="B444" t="str">
        <f>IF('Cihazlar'!C444="","",IF(J444="",'Cihazlar'!C444,INDEX('Ürünler'!$B:$B,J444)))</f>
        <v/>
      </c>
      <c r="C444" t="str">
        <f>IF('Cihazlar'!D444="","",'Cihazlar'!D444)</f>
        <v/>
      </c>
      <c r="D444" s="16" t="str">
        <f>I444</f>
        <v/>
      </c>
      <c r="E444" t="str">
        <f>IF(L444&gt;0,L444&amp;" gün",IF(K444&gt;0,K444&amp;" ay",""))</f>
        <v/>
      </c>
      <c r="F444" s="16" t="str">
        <f>IF(OR('Cihazlar'!C444="",I444=""),"",IF(L444&gt;0,I444+L444,IF(K444&gt;0,EDATE(I444,K444),"")))</f>
        <v/>
      </c>
      <c r="G444" s="17" t="str">
        <f>IF(F444="","",F444-TODAY())</f>
        <v/>
      </c>
      <c r="H444" t="str">
        <f>IF(G444="","",IF(G444&lt;0,"Gecikmiş",IF(G444&lt;=30,"30 gün içinde","Planlı")))</f>
        <v/>
      </c>
      <c r="I444" s="16" t="str">
        <f>IF('Cihazlar'!F444&lt;&gt;"",IF('Cihazlar'!F444="","",IF(ISNUMBER('Cihazlar'!F444),'Cihazlar'!F444,IFERROR(DATE(VALUE(RIGHT('Cihazlar'!F444,4)),VALUE(MID('Cihazlar'!F444,4,2)),VALUE(LEFT('Cihazlar'!F444,2))),""))),IF('Cihazlar'!E444="","",IF(ISNUMBER('Cihazlar'!E444),'Cihazlar'!E444,IFERROR(DATE(VALUE(RIGHT('Cihazlar'!E444,4)),VALUE(MID('Cihazlar'!E444,4,2)),VALUE(LEFT('Cihazlar'!E444,2))),""))))</f>
        <v/>
      </c>
      <c r="J444" t="str">
        <f>IF('Cihazlar'!C444="","",IFERROR(MATCH('Cihazlar'!C444,'Ürünler'!$A:$A,0),IFERROR(MATCH('Cihazlar'!C444,'Ürünler'!$B:$B,0),"")))</f>
        <v/>
      </c>
      <c r="K444">
        <f>IF(L444&gt;0,0,IF('Cihazlar'!J444&lt;&gt;"",N(VALUE('Cihazlar'!J444)),IF(J444="",0,N(INDEX('Ürünler'!$C:$C,J444)))))</f>
        <v>0</v>
      </c>
      <c r="L444">
        <f>IF('Cihazlar'!K444&lt;&gt;"",N(VALUE('Cihazlar'!K444)),IF('Cihazlar'!J444&lt;&gt;"",0,IF(J444="",0,N(INDEX('Ürünler'!$D:$D,J444)))))</f>
        <v>0</v>
      </c>
    </row>
    <row r="445" spans="1:12">
      <c r="A445" t="str">
        <f>IF(AND('Cihazlar'!A445="",'Cihazlar'!B445=""),"",IFERROR(INDEX('Müşteriler'!$A:$A,MATCH(IF('Cihazlar'!A445="","§",'Cihazlar'!A445),'Müşteriler'!$K:$K,0)),IFERROR(INDEX('Müşteriler'!$A:$A,MATCH(IF('Cihazlar'!B445="","§",'Cihazlar'!B445),'Müşteriler'!$C:$C,0)),'Cihazlar'!A445&amp;'Cihazlar'!B445)))</f>
        <v/>
      </c>
      <c r="B445" t="str">
        <f>IF('Cihazlar'!C445="","",IF(J445="",'Cihazlar'!C445,INDEX('Ürünler'!$B:$B,J445)))</f>
        <v/>
      </c>
      <c r="C445" t="str">
        <f>IF('Cihazlar'!D445="","",'Cihazlar'!D445)</f>
        <v/>
      </c>
      <c r="D445" s="16" t="str">
        <f>I445</f>
        <v/>
      </c>
      <c r="E445" t="str">
        <f>IF(L445&gt;0,L445&amp;" gün",IF(K445&gt;0,K445&amp;" ay",""))</f>
        <v/>
      </c>
      <c r="F445" s="16" t="str">
        <f>IF(OR('Cihazlar'!C445="",I445=""),"",IF(L445&gt;0,I445+L445,IF(K445&gt;0,EDATE(I445,K445),"")))</f>
        <v/>
      </c>
      <c r="G445" s="17" t="str">
        <f>IF(F445="","",F445-TODAY())</f>
        <v/>
      </c>
      <c r="H445" t="str">
        <f>IF(G445="","",IF(G445&lt;0,"Gecikmiş",IF(G445&lt;=30,"30 gün içinde","Planlı")))</f>
        <v/>
      </c>
      <c r="I445" s="16" t="str">
        <f>IF('Cihazlar'!F445&lt;&gt;"",IF('Cihazlar'!F445="","",IF(ISNUMBER('Cihazlar'!F445),'Cihazlar'!F445,IFERROR(DATE(VALUE(RIGHT('Cihazlar'!F445,4)),VALUE(MID('Cihazlar'!F445,4,2)),VALUE(LEFT('Cihazlar'!F445,2))),""))),IF('Cihazlar'!E445="","",IF(ISNUMBER('Cihazlar'!E445),'Cihazlar'!E445,IFERROR(DATE(VALUE(RIGHT('Cihazlar'!E445,4)),VALUE(MID('Cihazlar'!E445,4,2)),VALUE(LEFT('Cihazlar'!E445,2))),""))))</f>
        <v/>
      </c>
      <c r="J445" t="str">
        <f>IF('Cihazlar'!C445="","",IFERROR(MATCH('Cihazlar'!C445,'Ürünler'!$A:$A,0),IFERROR(MATCH('Cihazlar'!C445,'Ürünler'!$B:$B,0),"")))</f>
        <v/>
      </c>
      <c r="K445">
        <f>IF(L445&gt;0,0,IF('Cihazlar'!J445&lt;&gt;"",N(VALUE('Cihazlar'!J445)),IF(J445="",0,N(INDEX('Ürünler'!$C:$C,J445)))))</f>
        <v>0</v>
      </c>
      <c r="L445">
        <f>IF('Cihazlar'!K445&lt;&gt;"",N(VALUE('Cihazlar'!K445)),IF('Cihazlar'!J445&lt;&gt;"",0,IF(J445="",0,N(INDEX('Ürünler'!$D:$D,J445)))))</f>
        <v>0</v>
      </c>
    </row>
    <row r="446" spans="1:12">
      <c r="A446" t="str">
        <f>IF(AND('Cihazlar'!A446="",'Cihazlar'!B446=""),"",IFERROR(INDEX('Müşteriler'!$A:$A,MATCH(IF('Cihazlar'!A446="","§",'Cihazlar'!A446),'Müşteriler'!$K:$K,0)),IFERROR(INDEX('Müşteriler'!$A:$A,MATCH(IF('Cihazlar'!B446="","§",'Cihazlar'!B446),'Müşteriler'!$C:$C,0)),'Cihazlar'!A446&amp;'Cihazlar'!B446)))</f>
        <v/>
      </c>
      <c r="B446" t="str">
        <f>IF('Cihazlar'!C446="","",IF(J446="",'Cihazlar'!C446,INDEX('Ürünler'!$B:$B,J446)))</f>
        <v/>
      </c>
      <c r="C446" t="str">
        <f>IF('Cihazlar'!D446="","",'Cihazlar'!D446)</f>
        <v/>
      </c>
      <c r="D446" s="16" t="str">
        <f>I446</f>
        <v/>
      </c>
      <c r="E446" t="str">
        <f>IF(L446&gt;0,L446&amp;" gün",IF(K446&gt;0,K446&amp;" ay",""))</f>
        <v/>
      </c>
      <c r="F446" s="16" t="str">
        <f>IF(OR('Cihazlar'!C446="",I446=""),"",IF(L446&gt;0,I446+L446,IF(K446&gt;0,EDATE(I446,K446),"")))</f>
        <v/>
      </c>
      <c r="G446" s="17" t="str">
        <f>IF(F446="","",F446-TODAY())</f>
        <v/>
      </c>
      <c r="H446" t="str">
        <f>IF(G446="","",IF(G446&lt;0,"Gecikmiş",IF(G446&lt;=30,"30 gün içinde","Planlı")))</f>
        <v/>
      </c>
      <c r="I446" s="16" t="str">
        <f>IF('Cihazlar'!F446&lt;&gt;"",IF('Cihazlar'!F446="","",IF(ISNUMBER('Cihazlar'!F446),'Cihazlar'!F446,IFERROR(DATE(VALUE(RIGHT('Cihazlar'!F446,4)),VALUE(MID('Cihazlar'!F446,4,2)),VALUE(LEFT('Cihazlar'!F446,2))),""))),IF('Cihazlar'!E446="","",IF(ISNUMBER('Cihazlar'!E446),'Cihazlar'!E446,IFERROR(DATE(VALUE(RIGHT('Cihazlar'!E446,4)),VALUE(MID('Cihazlar'!E446,4,2)),VALUE(LEFT('Cihazlar'!E446,2))),""))))</f>
        <v/>
      </c>
      <c r="J446" t="str">
        <f>IF('Cihazlar'!C446="","",IFERROR(MATCH('Cihazlar'!C446,'Ürünler'!$A:$A,0),IFERROR(MATCH('Cihazlar'!C446,'Ürünler'!$B:$B,0),"")))</f>
        <v/>
      </c>
      <c r="K446">
        <f>IF(L446&gt;0,0,IF('Cihazlar'!J446&lt;&gt;"",N(VALUE('Cihazlar'!J446)),IF(J446="",0,N(INDEX('Ürünler'!$C:$C,J446)))))</f>
        <v>0</v>
      </c>
      <c r="L446">
        <f>IF('Cihazlar'!K446&lt;&gt;"",N(VALUE('Cihazlar'!K446)),IF('Cihazlar'!J446&lt;&gt;"",0,IF(J446="",0,N(INDEX('Ürünler'!$D:$D,J446)))))</f>
        <v>0</v>
      </c>
    </row>
    <row r="447" spans="1:12">
      <c r="A447" t="str">
        <f>IF(AND('Cihazlar'!A447="",'Cihazlar'!B447=""),"",IFERROR(INDEX('Müşteriler'!$A:$A,MATCH(IF('Cihazlar'!A447="","§",'Cihazlar'!A447),'Müşteriler'!$K:$K,0)),IFERROR(INDEX('Müşteriler'!$A:$A,MATCH(IF('Cihazlar'!B447="","§",'Cihazlar'!B447),'Müşteriler'!$C:$C,0)),'Cihazlar'!A447&amp;'Cihazlar'!B447)))</f>
        <v/>
      </c>
      <c r="B447" t="str">
        <f>IF('Cihazlar'!C447="","",IF(J447="",'Cihazlar'!C447,INDEX('Ürünler'!$B:$B,J447)))</f>
        <v/>
      </c>
      <c r="C447" t="str">
        <f>IF('Cihazlar'!D447="","",'Cihazlar'!D447)</f>
        <v/>
      </c>
      <c r="D447" s="16" t="str">
        <f>I447</f>
        <v/>
      </c>
      <c r="E447" t="str">
        <f>IF(L447&gt;0,L447&amp;" gün",IF(K447&gt;0,K447&amp;" ay",""))</f>
        <v/>
      </c>
      <c r="F447" s="16" t="str">
        <f>IF(OR('Cihazlar'!C447="",I447=""),"",IF(L447&gt;0,I447+L447,IF(K447&gt;0,EDATE(I447,K447),"")))</f>
        <v/>
      </c>
      <c r="G447" s="17" t="str">
        <f>IF(F447="","",F447-TODAY())</f>
        <v/>
      </c>
      <c r="H447" t="str">
        <f>IF(G447="","",IF(G447&lt;0,"Gecikmiş",IF(G447&lt;=30,"30 gün içinde","Planlı")))</f>
        <v/>
      </c>
      <c r="I447" s="16" t="str">
        <f>IF('Cihazlar'!F447&lt;&gt;"",IF('Cihazlar'!F447="","",IF(ISNUMBER('Cihazlar'!F447),'Cihazlar'!F447,IFERROR(DATE(VALUE(RIGHT('Cihazlar'!F447,4)),VALUE(MID('Cihazlar'!F447,4,2)),VALUE(LEFT('Cihazlar'!F447,2))),""))),IF('Cihazlar'!E447="","",IF(ISNUMBER('Cihazlar'!E447),'Cihazlar'!E447,IFERROR(DATE(VALUE(RIGHT('Cihazlar'!E447,4)),VALUE(MID('Cihazlar'!E447,4,2)),VALUE(LEFT('Cihazlar'!E447,2))),""))))</f>
        <v/>
      </c>
      <c r="J447" t="str">
        <f>IF('Cihazlar'!C447="","",IFERROR(MATCH('Cihazlar'!C447,'Ürünler'!$A:$A,0),IFERROR(MATCH('Cihazlar'!C447,'Ürünler'!$B:$B,0),"")))</f>
        <v/>
      </c>
      <c r="K447">
        <f>IF(L447&gt;0,0,IF('Cihazlar'!J447&lt;&gt;"",N(VALUE('Cihazlar'!J447)),IF(J447="",0,N(INDEX('Ürünler'!$C:$C,J447)))))</f>
        <v>0</v>
      </c>
      <c r="L447">
        <f>IF('Cihazlar'!K447&lt;&gt;"",N(VALUE('Cihazlar'!K447)),IF('Cihazlar'!J447&lt;&gt;"",0,IF(J447="",0,N(INDEX('Ürünler'!$D:$D,J447)))))</f>
        <v>0</v>
      </c>
    </row>
    <row r="448" spans="1:12">
      <c r="A448" t="str">
        <f>IF(AND('Cihazlar'!A448="",'Cihazlar'!B448=""),"",IFERROR(INDEX('Müşteriler'!$A:$A,MATCH(IF('Cihazlar'!A448="","§",'Cihazlar'!A448),'Müşteriler'!$K:$K,0)),IFERROR(INDEX('Müşteriler'!$A:$A,MATCH(IF('Cihazlar'!B448="","§",'Cihazlar'!B448),'Müşteriler'!$C:$C,0)),'Cihazlar'!A448&amp;'Cihazlar'!B448)))</f>
        <v/>
      </c>
      <c r="B448" t="str">
        <f>IF('Cihazlar'!C448="","",IF(J448="",'Cihazlar'!C448,INDEX('Ürünler'!$B:$B,J448)))</f>
        <v/>
      </c>
      <c r="C448" t="str">
        <f>IF('Cihazlar'!D448="","",'Cihazlar'!D448)</f>
        <v/>
      </c>
      <c r="D448" s="16" t="str">
        <f>I448</f>
        <v/>
      </c>
      <c r="E448" t="str">
        <f>IF(L448&gt;0,L448&amp;" gün",IF(K448&gt;0,K448&amp;" ay",""))</f>
        <v/>
      </c>
      <c r="F448" s="16" t="str">
        <f>IF(OR('Cihazlar'!C448="",I448=""),"",IF(L448&gt;0,I448+L448,IF(K448&gt;0,EDATE(I448,K448),"")))</f>
        <v/>
      </c>
      <c r="G448" s="17" t="str">
        <f>IF(F448="","",F448-TODAY())</f>
        <v/>
      </c>
      <c r="H448" t="str">
        <f>IF(G448="","",IF(G448&lt;0,"Gecikmiş",IF(G448&lt;=30,"30 gün içinde","Planlı")))</f>
        <v/>
      </c>
      <c r="I448" s="16" t="str">
        <f>IF('Cihazlar'!F448&lt;&gt;"",IF('Cihazlar'!F448="","",IF(ISNUMBER('Cihazlar'!F448),'Cihazlar'!F448,IFERROR(DATE(VALUE(RIGHT('Cihazlar'!F448,4)),VALUE(MID('Cihazlar'!F448,4,2)),VALUE(LEFT('Cihazlar'!F448,2))),""))),IF('Cihazlar'!E448="","",IF(ISNUMBER('Cihazlar'!E448),'Cihazlar'!E448,IFERROR(DATE(VALUE(RIGHT('Cihazlar'!E448,4)),VALUE(MID('Cihazlar'!E448,4,2)),VALUE(LEFT('Cihazlar'!E448,2))),""))))</f>
        <v/>
      </c>
      <c r="J448" t="str">
        <f>IF('Cihazlar'!C448="","",IFERROR(MATCH('Cihazlar'!C448,'Ürünler'!$A:$A,0),IFERROR(MATCH('Cihazlar'!C448,'Ürünler'!$B:$B,0),"")))</f>
        <v/>
      </c>
      <c r="K448">
        <f>IF(L448&gt;0,0,IF('Cihazlar'!J448&lt;&gt;"",N(VALUE('Cihazlar'!J448)),IF(J448="",0,N(INDEX('Ürünler'!$C:$C,J448)))))</f>
        <v>0</v>
      </c>
      <c r="L448">
        <f>IF('Cihazlar'!K448&lt;&gt;"",N(VALUE('Cihazlar'!K448)),IF('Cihazlar'!J448&lt;&gt;"",0,IF(J448="",0,N(INDEX('Ürünler'!$D:$D,J448)))))</f>
        <v>0</v>
      </c>
    </row>
    <row r="449" spans="1:12">
      <c r="A449" t="str">
        <f>IF(AND('Cihazlar'!A449="",'Cihazlar'!B449=""),"",IFERROR(INDEX('Müşteriler'!$A:$A,MATCH(IF('Cihazlar'!A449="","§",'Cihazlar'!A449),'Müşteriler'!$K:$K,0)),IFERROR(INDEX('Müşteriler'!$A:$A,MATCH(IF('Cihazlar'!B449="","§",'Cihazlar'!B449),'Müşteriler'!$C:$C,0)),'Cihazlar'!A449&amp;'Cihazlar'!B449)))</f>
        <v/>
      </c>
      <c r="B449" t="str">
        <f>IF('Cihazlar'!C449="","",IF(J449="",'Cihazlar'!C449,INDEX('Ürünler'!$B:$B,J449)))</f>
        <v/>
      </c>
      <c r="C449" t="str">
        <f>IF('Cihazlar'!D449="","",'Cihazlar'!D449)</f>
        <v/>
      </c>
      <c r="D449" s="16" t="str">
        <f>I449</f>
        <v/>
      </c>
      <c r="E449" t="str">
        <f>IF(L449&gt;0,L449&amp;" gün",IF(K449&gt;0,K449&amp;" ay",""))</f>
        <v/>
      </c>
      <c r="F449" s="16" t="str">
        <f>IF(OR('Cihazlar'!C449="",I449=""),"",IF(L449&gt;0,I449+L449,IF(K449&gt;0,EDATE(I449,K449),"")))</f>
        <v/>
      </c>
      <c r="G449" s="17" t="str">
        <f>IF(F449="","",F449-TODAY())</f>
        <v/>
      </c>
      <c r="H449" t="str">
        <f>IF(G449="","",IF(G449&lt;0,"Gecikmiş",IF(G449&lt;=30,"30 gün içinde","Planlı")))</f>
        <v/>
      </c>
      <c r="I449" s="16" t="str">
        <f>IF('Cihazlar'!F449&lt;&gt;"",IF('Cihazlar'!F449="","",IF(ISNUMBER('Cihazlar'!F449),'Cihazlar'!F449,IFERROR(DATE(VALUE(RIGHT('Cihazlar'!F449,4)),VALUE(MID('Cihazlar'!F449,4,2)),VALUE(LEFT('Cihazlar'!F449,2))),""))),IF('Cihazlar'!E449="","",IF(ISNUMBER('Cihazlar'!E449),'Cihazlar'!E449,IFERROR(DATE(VALUE(RIGHT('Cihazlar'!E449,4)),VALUE(MID('Cihazlar'!E449,4,2)),VALUE(LEFT('Cihazlar'!E449,2))),""))))</f>
        <v/>
      </c>
      <c r="J449" t="str">
        <f>IF('Cihazlar'!C449="","",IFERROR(MATCH('Cihazlar'!C449,'Ürünler'!$A:$A,0),IFERROR(MATCH('Cihazlar'!C449,'Ürünler'!$B:$B,0),"")))</f>
        <v/>
      </c>
      <c r="K449">
        <f>IF(L449&gt;0,0,IF('Cihazlar'!J449&lt;&gt;"",N(VALUE('Cihazlar'!J449)),IF(J449="",0,N(INDEX('Ürünler'!$C:$C,J449)))))</f>
        <v>0</v>
      </c>
      <c r="L449">
        <f>IF('Cihazlar'!K449&lt;&gt;"",N(VALUE('Cihazlar'!K449)),IF('Cihazlar'!J449&lt;&gt;"",0,IF(J449="",0,N(INDEX('Ürünler'!$D:$D,J449)))))</f>
        <v>0</v>
      </c>
    </row>
    <row r="450" spans="1:12">
      <c r="A450" t="str">
        <f>IF(AND('Cihazlar'!A450="",'Cihazlar'!B450=""),"",IFERROR(INDEX('Müşteriler'!$A:$A,MATCH(IF('Cihazlar'!A450="","§",'Cihazlar'!A450),'Müşteriler'!$K:$K,0)),IFERROR(INDEX('Müşteriler'!$A:$A,MATCH(IF('Cihazlar'!B450="","§",'Cihazlar'!B450),'Müşteriler'!$C:$C,0)),'Cihazlar'!A450&amp;'Cihazlar'!B450)))</f>
        <v/>
      </c>
      <c r="B450" t="str">
        <f>IF('Cihazlar'!C450="","",IF(J450="",'Cihazlar'!C450,INDEX('Ürünler'!$B:$B,J450)))</f>
        <v/>
      </c>
      <c r="C450" t="str">
        <f>IF('Cihazlar'!D450="","",'Cihazlar'!D450)</f>
        <v/>
      </c>
      <c r="D450" s="16" t="str">
        <f>I450</f>
        <v/>
      </c>
      <c r="E450" t="str">
        <f>IF(L450&gt;0,L450&amp;" gün",IF(K450&gt;0,K450&amp;" ay",""))</f>
        <v/>
      </c>
      <c r="F450" s="16" t="str">
        <f>IF(OR('Cihazlar'!C450="",I450=""),"",IF(L450&gt;0,I450+L450,IF(K450&gt;0,EDATE(I450,K450),"")))</f>
        <v/>
      </c>
      <c r="G450" s="17" t="str">
        <f>IF(F450="","",F450-TODAY())</f>
        <v/>
      </c>
      <c r="H450" t="str">
        <f>IF(G450="","",IF(G450&lt;0,"Gecikmiş",IF(G450&lt;=30,"30 gün içinde","Planlı")))</f>
        <v/>
      </c>
      <c r="I450" s="16" t="str">
        <f>IF('Cihazlar'!F450&lt;&gt;"",IF('Cihazlar'!F450="","",IF(ISNUMBER('Cihazlar'!F450),'Cihazlar'!F450,IFERROR(DATE(VALUE(RIGHT('Cihazlar'!F450,4)),VALUE(MID('Cihazlar'!F450,4,2)),VALUE(LEFT('Cihazlar'!F450,2))),""))),IF('Cihazlar'!E450="","",IF(ISNUMBER('Cihazlar'!E450),'Cihazlar'!E450,IFERROR(DATE(VALUE(RIGHT('Cihazlar'!E450,4)),VALUE(MID('Cihazlar'!E450,4,2)),VALUE(LEFT('Cihazlar'!E450,2))),""))))</f>
        <v/>
      </c>
      <c r="J450" t="str">
        <f>IF('Cihazlar'!C450="","",IFERROR(MATCH('Cihazlar'!C450,'Ürünler'!$A:$A,0),IFERROR(MATCH('Cihazlar'!C450,'Ürünler'!$B:$B,0),"")))</f>
        <v/>
      </c>
      <c r="K450">
        <f>IF(L450&gt;0,0,IF('Cihazlar'!J450&lt;&gt;"",N(VALUE('Cihazlar'!J450)),IF(J450="",0,N(INDEX('Ürünler'!$C:$C,J450)))))</f>
        <v>0</v>
      </c>
      <c r="L450">
        <f>IF('Cihazlar'!K450&lt;&gt;"",N(VALUE('Cihazlar'!K450)),IF('Cihazlar'!J450&lt;&gt;"",0,IF(J450="",0,N(INDEX('Ürünler'!$D:$D,J450)))))</f>
        <v>0</v>
      </c>
    </row>
    <row r="451" spans="1:12">
      <c r="A451" t="str">
        <f>IF(AND('Cihazlar'!A451="",'Cihazlar'!B451=""),"",IFERROR(INDEX('Müşteriler'!$A:$A,MATCH(IF('Cihazlar'!A451="","§",'Cihazlar'!A451),'Müşteriler'!$K:$K,0)),IFERROR(INDEX('Müşteriler'!$A:$A,MATCH(IF('Cihazlar'!B451="","§",'Cihazlar'!B451),'Müşteriler'!$C:$C,0)),'Cihazlar'!A451&amp;'Cihazlar'!B451)))</f>
        <v/>
      </c>
      <c r="B451" t="str">
        <f>IF('Cihazlar'!C451="","",IF(J451="",'Cihazlar'!C451,INDEX('Ürünler'!$B:$B,J451)))</f>
        <v/>
      </c>
      <c r="C451" t="str">
        <f>IF('Cihazlar'!D451="","",'Cihazlar'!D451)</f>
        <v/>
      </c>
      <c r="D451" s="16" t="str">
        <f>I451</f>
        <v/>
      </c>
      <c r="E451" t="str">
        <f>IF(L451&gt;0,L451&amp;" gün",IF(K451&gt;0,K451&amp;" ay",""))</f>
        <v/>
      </c>
      <c r="F451" s="16" t="str">
        <f>IF(OR('Cihazlar'!C451="",I451=""),"",IF(L451&gt;0,I451+L451,IF(K451&gt;0,EDATE(I451,K451),"")))</f>
        <v/>
      </c>
      <c r="G451" s="17" t="str">
        <f>IF(F451="","",F451-TODAY())</f>
        <v/>
      </c>
      <c r="H451" t="str">
        <f>IF(G451="","",IF(G451&lt;0,"Gecikmiş",IF(G451&lt;=30,"30 gün içinde","Planlı")))</f>
        <v/>
      </c>
      <c r="I451" s="16" t="str">
        <f>IF('Cihazlar'!F451&lt;&gt;"",IF('Cihazlar'!F451="","",IF(ISNUMBER('Cihazlar'!F451),'Cihazlar'!F451,IFERROR(DATE(VALUE(RIGHT('Cihazlar'!F451,4)),VALUE(MID('Cihazlar'!F451,4,2)),VALUE(LEFT('Cihazlar'!F451,2))),""))),IF('Cihazlar'!E451="","",IF(ISNUMBER('Cihazlar'!E451),'Cihazlar'!E451,IFERROR(DATE(VALUE(RIGHT('Cihazlar'!E451,4)),VALUE(MID('Cihazlar'!E451,4,2)),VALUE(LEFT('Cihazlar'!E451,2))),""))))</f>
        <v/>
      </c>
      <c r="J451" t="str">
        <f>IF('Cihazlar'!C451="","",IFERROR(MATCH('Cihazlar'!C451,'Ürünler'!$A:$A,0),IFERROR(MATCH('Cihazlar'!C451,'Ürünler'!$B:$B,0),"")))</f>
        <v/>
      </c>
      <c r="K451">
        <f>IF(L451&gt;0,0,IF('Cihazlar'!J451&lt;&gt;"",N(VALUE('Cihazlar'!J451)),IF(J451="",0,N(INDEX('Ürünler'!$C:$C,J451)))))</f>
        <v>0</v>
      </c>
      <c r="L451">
        <f>IF('Cihazlar'!K451&lt;&gt;"",N(VALUE('Cihazlar'!K451)),IF('Cihazlar'!J451&lt;&gt;"",0,IF(J451="",0,N(INDEX('Ürünler'!$D:$D,J451)))))</f>
        <v>0</v>
      </c>
    </row>
    <row r="452" spans="1:12">
      <c r="A452" t="str">
        <f>IF(AND('Cihazlar'!A452="",'Cihazlar'!B452=""),"",IFERROR(INDEX('Müşteriler'!$A:$A,MATCH(IF('Cihazlar'!A452="","§",'Cihazlar'!A452),'Müşteriler'!$K:$K,0)),IFERROR(INDEX('Müşteriler'!$A:$A,MATCH(IF('Cihazlar'!B452="","§",'Cihazlar'!B452),'Müşteriler'!$C:$C,0)),'Cihazlar'!A452&amp;'Cihazlar'!B452)))</f>
        <v/>
      </c>
      <c r="B452" t="str">
        <f>IF('Cihazlar'!C452="","",IF(J452="",'Cihazlar'!C452,INDEX('Ürünler'!$B:$B,J452)))</f>
        <v/>
      </c>
      <c r="C452" t="str">
        <f>IF('Cihazlar'!D452="","",'Cihazlar'!D452)</f>
        <v/>
      </c>
      <c r="D452" s="16" t="str">
        <f>I452</f>
        <v/>
      </c>
      <c r="E452" t="str">
        <f>IF(L452&gt;0,L452&amp;" gün",IF(K452&gt;0,K452&amp;" ay",""))</f>
        <v/>
      </c>
      <c r="F452" s="16" t="str">
        <f>IF(OR('Cihazlar'!C452="",I452=""),"",IF(L452&gt;0,I452+L452,IF(K452&gt;0,EDATE(I452,K452),"")))</f>
        <v/>
      </c>
      <c r="G452" s="17" t="str">
        <f>IF(F452="","",F452-TODAY())</f>
        <v/>
      </c>
      <c r="H452" t="str">
        <f>IF(G452="","",IF(G452&lt;0,"Gecikmiş",IF(G452&lt;=30,"30 gün içinde","Planlı")))</f>
        <v/>
      </c>
      <c r="I452" s="16" t="str">
        <f>IF('Cihazlar'!F452&lt;&gt;"",IF('Cihazlar'!F452="","",IF(ISNUMBER('Cihazlar'!F452),'Cihazlar'!F452,IFERROR(DATE(VALUE(RIGHT('Cihazlar'!F452,4)),VALUE(MID('Cihazlar'!F452,4,2)),VALUE(LEFT('Cihazlar'!F452,2))),""))),IF('Cihazlar'!E452="","",IF(ISNUMBER('Cihazlar'!E452),'Cihazlar'!E452,IFERROR(DATE(VALUE(RIGHT('Cihazlar'!E452,4)),VALUE(MID('Cihazlar'!E452,4,2)),VALUE(LEFT('Cihazlar'!E452,2))),""))))</f>
        <v/>
      </c>
      <c r="J452" t="str">
        <f>IF('Cihazlar'!C452="","",IFERROR(MATCH('Cihazlar'!C452,'Ürünler'!$A:$A,0),IFERROR(MATCH('Cihazlar'!C452,'Ürünler'!$B:$B,0),"")))</f>
        <v/>
      </c>
      <c r="K452">
        <f>IF(L452&gt;0,0,IF('Cihazlar'!J452&lt;&gt;"",N(VALUE('Cihazlar'!J452)),IF(J452="",0,N(INDEX('Ürünler'!$C:$C,J452)))))</f>
        <v>0</v>
      </c>
      <c r="L452">
        <f>IF('Cihazlar'!K452&lt;&gt;"",N(VALUE('Cihazlar'!K452)),IF('Cihazlar'!J452&lt;&gt;"",0,IF(J452="",0,N(INDEX('Ürünler'!$D:$D,J452)))))</f>
        <v>0</v>
      </c>
    </row>
    <row r="453" spans="1:12">
      <c r="A453" t="str">
        <f>IF(AND('Cihazlar'!A453="",'Cihazlar'!B453=""),"",IFERROR(INDEX('Müşteriler'!$A:$A,MATCH(IF('Cihazlar'!A453="","§",'Cihazlar'!A453),'Müşteriler'!$K:$K,0)),IFERROR(INDEX('Müşteriler'!$A:$A,MATCH(IF('Cihazlar'!B453="","§",'Cihazlar'!B453),'Müşteriler'!$C:$C,0)),'Cihazlar'!A453&amp;'Cihazlar'!B453)))</f>
        <v/>
      </c>
      <c r="B453" t="str">
        <f>IF('Cihazlar'!C453="","",IF(J453="",'Cihazlar'!C453,INDEX('Ürünler'!$B:$B,J453)))</f>
        <v/>
      </c>
      <c r="C453" t="str">
        <f>IF('Cihazlar'!D453="","",'Cihazlar'!D453)</f>
        <v/>
      </c>
      <c r="D453" s="16" t="str">
        <f>I453</f>
        <v/>
      </c>
      <c r="E453" t="str">
        <f>IF(L453&gt;0,L453&amp;" gün",IF(K453&gt;0,K453&amp;" ay",""))</f>
        <v/>
      </c>
      <c r="F453" s="16" t="str">
        <f>IF(OR('Cihazlar'!C453="",I453=""),"",IF(L453&gt;0,I453+L453,IF(K453&gt;0,EDATE(I453,K453),"")))</f>
        <v/>
      </c>
      <c r="G453" s="17" t="str">
        <f>IF(F453="","",F453-TODAY())</f>
        <v/>
      </c>
      <c r="H453" t="str">
        <f>IF(G453="","",IF(G453&lt;0,"Gecikmiş",IF(G453&lt;=30,"30 gün içinde","Planlı")))</f>
        <v/>
      </c>
      <c r="I453" s="16" t="str">
        <f>IF('Cihazlar'!F453&lt;&gt;"",IF('Cihazlar'!F453="","",IF(ISNUMBER('Cihazlar'!F453),'Cihazlar'!F453,IFERROR(DATE(VALUE(RIGHT('Cihazlar'!F453,4)),VALUE(MID('Cihazlar'!F453,4,2)),VALUE(LEFT('Cihazlar'!F453,2))),""))),IF('Cihazlar'!E453="","",IF(ISNUMBER('Cihazlar'!E453),'Cihazlar'!E453,IFERROR(DATE(VALUE(RIGHT('Cihazlar'!E453,4)),VALUE(MID('Cihazlar'!E453,4,2)),VALUE(LEFT('Cihazlar'!E453,2))),""))))</f>
        <v/>
      </c>
      <c r="J453" t="str">
        <f>IF('Cihazlar'!C453="","",IFERROR(MATCH('Cihazlar'!C453,'Ürünler'!$A:$A,0),IFERROR(MATCH('Cihazlar'!C453,'Ürünler'!$B:$B,0),"")))</f>
        <v/>
      </c>
      <c r="K453">
        <f>IF(L453&gt;0,0,IF('Cihazlar'!J453&lt;&gt;"",N(VALUE('Cihazlar'!J453)),IF(J453="",0,N(INDEX('Ürünler'!$C:$C,J453)))))</f>
        <v>0</v>
      </c>
      <c r="L453">
        <f>IF('Cihazlar'!K453&lt;&gt;"",N(VALUE('Cihazlar'!K453)),IF('Cihazlar'!J453&lt;&gt;"",0,IF(J453="",0,N(INDEX('Ürünler'!$D:$D,J453)))))</f>
        <v>0</v>
      </c>
    </row>
    <row r="454" spans="1:12">
      <c r="A454" t="str">
        <f>IF(AND('Cihazlar'!A454="",'Cihazlar'!B454=""),"",IFERROR(INDEX('Müşteriler'!$A:$A,MATCH(IF('Cihazlar'!A454="","§",'Cihazlar'!A454),'Müşteriler'!$K:$K,0)),IFERROR(INDEX('Müşteriler'!$A:$A,MATCH(IF('Cihazlar'!B454="","§",'Cihazlar'!B454),'Müşteriler'!$C:$C,0)),'Cihazlar'!A454&amp;'Cihazlar'!B454)))</f>
        <v/>
      </c>
      <c r="B454" t="str">
        <f>IF('Cihazlar'!C454="","",IF(J454="",'Cihazlar'!C454,INDEX('Ürünler'!$B:$B,J454)))</f>
        <v/>
      </c>
      <c r="C454" t="str">
        <f>IF('Cihazlar'!D454="","",'Cihazlar'!D454)</f>
        <v/>
      </c>
      <c r="D454" s="16" t="str">
        <f>I454</f>
        <v/>
      </c>
      <c r="E454" t="str">
        <f>IF(L454&gt;0,L454&amp;" gün",IF(K454&gt;0,K454&amp;" ay",""))</f>
        <v/>
      </c>
      <c r="F454" s="16" t="str">
        <f>IF(OR('Cihazlar'!C454="",I454=""),"",IF(L454&gt;0,I454+L454,IF(K454&gt;0,EDATE(I454,K454),"")))</f>
        <v/>
      </c>
      <c r="G454" s="17" t="str">
        <f>IF(F454="","",F454-TODAY())</f>
        <v/>
      </c>
      <c r="H454" t="str">
        <f>IF(G454="","",IF(G454&lt;0,"Gecikmiş",IF(G454&lt;=30,"30 gün içinde","Planlı")))</f>
        <v/>
      </c>
      <c r="I454" s="16" t="str">
        <f>IF('Cihazlar'!F454&lt;&gt;"",IF('Cihazlar'!F454="","",IF(ISNUMBER('Cihazlar'!F454),'Cihazlar'!F454,IFERROR(DATE(VALUE(RIGHT('Cihazlar'!F454,4)),VALUE(MID('Cihazlar'!F454,4,2)),VALUE(LEFT('Cihazlar'!F454,2))),""))),IF('Cihazlar'!E454="","",IF(ISNUMBER('Cihazlar'!E454),'Cihazlar'!E454,IFERROR(DATE(VALUE(RIGHT('Cihazlar'!E454,4)),VALUE(MID('Cihazlar'!E454,4,2)),VALUE(LEFT('Cihazlar'!E454,2))),""))))</f>
        <v/>
      </c>
      <c r="J454" t="str">
        <f>IF('Cihazlar'!C454="","",IFERROR(MATCH('Cihazlar'!C454,'Ürünler'!$A:$A,0),IFERROR(MATCH('Cihazlar'!C454,'Ürünler'!$B:$B,0),"")))</f>
        <v/>
      </c>
      <c r="K454">
        <f>IF(L454&gt;0,0,IF('Cihazlar'!J454&lt;&gt;"",N(VALUE('Cihazlar'!J454)),IF(J454="",0,N(INDEX('Ürünler'!$C:$C,J454)))))</f>
        <v>0</v>
      </c>
      <c r="L454">
        <f>IF('Cihazlar'!K454&lt;&gt;"",N(VALUE('Cihazlar'!K454)),IF('Cihazlar'!J454&lt;&gt;"",0,IF(J454="",0,N(INDEX('Ürünler'!$D:$D,J454)))))</f>
        <v>0</v>
      </c>
    </row>
    <row r="455" spans="1:12">
      <c r="A455" t="str">
        <f>IF(AND('Cihazlar'!A455="",'Cihazlar'!B455=""),"",IFERROR(INDEX('Müşteriler'!$A:$A,MATCH(IF('Cihazlar'!A455="","§",'Cihazlar'!A455),'Müşteriler'!$K:$K,0)),IFERROR(INDEX('Müşteriler'!$A:$A,MATCH(IF('Cihazlar'!B455="","§",'Cihazlar'!B455),'Müşteriler'!$C:$C,0)),'Cihazlar'!A455&amp;'Cihazlar'!B455)))</f>
        <v/>
      </c>
      <c r="B455" t="str">
        <f>IF('Cihazlar'!C455="","",IF(J455="",'Cihazlar'!C455,INDEX('Ürünler'!$B:$B,J455)))</f>
        <v/>
      </c>
      <c r="C455" t="str">
        <f>IF('Cihazlar'!D455="","",'Cihazlar'!D455)</f>
        <v/>
      </c>
      <c r="D455" s="16" t="str">
        <f>I455</f>
        <v/>
      </c>
      <c r="E455" t="str">
        <f>IF(L455&gt;0,L455&amp;" gün",IF(K455&gt;0,K455&amp;" ay",""))</f>
        <v/>
      </c>
      <c r="F455" s="16" t="str">
        <f>IF(OR('Cihazlar'!C455="",I455=""),"",IF(L455&gt;0,I455+L455,IF(K455&gt;0,EDATE(I455,K455),"")))</f>
        <v/>
      </c>
      <c r="G455" s="17" t="str">
        <f>IF(F455="","",F455-TODAY())</f>
        <v/>
      </c>
      <c r="H455" t="str">
        <f>IF(G455="","",IF(G455&lt;0,"Gecikmiş",IF(G455&lt;=30,"30 gün içinde","Planlı")))</f>
        <v/>
      </c>
      <c r="I455" s="16" t="str">
        <f>IF('Cihazlar'!F455&lt;&gt;"",IF('Cihazlar'!F455="","",IF(ISNUMBER('Cihazlar'!F455),'Cihazlar'!F455,IFERROR(DATE(VALUE(RIGHT('Cihazlar'!F455,4)),VALUE(MID('Cihazlar'!F455,4,2)),VALUE(LEFT('Cihazlar'!F455,2))),""))),IF('Cihazlar'!E455="","",IF(ISNUMBER('Cihazlar'!E455),'Cihazlar'!E455,IFERROR(DATE(VALUE(RIGHT('Cihazlar'!E455,4)),VALUE(MID('Cihazlar'!E455,4,2)),VALUE(LEFT('Cihazlar'!E455,2))),""))))</f>
        <v/>
      </c>
      <c r="J455" t="str">
        <f>IF('Cihazlar'!C455="","",IFERROR(MATCH('Cihazlar'!C455,'Ürünler'!$A:$A,0),IFERROR(MATCH('Cihazlar'!C455,'Ürünler'!$B:$B,0),"")))</f>
        <v/>
      </c>
      <c r="K455">
        <f>IF(L455&gt;0,0,IF('Cihazlar'!J455&lt;&gt;"",N(VALUE('Cihazlar'!J455)),IF(J455="",0,N(INDEX('Ürünler'!$C:$C,J455)))))</f>
        <v>0</v>
      </c>
      <c r="L455">
        <f>IF('Cihazlar'!K455&lt;&gt;"",N(VALUE('Cihazlar'!K455)),IF('Cihazlar'!J455&lt;&gt;"",0,IF(J455="",0,N(INDEX('Ürünler'!$D:$D,J455)))))</f>
        <v>0</v>
      </c>
    </row>
    <row r="456" spans="1:12">
      <c r="A456" t="str">
        <f>IF(AND('Cihazlar'!A456="",'Cihazlar'!B456=""),"",IFERROR(INDEX('Müşteriler'!$A:$A,MATCH(IF('Cihazlar'!A456="","§",'Cihazlar'!A456),'Müşteriler'!$K:$K,0)),IFERROR(INDEX('Müşteriler'!$A:$A,MATCH(IF('Cihazlar'!B456="","§",'Cihazlar'!B456),'Müşteriler'!$C:$C,0)),'Cihazlar'!A456&amp;'Cihazlar'!B456)))</f>
        <v/>
      </c>
      <c r="B456" t="str">
        <f>IF('Cihazlar'!C456="","",IF(J456="",'Cihazlar'!C456,INDEX('Ürünler'!$B:$B,J456)))</f>
        <v/>
      </c>
      <c r="C456" t="str">
        <f>IF('Cihazlar'!D456="","",'Cihazlar'!D456)</f>
        <v/>
      </c>
      <c r="D456" s="16" t="str">
        <f>I456</f>
        <v/>
      </c>
      <c r="E456" t="str">
        <f>IF(L456&gt;0,L456&amp;" gün",IF(K456&gt;0,K456&amp;" ay",""))</f>
        <v/>
      </c>
      <c r="F456" s="16" t="str">
        <f>IF(OR('Cihazlar'!C456="",I456=""),"",IF(L456&gt;0,I456+L456,IF(K456&gt;0,EDATE(I456,K456),"")))</f>
        <v/>
      </c>
      <c r="G456" s="17" t="str">
        <f>IF(F456="","",F456-TODAY())</f>
        <v/>
      </c>
      <c r="H456" t="str">
        <f>IF(G456="","",IF(G456&lt;0,"Gecikmiş",IF(G456&lt;=30,"30 gün içinde","Planlı")))</f>
        <v/>
      </c>
      <c r="I456" s="16" t="str">
        <f>IF('Cihazlar'!F456&lt;&gt;"",IF('Cihazlar'!F456="","",IF(ISNUMBER('Cihazlar'!F456),'Cihazlar'!F456,IFERROR(DATE(VALUE(RIGHT('Cihazlar'!F456,4)),VALUE(MID('Cihazlar'!F456,4,2)),VALUE(LEFT('Cihazlar'!F456,2))),""))),IF('Cihazlar'!E456="","",IF(ISNUMBER('Cihazlar'!E456),'Cihazlar'!E456,IFERROR(DATE(VALUE(RIGHT('Cihazlar'!E456,4)),VALUE(MID('Cihazlar'!E456,4,2)),VALUE(LEFT('Cihazlar'!E456,2))),""))))</f>
        <v/>
      </c>
      <c r="J456" t="str">
        <f>IF('Cihazlar'!C456="","",IFERROR(MATCH('Cihazlar'!C456,'Ürünler'!$A:$A,0),IFERROR(MATCH('Cihazlar'!C456,'Ürünler'!$B:$B,0),"")))</f>
        <v/>
      </c>
      <c r="K456">
        <f>IF(L456&gt;0,0,IF('Cihazlar'!J456&lt;&gt;"",N(VALUE('Cihazlar'!J456)),IF(J456="",0,N(INDEX('Ürünler'!$C:$C,J456)))))</f>
        <v>0</v>
      </c>
      <c r="L456">
        <f>IF('Cihazlar'!K456&lt;&gt;"",N(VALUE('Cihazlar'!K456)),IF('Cihazlar'!J456&lt;&gt;"",0,IF(J456="",0,N(INDEX('Ürünler'!$D:$D,J456)))))</f>
        <v>0</v>
      </c>
    </row>
    <row r="457" spans="1:12">
      <c r="A457" t="str">
        <f>IF(AND('Cihazlar'!A457="",'Cihazlar'!B457=""),"",IFERROR(INDEX('Müşteriler'!$A:$A,MATCH(IF('Cihazlar'!A457="","§",'Cihazlar'!A457),'Müşteriler'!$K:$K,0)),IFERROR(INDEX('Müşteriler'!$A:$A,MATCH(IF('Cihazlar'!B457="","§",'Cihazlar'!B457),'Müşteriler'!$C:$C,0)),'Cihazlar'!A457&amp;'Cihazlar'!B457)))</f>
        <v/>
      </c>
      <c r="B457" t="str">
        <f>IF('Cihazlar'!C457="","",IF(J457="",'Cihazlar'!C457,INDEX('Ürünler'!$B:$B,J457)))</f>
        <v/>
      </c>
      <c r="C457" t="str">
        <f>IF('Cihazlar'!D457="","",'Cihazlar'!D457)</f>
        <v/>
      </c>
      <c r="D457" s="16" t="str">
        <f>I457</f>
        <v/>
      </c>
      <c r="E457" t="str">
        <f>IF(L457&gt;0,L457&amp;" gün",IF(K457&gt;0,K457&amp;" ay",""))</f>
        <v/>
      </c>
      <c r="F457" s="16" t="str">
        <f>IF(OR('Cihazlar'!C457="",I457=""),"",IF(L457&gt;0,I457+L457,IF(K457&gt;0,EDATE(I457,K457),"")))</f>
        <v/>
      </c>
      <c r="G457" s="17" t="str">
        <f>IF(F457="","",F457-TODAY())</f>
        <v/>
      </c>
      <c r="H457" t="str">
        <f>IF(G457="","",IF(G457&lt;0,"Gecikmiş",IF(G457&lt;=30,"30 gün içinde","Planlı")))</f>
        <v/>
      </c>
      <c r="I457" s="16" t="str">
        <f>IF('Cihazlar'!F457&lt;&gt;"",IF('Cihazlar'!F457="","",IF(ISNUMBER('Cihazlar'!F457),'Cihazlar'!F457,IFERROR(DATE(VALUE(RIGHT('Cihazlar'!F457,4)),VALUE(MID('Cihazlar'!F457,4,2)),VALUE(LEFT('Cihazlar'!F457,2))),""))),IF('Cihazlar'!E457="","",IF(ISNUMBER('Cihazlar'!E457),'Cihazlar'!E457,IFERROR(DATE(VALUE(RIGHT('Cihazlar'!E457,4)),VALUE(MID('Cihazlar'!E457,4,2)),VALUE(LEFT('Cihazlar'!E457,2))),""))))</f>
        <v/>
      </c>
      <c r="J457" t="str">
        <f>IF('Cihazlar'!C457="","",IFERROR(MATCH('Cihazlar'!C457,'Ürünler'!$A:$A,0),IFERROR(MATCH('Cihazlar'!C457,'Ürünler'!$B:$B,0),"")))</f>
        <v/>
      </c>
      <c r="K457">
        <f>IF(L457&gt;0,0,IF('Cihazlar'!J457&lt;&gt;"",N(VALUE('Cihazlar'!J457)),IF(J457="",0,N(INDEX('Ürünler'!$C:$C,J457)))))</f>
        <v>0</v>
      </c>
      <c r="L457">
        <f>IF('Cihazlar'!K457&lt;&gt;"",N(VALUE('Cihazlar'!K457)),IF('Cihazlar'!J457&lt;&gt;"",0,IF(J457="",0,N(INDEX('Ürünler'!$D:$D,J457)))))</f>
        <v>0</v>
      </c>
    </row>
    <row r="458" spans="1:12">
      <c r="A458" t="str">
        <f>IF(AND('Cihazlar'!A458="",'Cihazlar'!B458=""),"",IFERROR(INDEX('Müşteriler'!$A:$A,MATCH(IF('Cihazlar'!A458="","§",'Cihazlar'!A458),'Müşteriler'!$K:$K,0)),IFERROR(INDEX('Müşteriler'!$A:$A,MATCH(IF('Cihazlar'!B458="","§",'Cihazlar'!B458),'Müşteriler'!$C:$C,0)),'Cihazlar'!A458&amp;'Cihazlar'!B458)))</f>
        <v/>
      </c>
      <c r="B458" t="str">
        <f>IF('Cihazlar'!C458="","",IF(J458="",'Cihazlar'!C458,INDEX('Ürünler'!$B:$B,J458)))</f>
        <v/>
      </c>
      <c r="C458" t="str">
        <f>IF('Cihazlar'!D458="","",'Cihazlar'!D458)</f>
        <v/>
      </c>
      <c r="D458" s="16" t="str">
        <f>I458</f>
        <v/>
      </c>
      <c r="E458" t="str">
        <f>IF(L458&gt;0,L458&amp;" gün",IF(K458&gt;0,K458&amp;" ay",""))</f>
        <v/>
      </c>
      <c r="F458" s="16" t="str">
        <f>IF(OR('Cihazlar'!C458="",I458=""),"",IF(L458&gt;0,I458+L458,IF(K458&gt;0,EDATE(I458,K458),"")))</f>
        <v/>
      </c>
      <c r="G458" s="17" t="str">
        <f>IF(F458="","",F458-TODAY())</f>
        <v/>
      </c>
      <c r="H458" t="str">
        <f>IF(G458="","",IF(G458&lt;0,"Gecikmiş",IF(G458&lt;=30,"30 gün içinde","Planlı")))</f>
        <v/>
      </c>
      <c r="I458" s="16" t="str">
        <f>IF('Cihazlar'!F458&lt;&gt;"",IF('Cihazlar'!F458="","",IF(ISNUMBER('Cihazlar'!F458),'Cihazlar'!F458,IFERROR(DATE(VALUE(RIGHT('Cihazlar'!F458,4)),VALUE(MID('Cihazlar'!F458,4,2)),VALUE(LEFT('Cihazlar'!F458,2))),""))),IF('Cihazlar'!E458="","",IF(ISNUMBER('Cihazlar'!E458),'Cihazlar'!E458,IFERROR(DATE(VALUE(RIGHT('Cihazlar'!E458,4)),VALUE(MID('Cihazlar'!E458,4,2)),VALUE(LEFT('Cihazlar'!E458,2))),""))))</f>
        <v/>
      </c>
      <c r="J458" t="str">
        <f>IF('Cihazlar'!C458="","",IFERROR(MATCH('Cihazlar'!C458,'Ürünler'!$A:$A,0),IFERROR(MATCH('Cihazlar'!C458,'Ürünler'!$B:$B,0),"")))</f>
        <v/>
      </c>
      <c r="K458">
        <f>IF(L458&gt;0,0,IF('Cihazlar'!J458&lt;&gt;"",N(VALUE('Cihazlar'!J458)),IF(J458="",0,N(INDEX('Ürünler'!$C:$C,J458)))))</f>
        <v>0</v>
      </c>
      <c r="L458">
        <f>IF('Cihazlar'!K458&lt;&gt;"",N(VALUE('Cihazlar'!K458)),IF('Cihazlar'!J458&lt;&gt;"",0,IF(J458="",0,N(INDEX('Ürünler'!$D:$D,J458)))))</f>
        <v>0</v>
      </c>
    </row>
    <row r="459" spans="1:12">
      <c r="A459" t="str">
        <f>IF(AND('Cihazlar'!A459="",'Cihazlar'!B459=""),"",IFERROR(INDEX('Müşteriler'!$A:$A,MATCH(IF('Cihazlar'!A459="","§",'Cihazlar'!A459),'Müşteriler'!$K:$K,0)),IFERROR(INDEX('Müşteriler'!$A:$A,MATCH(IF('Cihazlar'!B459="","§",'Cihazlar'!B459),'Müşteriler'!$C:$C,0)),'Cihazlar'!A459&amp;'Cihazlar'!B459)))</f>
        <v/>
      </c>
      <c r="B459" t="str">
        <f>IF('Cihazlar'!C459="","",IF(J459="",'Cihazlar'!C459,INDEX('Ürünler'!$B:$B,J459)))</f>
        <v/>
      </c>
      <c r="C459" t="str">
        <f>IF('Cihazlar'!D459="","",'Cihazlar'!D459)</f>
        <v/>
      </c>
      <c r="D459" s="16" t="str">
        <f>I459</f>
        <v/>
      </c>
      <c r="E459" t="str">
        <f>IF(L459&gt;0,L459&amp;" gün",IF(K459&gt;0,K459&amp;" ay",""))</f>
        <v/>
      </c>
      <c r="F459" s="16" t="str">
        <f>IF(OR('Cihazlar'!C459="",I459=""),"",IF(L459&gt;0,I459+L459,IF(K459&gt;0,EDATE(I459,K459),"")))</f>
        <v/>
      </c>
      <c r="G459" s="17" t="str">
        <f>IF(F459="","",F459-TODAY())</f>
        <v/>
      </c>
      <c r="H459" t="str">
        <f>IF(G459="","",IF(G459&lt;0,"Gecikmiş",IF(G459&lt;=30,"30 gün içinde","Planlı")))</f>
        <v/>
      </c>
      <c r="I459" s="16" t="str">
        <f>IF('Cihazlar'!F459&lt;&gt;"",IF('Cihazlar'!F459="","",IF(ISNUMBER('Cihazlar'!F459),'Cihazlar'!F459,IFERROR(DATE(VALUE(RIGHT('Cihazlar'!F459,4)),VALUE(MID('Cihazlar'!F459,4,2)),VALUE(LEFT('Cihazlar'!F459,2))),""))),IF('Cihazlar'!E459="","",IF(ISNUMBER('Cihazlar'!E459),'Cihazlar'!E459,IFERROR(DATE(VALUE(RIGHT('Cihazlar'!E459,4)),VALUE(MID('Cihazlar'!E459,4,2)),VALUE(LEFT('Cihazlar'!E459,2))),""))))</f>
        <v/>
      </c>
      <c r="J459" t="str">
        <f>IF('Cihazlar'!C459="","",IFERROR(MATCH('Cihazlar'!C459,'Ürünler'!$A:$A,0),IFERROR(MATCH('Cihazlar'!C459,'Ürünler'!$B:$B,0),"")))</f>
        <v/>
      </c>
      <c r="K459">
        <f>IF(L459&gt;0,0,IF('Cihazlar'!J459&lt;&gt;"",N(VALUE('Cihazlar'!J459)),IF(J459="",0,N(INDEX('Ürünler'!$C:$C,J459)))))</f>
        <v>0</v>
      </c>
      <c r="L459">
        <f>IF('Cihazlar'!K459&lt;&gt;"",N(VALUE('Cihazlar'!K459)),IF('Cihazlar'!J459&lt;&gt;"",0,IF(J459="",0,N(INDEX('Ürünler'!$D:$D,J459)))))</f>
        <v>0</v>
      </c>
    </row>
    <row r="460" spans="1:12">
      <c r="A460" t="str">
        <f>IF(AND('Cihazlar'!A460="",'Cihazlar'!B460=""),"",IFERROR(INDEX('Müşteriler'!$A:$A,MATCH(IF('Cihazlar'!A460="","§",'Cihazlar'!A460),'Müşteriler'!$K:$K,0)),IFERROR(INDEX('Müşteriler'!$A:$A,MATCH(IF('Cihazlar'!B460="","§",'Cihazlar'!B460),'Müşteriler'!$C:$C,0)),'Cihazlar'!A460&amp;'Cihazlar'!B460)))</f>
        <v/>
      </c>
      <c r="B460" t="str">
        <f>IF('Cihazlar'!C460="","",IF(J460="",'Cihazlar'!C460,INDEX('Ürünler'!$B:$B,J460)))</f>
        <v/>
      </c>
      <c r="C460" t="str">
        <f>IF('Cihazlar'!D460="","",'Cihazlar'!D460)</f>
        <v/>
      </c>
      <c r="D460" s="16" t="str">
        <f>I460</f>
        <v/>
      </c>
      <c r="E460" t="str">
        <f>IF(L460&gt;0,L460&amp;" gün",IF(K460&gt;0,K460&amp;" ay",""))</f>
        <v/>
      </c>
      <c r="F460" s="16" t="str">
        <f>IF(OR('Cihazlar'!C460="",I460=""),"",IF(L460&gt;0,I460+L460,IF(K460&gt;0,EDATE(I460,K460),"")))</f>
        <v/>
      </c>
      <c r="G460" s="17" t="str">
        <f>IF(F460="","",F460-TODAY())</f>
        <v/>
      </c>
      <c r="H460" t="str">
        <f>IF(G460="","",IF(G460&lt;0,"Gecikmiş",IF(G460&lt;=30,"30 gün içinde","Planlı")))</f>
        <v/>
      </c>
      <c r="I460" s="16" t="str">
        <f>IF('Cihazlar'!F460&lt;&gt;"",IF('Cihazlar'!F460="","",IF(ISNUMBER('Cihazlar'!F460),'Cihazlar'!F460,IFERROR(DATE(VALUE(RIGHT('Cihazlar'!F460,4)),VALUE(MID('Cihazlar'!F460,4,2)),VALUE(LEFT('Cihazlar'!F460,2))),""))),IF('Cihazlar'!E460="","",IF(ISNUMBER('Cihazlar'!E460),'Cihazlar'!E460,IFERROR(DATE(VALUE(RIGHT('Cihazlar'!E460,4)),VALUE(MID('Cihazlar'!E460,4,2)),VALUE(LEFT('Cihazlar'!E460,2))),""))))</f>
        <v/>
      </c>
      <c r="J460" t="str">
        <f>IF('Cihazlar'!C460="","",IFERROR(MATCH('Cihazlar'!C460,'Ürünler'!$A:$A,0),IFERROR(MATCH('Cihazlar'!C460,'Ürünler'!$B:$B,0),"")))</f>
        <v/>
      </c>
      <c r="K460">
        <f>IF(L460&gt;0,0,IF('Cihazlar'!J460&lt;&gt;"",N(VALUE('Cihazlar'!J460)),IF(J460="",0,N(INDEX('Ürünler'!$C:$C,J460)))))</f>
        <v>0</v>
      </c>
      <c r="L460">
        <f>IF('Cihazlar'!K460&lt;&gt;"",N(VALUE('Cihazlar'!K460)),IF('Cihazlar'!J460&lt;&gt;"",0,IF(J460="",0,N(INDEX('Ürünler'!$D:$D,J460)))))</f>
        <v>0</v>
      </c>
    </row>
    <row r="461" spans="1:12">
      <c r="A461" t="str">
        <f>IF(AND('Cihazlar'!A461="",'Cihazlar'!B461=""),"",IFERROR(INDEX('Müşteriler'!$A:$A,MATCH(IF('Cihazlar'!A461="","§",'Cihazlar'!A461),'Müşteriler'!$K:$K,0)),IFERROR(INDEX('Müşteriler'!$A:$A,MATCH(IF('Cihazlar'!B461="","§",'Cihazlar'!B461),'Müşteriler'!$C:$C,0)),'Cihazlar'!A461&amp;'Cihazlar'!B461)))</f>
        <v/>
      </c>
      <c r="B461" t="str">
        <f>IF('Cihazlar'!C461="","",IF(J461="",'Cihazlar'!C461,INDEX('Ürünler'!$B:$B,J461)))</f>
        <v/>
      </c>
      <c r="C461" t="str">
        <f>IF('Cihazlar'!D461="","",'Cihazlar'!D461)</f>
        <v/>
      </c>
      <c r="D461" s="16" t="str">
        <f>I461</f>
        <v/>
      </c>
      <c r="E461" t="str">
        <f>IF(L461&gt;0,L461&amp;" gün",IF(K461&gt;0,K461&amp;" ay",""))</f>
        <v/>
      </c>
      <c r="F461" s="16" t="str">
        <f>IF(OR('Cihazlar'!C461="",I461=""),"",IF(L461&gt;0,I461+L461,IF(K461&gt;0,EDATE(I461,K461),"")))</f>
        <v/>
      </c>
      <c r="G461" s="17" t="str">
        <f>IF(F461="","",F461-TODAY())</f>
        <v/>
      </c>
      <c r="H461" t="str">
        <f>IF(G461="","",IF(G461&lt;0,"Gecikmiş",IF(G461&lt;=30,"30 gün içinde","Planlı")))</f>
        <v/>
      </c>
      <c r="I461" s="16" t="str">
        <f>IF('Cihazlar'!F461&lt;&gt;"",IF('Cihazlar'!F461="","",IF(ISNUMBER('Cihazlar'!F461),'Cihazlar'!F461,IFERROR(DATE(VALUE(RIGHT('Cihazlar'!F461,4)),VALUE(MID('Cihazlar'!F461,4,2)),VALUE(LEFT('Cihazlar'!F461,2))),""))),IF('Cihazlar'!E461="","",IF(ISNUMBER('Cihazlar'!E461),'Cihazlar'!E461,IFERROR(DATE(VALUE(RIGHT('Cihazlar'!E461,4)),VALUE(MID('Cihazlar'!E461,4,2)),VALUE(LEFT('Cihazlar'!E461,2))),""))))</f>
        <v/>
      </c>
      <c r="J461" t="str">
        <f>IF('Cihazlar'!C461="","",IFERROR(MATCH('Cihazlar'!C461,'Ürünler'!$A:$A,0),IFERROR(MATCH('Cihazlar'!C461,'Ürünler'!$B:$B,0),"")))</f>
        <v/>
      </c>
      <c r="K461">
        <f>IF(L461&gt;0,0,IF('Cihazlar'!J461&lt;&gt;"",N(VALUE('Cihazlar'!J461)),IF(J461="",0,N(INDEX('Ürünler'!$C:$C,J461)))))</f>
        <v>0</v>
      </c>
      <c r="L461">
        <f>IF('Cihazlar'!K461&lt;&gt;"",N(VALUE('Cihazlar'!K461)),IF('Cihazlar'!J461&lt;&gt;"",0,IF(J461="",0,N(INDEX('Ürünler'!$D:$D,J461)))))</f>
        <v>0</v>
      </c>
    </row>
    <row r="462" spans="1:12">
      <c r="A462" t="str">
        <f>IF(AND('Cihazlar'!A462="",'Cihazlar'!B462=""),"",IFERROR(INDEX('Müşteriler'!$A:$A,MATCH(IF('Cihazlar'!A462="","§",'Cihazlar'!A462),'Müşteriler'!$K:$K,0)),IFERROR(INDEX('Müşteriler'!$A:$A,MATCH(IF('Cihazlar'!B462="","§",'Cihazlar'!B462),'Müşteriler'!$C:$C,0)),'Cihazlar'!A462&amp;'Cihazlar'!B462)))</f>
        <v/>
      </c>
      <c r="B462" t="str">
        <f>IF('Cihazlar'!C462="","",IF(J462="",'Cihazlar'!C462,INDEX('Ürünler'!$B:$B,J462)))</f>
        <v/>
      </c>
      <c r="C462" t="str">
        <f>IF('Cihazlar'!D462="","",'Cihazlar'!D462)</f>
        <v/>
      </c>
      <c r="D462" s="16" t="str">
        <f>I462</f>
        <v/>
      </c>
      <c r="E462" t="str">
        <f>IF(L462&gt;0,L462&amp;" gün",IF(K462&gt;0,K462&amp;" ay",""))</f>
        <v/>
      </c>
      <c r="F462" s="16" t="str">
        <f>IF(OR('Cihazlar'!C462="",I462=""),"",IF(L462&gt;0,I462+L462,IF(K462&gt;0,EDATE(I462,K462),"")))</f>
        <v/>
      </c>
      <c r="G462" s="17" t="str">
        <f>IF(F462="","",F462-TODAY())</f>
        <v/>
      </c>
      <c r="H462" t="str">
        <f>IF(G462="","",IF(G462&lt;0,"Gecikmiş",IF(G462&lt;=30,"30 gün içinde","Planlı")))</f>
        <v/>
      </c>
      <c r="I462" s="16" t="str">
        <f>IF('Cihazlar'!F462&lt;&gt;"",IF('Cihazlar'!F462="","",IF(ISNUMBER('Cihazlar'!F462),'Cihazlar'!F462,IFERROR(DATE(VALUE(RIGHT('Cihazlar'!F462,4)),VALUE(MID('Cihazlar'!F462,4,2)),VALUE(LEFT('Cihazlar'!F462,2))),""))),IF('Cihazlar'!E462="","",IF(ISNUMBER('Cihazlar'!E462),'Cihazlar'!E462,IFERROR(DATE(VALUE(RIGHT('Cihazlar'!E462,4)),VALUE(MID('Cihazlar'!E462,4,2)),VALUE(LEFT('Cihazlar'!E462,2))),""))))</f>
        <v/>
      </c>
      <c r="J462" t="str">
        <f>IF('Cihazlar'!C462="","",IFERROR(MATCH('Cihazlar'!C462,'Ürünler'!$A:$A,0),IFERROR(MATCH('Cihazlar'!C462,'Ürünler'!$B:$B,0),"")))</f>
        <v/>
      </c>
      <c r="K462">
        <f>IF(L462&gt;0,0,IF('Cihazlar'!J462&lt;&gt;"",N(VALUE('Cihazlar'!J462)),IF(J462="",0,N(INDEX('Ürünler'!$C:$C,J462)))))</f>
        <v>0</v>
      </c>
      <c r="L462">
        <f>IF('Cihazlar'!K462&lt;&gt;"",N(VALUE('Cihazlar'!K462)),IF('Cihazlar'!J462&lt;&gt;"",0,IF(J462="",0,N(INDEX('Ürünler'!$D:$D,J462)))))</f>
        <v>0</v>
      </c>
    </row>
    <row r="463" spans="1:12">
      <c r="A463" t="str">
        <f>IF(AND('Cihazlar'!A463="",'Cihazlar'!B463=""),"",IFERROR(INDEX('Müşteriler'!$A:$A,MATCH(IF('Cihazlar'!A463="","§",'Cihazlar'!A463),'Müşteriler'!$K:$K,0)),IFERROR(INDEX('Müşteriler'!$A:$A,MATCH(IF('Cihazlar'!B463="","§",'Cihazlar'!B463),'Müşteriler'!$C:$C,0)),'Cihazlar'!A463&amp;'Cihazlar'!B463)))</f>
        <v/>
      </c>
      <c r="B463" t="str">
        <f>IF('Cihazlar'!C463="","",IF(J463="",'Cihazlar'!C463,INDEX('Ürünler'!$B:$B,J463)))</f>
        <v/>
      </c>
      <c r="C463" t="str">
        <f>IF('Cihazlar'!D463="","",'Cihazlar'!D463)</f>
        <v/>
      </c>
      <c r="D463" s="16" t="str">
        <f>I463</f>
        <v/>
      </c>
      <c r="E463" t="str">
        <f>IF(L463&gt;0,L463&amp;" gün",IF(K463&gt;0,K463&amp;" ay",""))</f>
        <v/>
      </c>
      <c r="F463" s="16" t="str">
        <f>IF(OR('Cihazlar'!C463="",I463=""),"",IF(L463&gt;0,I463+L463,IF(K463&gt;0,EDATE(I463,K463),"")))</f>
        <v/>
      </c>
      <c r="G463" s="17" t="str">
        <f>IF(F463="","",F463-TODAY())</f>
        <v/>
      </c>
      <c r="H463" t="str">
        <f>IF(G463="","",IF(G463&lt;0,"Gecikmiş",IF(G463&lt;=30,"30 gün içinde","Planlı")))</f>
        <v/>
      </c>
      <c r="I463" s="16" t="str">
        <f>IF('Cihazlar'!F463&lt;&gt;"",IF('Cihazlar'!F463="","",IF(ISNUMBER('Cihazlar'!F463),'Cihazlar'!F463,IFERROR(DATE(VALUE(RIGHT('Cihazlar'!F463,4)),VALUE(MID('Cihazlar'!F463,4,2)),VALUE(LEFT('Cihazlar'!F463,2))),""))),IF('Cihazlar'!E463="","",IF(ISNUMBER('Cihazlar'!E463),'Cihazlar'!E463,IFERROR(DATE(VALUE(RIGHT('Cihazlar'!E463,4)),VALUE(MID('Cihazlar'!E463,4,2)),VALUE(LEFT('Cihazlar'!E463,2))),""))))</f>
        <v/>
      </c>
      <c r="J463" t="str">
        <f>IF('Cihazlar'!C463="","",IFERROR(MATCH('Cihazlar'!C463,'Ürünler'!$A:$A,0),IFERROR(MATCH('Cihazlar'!C463,'Ürünler'!$B:$B,0),"")))</f>
        <v/>
      </c>
      <c r="K463">
        <f>IF(L463&gt;0,0,IF('Cihazlar'!J463&lt;&gt;"",N(VALUE('Cihazlar'!J463)),IF(J463="",0,N(INDEX('Ürünler'!$C:$C,J463)))))</f>
        <v>0</v>
      </c>
      <c r="L463">
        <f>IF('Cihazlar'!K463&lt;&gt;"",N(VALUE('Cihazlar'!K463)),IF('Cihazlar'!J463&lt;&gt;"",0,IF(J463="",0,N(INDEX('Ürünler'!$D:$D,J463)))))</f>
        <v>0</v>
      </c>
    </row>
    <row r="464" spans="1:12">
      <c r="A464" t="str">
        <f>IF(AND('Cihazlar'!A464="",'Cihazlar'!B464=""),"",IFERROR(INDEX('Müşteriler'!$A:$A,MATCH(IF('Cihazlar'!A464="","§",'Cihazlar'!A464),'Müşteriler'!$K:$K,0)),IFERROR(INDEX('Müşteriler'!$A:$A,MATCH(IF('Cihazlar'!B464="","§",'Cihazlar'!B464),'Müşteriler'!$C:$C,0)),'Cihazlar'!A464&amp;'Cihazlar'!B464)))</f>
        <v/>
      </c>
      <c r="B464" t="str">
        <f>IF('Cihazlar'!C464="","",IF(J464="",'Cihazlar'!C464,INDEX('Ürünler'!$B:$B,J464)))</f>
        <v/>
      </c>
      <c r="C464" t="str">
        <f>IF('Cihazlar'!D464="","",'Cihazlar'!D464)</f>
        <v/>
      </c>
      <c r="D464" s="16" t="str">
        <f>I464</f>
        <v/>
      </c>
      <c r="E464" t="str">
        <f>IF(L464&gt;0,L464&amp;" gün",IF(K464&gt;0,K464&amp;" ay",""))</f>
        <v/>
      </c>
      <c r="F464" s="16" t="str">
        <f>IF(OR('Cihazlar'!C464="",I464=""),"",IF(L464&gt;0,I464+L464,IF(K464&gt;0,EDATE(I464,K464),"")))</f>
        <v/>
      </c>
      <c r="G464" s="17" t="str">
        <f>IF(F464="","",F464-TODAY())</f>
        <v/>
      </c>
      <c r="H464" t="str">
        <f>IF(G464="","",IF(G464&lt;0,"Gecikmiş",IF(G464&lt;=30,"30 gün içinde","Planlı")))</f>
        <v/>
      </c>
      <c r="I464" s="16" t="str">
        <f>IF('Cihazlar'!F464&lt;&gt;"",IF('Cihazlar'!F464="","",IF(ISNUMBER('Cihazlar'!F464),'Cihazlar'!F464,IFERROR(DATE(VALUE(RIGHT('Cihazlar'!F464,4)),VALUE(MID('Cihazlar'!F464,4,2)),VALUE(LEFT('Cihazlar'!F464,2))),""))),IF('Cihazlar'!E464="","",IF(ISNUMBER('Cihazlar'!E464),'Cihazlar'!E464,IFERROR(DATE(VALUE(RIGHT('Cihazlar'!E464,4)),VALUE(MID('Cihazlar'!E464,4,2)),VALUE(LEFT('Cihazlar'!E464,2))),""))))</f>
        <v/>
      </c>
      <c r="J464" t="str">
        <f>IF('Cihazlar'!C464="","",IFERROR(MATCH('Cihazlar'!C464,'Ürünler'!$A:$A,0),IFERROR(MATCH('Cihazlar'!C464,'Ürünler'!$B:$B,0),"")))</f>
        <v/>
      </c>
      <c r="K464">
        <f>IF(L464&gt;0,0,IF('Cihazlar'!J464&lt;&gt;"",N(VALUE('Cihazlar'!J464)),IF(J464="",0,N(INDEX('Ürünler'!$C:$C,J464)))))</f>
        <v>0</v>
      </c>
      <c r="L464">
        <f>IF('Cihazlar'!K464&lt;&gt;"",N(VALUE('Cihazlar'!K464)),IF('Cihazlar'!J464&lt;&gt;"",0,IF(J464="",0,N(INDEX('Ürünler'!$D:$D,J464)))))</f>
        <v>0</v>
      </c>
    </row>
    <row r="465" spans="1:12">
      <c r="A465" t="str">
        <f>IF(AND('Cihazlar'!A465="",'Cihazlar'!B465=""),"",IFERROR(INDEX('Müşteriler'!$A:$A,MATCH(IF('Cihazlar'!A465="","§",'Cihazlar'!A465),'Müşteriler'!$K:$K,0)),IFERROR(INDEX('Müşteriler'!$A:$A,MATCH(IF('Cihazlar'!B465="","§",'Cihazlar'!B465),'Müşteriler'!$C:$C,0)),'Cihazlar'!A465&amp;'Cihazlar'!B465)))</f>
        <v/>
      </c>
      <c r="B465" t="str">
        <f>IF('Cihazlar'!C465="","",IF(J465="",'Cihazlar'!C465,INDEX('Ürünler'!$B:$B,J465)))</f>
        <v/>
      </c>
      <c r="C465" t="str">
        <f>IF('Cihazlar'!D465="","",'Cihazlar'!D465)</f>
        <v/>
      </c>
      <c r="D465" s="16" t="str">
        <f>I465</f>
        <v/>
      </c>
      <c r="E465" t="str">
        <f>IF(L465&gt;0,L465&amp;" gün",IF(K465&gt;0,K465&amp;" ay",""))</f>
        <v/>
      </c>
      <c r="F465" s="16" t="str">
        <f>IF(OR('Cihazlar'!C465="",I465=""),"",IF(L465&gt;0,I465+L465,IF(K465&gt;0,EDATE(I465,K465),"")))</f>
        <v/>
      </c>
      <c r="G465" s="17" t="str">
        <f>IF(F465="","",F465-TODAY())</f>
        <v/>
      </c>
      <c r="H465" t="str">
        <f>IF(G465="","",IF(G465&lt;0,"Gecikmiş",IF(G465&lt;=30,"30 gün içinde","Planlı")))</f>
        <v/>
      </c>
      <c r="I465" s="16" t="str">
        <f>IF('Cihazlar'!F465&lt;&gt;"",IF('Cihazlar'!F465="","",IF(ISNUMBER('Cihazlar'!F465),'Cihazlar'!F465,IFERROR(DATE(VALUE(RIGHT('Cihazlar'!F465,4)),VALUE(MID('Cihazlar'!F465,4,2)),VALUE(LEFT('Cihazlar'!F465,2))),""))),IF('Cihazlar'!E465="","",IF(ISNUMBER('Cihazlar'!E465),'Cihazlar'!E465,IFERROR(DATE(VALUE(RIGHT('Cihazlar'!E465,4)),VALUE(MID('Cihazlar'!E465,4,2)),VALUE(LEFT('Cihazlar'!E465,2))),""))))</f>
        <v/>
      </c>
      <c r="J465" t="str">
        <f>IF('Cihazlar'!C465="","",IFERROR(MATCH('Cihazlar'!C465,'Ürünler'!$A:$A,0),IFERROR(MATCH('Cihazlar'!C465,'Ürünler'!$B:$B,0),"")))</f>
        <v/>
      </c>
      <c r="K465">
        <f>IF(L465&gt;0,0,IF('Cihazlar'!J465&lt;&gt;"",N(VALUE('Cihazlar'!J465)),IF(J465="",0,N(INDEX('Ürünler'!$C:$C,J465)))))</f>
        <v>0</v>
      </c>
      <c r="L465">
        <f>IF('Cihazlar'!K465&lt;&gt;"",N(VALUE('Cihazlar'!K465)),IF('Cihazlar'!J465&lt;&gt;"",0,IF(J465="",0,N(INDEX('Ürünler'!$D:$D,J465)))))</f>
        <v>0</v>
      </c>
    </row>
    <row r="466" spans="1:12">
      <c r="A466" t="str">
        <f>IF(AND('Cihazlar'!A466="",'Cihazlar'!B466=""),"",IFERROR(INDEX('Müşteriler'!$A:$A,MATCH(IF('Cihazlar'!A466="","§",'Cihazlar'!A466),'Müşteriler'!$K:$K,0)),IFERROR(INDEX('Müşteriler'!$A:$A,MATCH(IF('Cihazlar'!B466="","§",'Cihazlar'!B466),'Müşteriler'!$C:$C,0)),'Cihazlar'!A466&amp;'Cihazlar'!B466)))</f>
        <v/>
      </c>
      <c r="B466" t="str">
        <f>IF('Cihazlar'!C466="","",IF(J466="",'Cihazlar'!C466,INDEX('Ürünler'!$B:$B,J466)))</f>
        <v/>
      </c>
      <c r="C466" t="str">
        <f>IF('Cihazlar'!D466="","",'Cihazlar'!D466)</f>
        <v/>
      </c>
      <c r="D466" s="16" t="str">
        <f>I466</f>
        <v/>
      </c>
      <c r="E466" t="str">
        <f>IF(L466&gt;0,L466&amp;" gün",IF(K466&gt;0,K466&amp;" ay",""))</f>
        <v/>
      </c>
      <c r="F466" s="16" t="str">
        <f>IF(OR('Cihazlar'!C466="",I466=""),"",IF(L466&gt;0,I466+L466,IF(K466&gt;0,EDATE(I466,K466),"")))</f>
        <v/>
      </c>
      <c r="G466" s="17" t="str">
        <f>IF(F466="","",F466-TODAY())</f>
        <v/>
      </c>
      <c r="H466" t="str">
        <f>IF(G466="","",IF(G466&lt;0,"Gecikmiş",IF(G466&lt;=30,"30 gün içinde","Planlı")))</f>
        <v/>
      </c>
      <c r="I466" s="16" t="str">
        <f>IF('Cihazlar'!F466&lt;&gt;"",IF('Cihazlar'!F466="","",IF(ISNUMBER('Cihazlar'!F466),'Cihazlar'!F466,IFERROR(DATE(VALUE(RIGHT('Cihazlar'!F466,4)),VALUE(MID('Cihazlar'!F466,4,2)),VALUE(LEFT('Cihazlar'!F466,2))),""))),IF('Cihazlar'!E466="","",IF(ISNUMBER('Cihazlar'!E466),'Cihazlar'!E466,IFERROR(DATE(VALUE(RIGHT('Cihazlar'!E466,4)),VALUE(MID('Cihazlar'!E466,4,2)),VALUE(LEFT('Cihazlar'!E466,2))),""))))</f>
        <v/>
      </c>
      <c r="J466" t="str">
        <f>IF('Cihazlar'!C466="","",IFERROR(MATCH('Cihazlar'!C466,'Ürünler'!$A:$A,0),IFERROR(MATCH('Cihazlar'!C466,'Ürünler'!$B:$B,0),"")))</f>
        <v/>
      </c>
      <c r="K466">
        <f>IF(L466&gt;0,0,IF('Cihazlar'!J466&lt;&gt;"",N(VALUE('Cihazlar'!J466)),IF(J466="",0,N(INDEX('Ürünler'!$C:$C,J466)))))</f>
        <v>0</v>
      </c>
      <c r="L466">
        <f>IF('Cihazlar'!K466&lt;&gt;"",N(VALUE('Cihazlar'!K466)),IF('Cihazlar'!J466&lt;&gt;"",0,IF(J466="",0,N(INDEX('Ürünler'!$D:$D,J466)))))</f>
        <v>0</v>
      </c>
    </row>
    <row r="467" spans="1:12">
      <c r="A467" t="str">
        <f>IF(AND('Cihazlar'!A467="",'Cihazlar'!B467=""),"",IFERROR(INDEX('Müşteriler'!$A:$A,MATCH(IF('Cihazlar'!A467="","§",'Cihazlar'!A467),'Müşteriler'!$K:$K,0)),IFERROR(INDEX('Müşteriler'!$A:$A,MATCH(IF('Cihazlar'!B467="","§",'Cihazlar'!B467),'Müşteriler'!$C:$C,0)),'Cihazlar'!A467&amp;'Cihazlar'!B467)))</f>
        <v/>
      </c>
      <c r="B467" t="str">
        <f>IF('Cihazlar'!C467="","",IF(J467="",'Cihazlar'!C467,INDEX('Ürünler'!$B:$B,J467)))</f>
        <v/>
      </c>
      <c r="C467" t="str">
        <f>IF('Cihazlar'!D467="","",'Cihazlar'!D467)</f>
        <v/>
      </c>
      <c r="D467" s="16" t="str">
        <f>I467</f>
        <v/>
      </c>
      <c r="E467" t="str">
        <f>IF(L467&gt;0,L467&amp;" gün",IF(K467&gt;0,K467&amp;" ay",""))</f>
        <v/>
      </c>
      <c r="F467" s="16" t="str">
        <f>IF(OR('Cihazlar'!C467="",I467=""),"",IF(L467&gt;0,I467+L467,IF(K467&gt;0,EDATE(I467,K467),"")))</f>
        <v/>
      </c>
      <c r="G467" s="17" t="str">
        <f>IF(F467="","",F467-TODAY())</f>
        <v/>
      </c>
      <c r="H467" t="str">
        <f>IF(G467="","",IF(G467&lt;0,"Gecikmiş",IF(G467&lt;=30,"30 gün içinde","Planlı")))</f>
        <v/>
      </c>
      <c r="I467" s="16" t="str">
        <f>IF('Cihazlar'!F467&lt;&gt;"",IF('Cihazlar'!F467="","",IF(ISNUMBER('Cihazlar'!F467),'Cihazlar'!F467,IFERROR(DATE(VALUE(RIGHT('Cihazlar'!F467,4)),VALUE(MID('Cihazlar'!F467,4,2)),VALUE(LEFT('Cihazlar'!F467,2))),""))),IF('Cihazlar'!E467="","",IF(ISNUMBER('Cihazlar'!E467),'Cihazlar'!E467,IFERROR(DATE(VALUE(RIGHT('Cihazlar'!E467,4)),VALUE(MID('Cihazlar'!E467,4,2)),VALUE(LEFT('Cihazlar'!E467,2))),""))))</f>
        <v/>
      </c>
      <c r="J467" t="str">
        <f>IF('Cihazlar'!C467="","",IFERROR(MATCH('Cihazlar'!C467,'Ürünler'!$A:$A,0),IFERROR(MATCH('Cihazlar'!C467,'Ürünler'!$B:$B,0),"")))</f>
        <v/>
      </c>
      <c r="K467">
        <f>IF(L467&gt;0,0,IF('Cihazlar'!J467&lt;&gt;"",N(VALUE('Cihazlar'!J467)),IF(J467="",0,N(INDEX('Ürünler'!$C:$C,J467)))))</f>
        <v>0</v>
      </c>
      <c r="L467">
        <f>IF('Cihazlar'!K467&lt;&gt;"",N(VALUE('Cihazlar'!K467)),IF('Cihazlar'!J467&lt;&gt;"",0,IF(J467="",0,N(INDEX('Ürünler'!$D:$D,J467)))))</f>
        <v>0</v>
      </c>
    </row>
    <row r="468" spans="1:12">
      <c r="A468" t="str">
        <f>IF(AND('Cihazlar'!A468="",'Cihazlar'!B468=""),"",IFERROR(INDEX('Müşteriler'!$A:$A,MATCH(IF('Cihazlar'!A468="","§",'Cihazlar'!A468),'Müşteriler'!$K:$K,0)),IFERROR(INDEX('Müşteriler'!$A:$A,MATCH(IF('Cihazlar'!B468="","§",'Cihazlar'!B468),'Müşteriler'!$C:$C,0)),'Cihazlar'!A468&amp;'Cihazlar'!B468)))</f>
        <v/>
      </c>
      <c r="B468" t="str">
        <f>IF('Cihazlar'!C468="","",IF(J468="",'Cihazlar'!C468,INDEX('Ürünler'!$B:$B,J468)))</f>
        <v/>
      </c>
      <c r="C468" t="str">
        <f>IF('Cihazlar'!D468="","",'Cihazlar'!D468)</f>
        <v/>
      </c>
      <c r="D468" s="16" t="str">
        <f>I468</f>
        <v/>
      </c>
      <c r="E468" t="str">
        <f>IF(L468&gt;0,L468&amp;" gün",IF(K468&gt;0,K468&amp;" ay",""))</f>
        <v/>
      </c>
      <c r="F468" s="16" t="str">
        <f>IF(OR('Cihazlar'!C468="",I468=""),"",IF(L468&gt;0,I468+L468,IF(K468&gt;0,EDATE(I468,K468),"")))</f>
        <v/>
      </c>
      <c r="G468" s="17" t="str">
        <f>IF(F468="","",F468-TODAY())</f>
        <v/>
      </c>
      <c r="H468" t="str">
        <f>IF(G468="","",IF(G468&lt;0,"Gecikmiş",IF(G468&lt;=30,"30 gün içinde","Planlı")))</f>
        <v/>
      </c>
      <c r="I468" s="16" t="str">
        <f>IF('Cihazlar'!F468&lt;&gt;"",IF('Cihazlar'!F468="","",IF(ISNUMBER('Cihazlar'!F468),'Cihazlar'!F468,IFERROR(DATE(VALUE(RIGHT('Cihazlar'!F468,4)),VALUE(MID('Cihazlar'!F468,4,2)),VALUE(LEFT('Cihazlar'!F468,2))),""))),IF('Cihazlar'!E468="","",IF(ISNUMBER('Cihazlar'!E468),'Cihazlar'!E468,IFERROR(DATE(VALUE(RIGHT('Cihazlar'!E468,4)),VALUE(MID('Cihazlar'!E468,4,2)),VALUE(LEFT('Cihazlar'!E468,2))),""))))</f>
        <v/>
      </c>
      <c r="J468" t="str">
        <f>IF('Cihazlar'!C468="","",IFERROR(MATCH('Cihazlar'!C468,'Ürünler'!$A:$A,0),IFERROR(MATCH('Cihazlar'!C468,'Ürünler'!$B:$B,0),"")))</f>
        <v/>
      </c>
      <c r="K468">
        <f>IF(L468&gt;0,0,IF('Cihazlar'!J468&lt;&gt;"",N(VALUE('Cihazlar'!J468)),IF(J468="",0,N(INDEX('Ürünler'!$C:$C,J468)))))</f>
        <v>0</v>
      </c>
      <c r="L468">
        <f>IF('Cihazlar'!K468&lt;&gt;"",N(VALUE('Cihazlar'!K468)),IF('Cihazlar'!J468&lt;&gt;"",0,IF(J468="",0,N(INDEX('Ürünler'!$D:$D,J468)))))</f>
        <v>0</v>
      </c>
    </row>
    <row r="469" spans="1:12">
      <c r="A469" t="str">
        <f>IF(AND('Cihazlar'!A469="",'Cihazlar'!B469=""),"",IFERROR(INDEX('Müşteriler'!$A:$A,MATCH(IF('Cihazlar'!A469="","§",'Cihazlar'!A469),'Müşteriler'!$K:$K,0)),IFERROR(INDEX('Müşteriler'!$A:$A,MATCH(IF('Cihazlar'!B469="","§",'Cihazlar'!B469),'Müşteriler'!$C:$C,0)),'Cihazlar'!A469&amp;'Cihazlar'!B469)))</f>
        <v/>
      </c>
      <c r="B469" t="str">
        <f>IF('Cihazlar'!C469="","",IF(J469="",'Cihazlar'!C469,INDEX('Ürünler'!$B:$B,J469)))</f>
        <v/>
      </c>
      <c r="C469" t="str">
        <f>IF('Cihazlar'!D469="","",'Cihazlar'!D469)</f>
        <v/>
      </c>
      <c r="D469" s="16" t="str">
        <f>I469</f>
        <v/>
      </c>
      <c r="E469" t="str">
        <f>IF(L469&gt;0,L469&amp;" gün",IF(K469&gt;0,K469&amp;" ay",""))</f>
        <v/>
      </c>
      <c r="F469" s="16" t="str">
        <f>IF(OR('Cihazlar'!C469="",I469=""),"",IF(L469&gt;0,I469+L469,IF(K469&gt;0,EDATE(I469,K469),"")))</f>
        <v/>
      </c>
      <c r="G469" s="17" t="str">
        <f>IF(F469="","",F469-TODAY())</f>
        <v/>
      </c>
      <c r="H469" t="str">
        <f>IF(G469="","",IF(G469&lt;0,"Gecikmiş",IF(G469&lt;=30,"30 gün içinde","Planlı")))</f>
        <v/>
      </c>
      <c r="I469" s="16" t="str">
        <f>IF('Cihazlar'!F469&lt;&gt;"",IF('Cihazlar'!F469="","",IF(ISNUMBER('Cihazlar'!F469),'Cihazlar'!F469,IFERROR(DATE(VALUE(RIGHT('Cihazlar'!F469,4)),VALUE(MID('Cihazlar'!F469,4,2)),VALUE(LEFT('Cihazlar'!F469,2))),""))),IF('Cihazlar'!E469="","",IF(ISNUMBER('Cihazlar'!E469),'Cihazlar'!E469,IFERROR(DATE(VALUE(RIGHT('Cihazlar'!E469,4)),VALUE(MID('Cihazlar'!E469,4,2)),VALUE(LEFT('Cihazlar'!E469,2))),""))))</f>
        <v/>
      </c>
      <c r="J469" t="str">
        <f>IF('Cihazlar'!C469="","",IFERROR(MATCH('Cihazlar'!C469,'Ürünler'!$A:$A,0),IFERROR(MATCH('Cihazlar'!C469,'Ürünler'!$B:$B,0),"")))</f>
        <v/>
      </c>
      <c r="K469">
        <f>IF(L469&gt;0,0,IF('Cihazlar'!J469&lt;&gt;"",N(VALUE('Cihazlar'!J469)),IF(J469="",0,N(INDEX('Ürünler'!$C:$C,J469)))))</f>
        <v>0</v>
      </c>
      <c r="L469">
        <f>IF('Cihazlar'!K469&lt;&gt;"",N(VALUE('Cihazlar'!K469)),IF('Cihazlar'!J469&lt;&gt;"",0,IF(J469="",0,N(INDEX('Ürünler'!$D:$D,J469)))))</f>
        <v>0</v>
      </c>
    </row>
    <row r="470" spans="1:12">
      <c r="A470" t="str">
        <f>IF(AND('Cihazlar'!A470="",'Cihazlar'!B470=""),"",IFERROR(INDEX('Müşteriler'!$A:$A,MATCH(IF('Cihazlar'!A470="","§",'Cihazlar'!A470),'Müşteriler'!$K:$K,0)),IFERROR(INDEX('Müşteriler'!$A:$A,MATCH(IF('Cihazlar'!B470="","§",'Cihazlar'!B470),'Müşteriler'!$C:$C,0)),'Cihazlar'!A470&amp;'Cihazlar'!B470)))</f>
        <v/>
      </c>
      <c r="B470" t="str">
        <f>IF('Cihazlar'!C470="","",IF(J470="",'Cihazlar'!C470,INDEX('Ürünler'!$B:$B,J470)))</f>
        <v/>
      </c>
      <c r="C470" t="str">
        <f>IF('Cihazlar'!D470="","",'Cihazlar'!D470)</f>
        <v/>
      </c>
      <c r="D470" s="16" t="str">
        <f>I470</f>
        <v/>
      </c>
      <c r="E470" t="str">
        <f>IF(L470&gt;0,L470&amp;" gün",IF(K470&gt;0,K470&amp;" ay",""))</f>
        <v/>
      </c>
      <c r="F470" s="16" t="str">
        <f>IF(OR('Cihazlar'!C470="",I470=""),"",IF(L470&gt;0,I470+L470,IF(K470&gt;0,EDATE(I470,K470),"")))</f>
        <v/>
      </c>
      <c r="G470" s="17" t="str">
        <f>IF(F470="","",F470-TODAY())</f>
        <v/>
      </c>
      <c r="H470" t="str">
        <f>IF(G470="","",IF(G470&lt;0,"Gecikmiş",IF(G470&lt;=30,"30 gün içinde","Planlı")))</f>
        <v/>
      </c>
      <c r="I470" s="16" t="str">
        <f>IF('Cihazlar'!F470&lt;&gt;"",IF('Cihazlar'!F470="","",IF(ISNUMBER('Cihazlar'!F470),'Cihazlar'!F470,IFERROR(DATE(VALUE(RIGHT('Cihazlar'!F470,4)),VALUE(MID('Cihazlar'!F470,4,2)),VALUE(LEFT('Cihazlar'!F470,2))),""))),IF('Cihazlar'!E470="","",IF(ISNUMBER('Cihazlar'!E470),'Cihazlar'!E470,IFERROR(DATE(VALUE(RIGHT('Cihazlar'!E470,4)),VALUE(MID('Cihazlar'!E470,4,2)),VALUE(LEFT('Cihazlar'!E470,2))),""))))</f>
        <v/>
      </c>
      <c r="J470" t="str">
        <f>IF('Cihazlar'!C470="","",IFERROR(MATCH('Cihazlar'!C470,'Ürünler'!$A:$A,0),IFERROR(MATCH('Cihazlar'!C470,'Ürünler'!$B:$B,0),"")))</f>
        <v/>
      </c>
      <c r="K470">
        <f>IF(L470&gt;0,0,IF('Cihazlar'!J470&lt;&gt;"",N(VALUE('Cihazlar'!J470)),IF(J470="",0,N(INDEX('Ürünler'!$C:$C,J470)))))</f>
        <v>0</v>
      </c>
      <c r="L470">
        <f>IF('Cihazlar'!K470&lt;&gt;"",N(VALUE('Cihazlar'!K470)),IF('Cihazlar'!J470&lt;&gt;"",0,IF(J470="",0,N(INDEX('Ürünler'!$D:$D,J470)))))</f>
        <v>0</v>
      </c>
    </row>
    <row r="471" spans="1:12">
      <c r="A471" t="str">
        <f>IF(AND('Cihazlar'!A471="",'Cihazlar'!B471=""),"",IFERROR(INDEX('Müşteriler'!$A:$A,MATCH(IF('Cihazlar'!A471="","§",'Cihazlar'!A471),'Müşteriler'!$K:$K,0)),IFERROR(INDEX('Müşteriler'!$A:$A,MATCH(IF('Cihazlar'!B471="","§",'Cihazlar'!B471),'Müşteriler'!$C:$C,0)),'Cihazlar'!A471&amp;'Cihazlar'!B471)))</f>
        <v/>
      </c>
      <c r="B471" t="str">
        <f>IF('Cihazlar'!C471="","",IF(J471="",'Cihazlar'!C471,INDEX('Ürünler'!$B:$B,J471)))</f>
        <v/>
      </c>
      <c r="C471" t="str">
        <f>IF('Cihazlar'!D471="","",'Cihazlar'!D471)</f>
        <v/>
      </c>
      <c r="D471" s="16" t="str">
        <f>I471</f>
        <v/>
      </c>
      <c r="E471" t="str">
        <f>IF(L471&gt;0,L471&amp;" gün",IF(K471&gt;0,K471&amp;" ay",""))</f>
        <v/>
      </c>
      <c r="F471" s="16" t="str">
        <f>IF(OR('Cihazlar'!C471="",I471=""),"",IF(L471&gt;0,I471+L471,IF(K471&gt;0,EDATE(I471,K471),"")))</f>
        <v/>
      </c>
      <c r="G471" s="17" t="str">
        <f>IF(F471="","",F471-TODAY())</f>
        <v/>
      </c>
      <c r="H471" t="str">
        <f>IF(G471="","",IF(G471&lt;0,"Gecikmiş",IF(G471&lt;=30,"30 gün içinde","Planlı")))</f>
        <v/>
      </c>
      <c r="I471" s="16" t="str">
        <f>IF('Cihazlar'!F471&lt;&gt;"",IF('Cihazlar'!F471="","",IF(ISNUMBER('Cihazlar'!F471),'Cihazlar'!F471,IFERROR(DATE(VALUE(RIGHT('Cihazlar'!F471,4)),VALUE(MID('Cihazlar'!F471,4,2)),VALUE(LEFT('Cihazlar'!F471,2))),""))),IF('Cihazlar'!E471="","",IF(ISNUMBER('Cihazlar'!E471),'Cihazlar'!E471,IFERROR(DATE(VALUE(RIGHT('Cihazlar'!E471,4)),VALUE(MID('Cihazlar'!E471,4,2)),VALUE(LEFT('Cihazlar'!E471,2))),""))))</f>
        <v/>
      </c>
      <c r="J471" t="str">
        <f>IF('Cihazlar'!C471="","",IFERROR(MATCH('Cihazlar'!C471,'Ürünler'!$A:$A,0),IFERROR(MATCH('Cihazlar'!C471,'Ürünler'!$B:$B,0),"")))</f>
        <v/>
      </c>
      <c r="K471">
        <f>IF(L471&gt;0,0,IF('Cihazlar'!J471&lt;&gt;"",N(VALUE('Cihazlar'!J471)),IF(J471="",0,N(INDEX('Ürünler'!$C:$C,J471)))))</f>
        <v>0</v>
      </c>
      <c r="L471">
        <f>IF('Cihazlar'!K471&lt;&gt;"",N(VALUE('Cihazlar'!K471)),IF('Cihazlar'!J471&lt;&gt;"",0,IF(J471="",0,N(INDEX('Ürünler'!$D:$D,J471)))))</f>
        <v>0</v>
      </c>
    </row>
    <row r="472" spans="1:12">
      <c r="A472" t="str">
        <f>IF(AND('Cihazlar'!A472="",'Cihazlar'!B472=""),"",IFERROR(INDEX('Müşteriler'!$A:$A,MATCH(IF('Cihazlar'!A472="","§",'Cihazlar'!A472),'Müşteriler'!$K:$K,0)),IFERROR(INDEX('Müşteriler'!$A:$A,MATCH(IF('Cihazlar'!B472="","§",'Cihazlar'!B472),'Müşteriler'!$C:$C,0)),'Cihazlar'!A472&amp;'Cihazlar'!B472)))</f>
        <v/>
      </c>
      <c r="B472" t="str">
        <f>IF('Cihazlar'!C472="","",IF(J472="",'Cihazlar'!C472,INDEX('Ürünler'!$B:$B,J472)))</f>
        <v/>
      </c>
      <c r="C472" t="str">
        <f>IF('Cihazlar'!D472="","",'Cihazlar'!D472)</f>
        <v/>
      </c>
      <c r="D472" s="16" t="str">
        <f>I472</f>
        <v/>
      </c>
      <c r="E472" t="str">
        <f>IF(L472&gt;0,L472&amp;" gün",IF(K472&gt;0,K472&amp;" ay",""))</f>
        <v/>
      </c>
      <c r="F472" s="16" t="str">
        <f>IF(OR('Cihazlar'!C472="",I472=""),"",IF(L472&gt;0,I472+L472,IF(K472&gt;0,EDATE(I472,K472),"")))</f>
        <v/>
      </c>
      <c r="G472" s="17" t="str">
        <f>IF(F472="","",F472-TODAY())</f>
        <v/>
      </c>
      <c r="H472" t="str">
        <f>IF(G472="","",IF(G472&lt;0,"Gecikmiş",IF(G472&lt;=30,"30 gün içinde","Planlı")))</f>
        <v/>
      </c>
      <c r="I472" s="16" t="str">
        <f>IF('Cihazlar'!F472&lt;&gt;"",IF('Cihazlar'!F472="","",IF(ISNUMBER('Cihazlar'!F472),'Cihazlar'!F472,IFERROR(DATE(VALUE(RIGHT('Cihazlar'!F472,4)),VALUE(MID('Cihazlar'!F472,4,2)),VALUE(LEFT('Cihazlar'!F472,2))),""))),IF('Cihazlar'!E472="","",IF(ISNUMBER('Cihazlar'!E472),'Cihazlar'!E472,IFERROR(DATE(VALUE(RIGHT('Cihazlar'!E472,4)),VALUE(MID('Cihazlar'!E472,4,2)),VALUE(LEFT('Cihazlar'!E472,2))),""))))</f>
        <v/>
      </c>
      <c r="J472" t="str">
        <f>IF('Cihazlar'!C472="","",IFERROR(MATCH('Cihazlar'!C472,'Ürünler'!$A:$A,0),IFERROR(MATCH('Cihazlar'!C472,'Ürünler'!$B:$B,0),"")))</f>
        <v/>
      </c>
      <c r="K472">
        <f>IF(L472&gt;0,0,IF('Cihazlar'!J472&lt;&gt;"",N(VALUE('Cihazlar'!J472)),IF(J472="",0,N(INDEX('Ürünler'!$C:$C,J472)))))</f>
        <v>0</v>
      </c>
      <c r="L472">
        <f>IF('Cihazlar'!K472&lt;&gt;"",N(VALUE('Cihazlar'!K472)),IF('Cihazlar'!J472&lt;&gt;"",0,IF(J472="",0,N(INDEX('Ürünler'!$D:$D,J472)))))</f>
        <v>0</v>
      </c>
    </row>
    <row r="473" spans="1:12">
      <c r="A473" t="str">
        <f>IF(AND('Cihazlar'!A473="",'Cihazlar'!B473=""),"",IFERROR(INDEX('Müşteriler'!$A:$A,MATCH(IF('Cihazlar'!A473="","§",'Cihazlar'!A473),'Müşteriler'!$K:$K,0)),IFERROR(INDEX('Müşteriler'!$A:$A,MATCH(IF('Cihazlar'!B473="","§",'Cihazlar'!B473),'Müşteriler'!$C:$C,0)),'Cihazlar'!A473&amp;'Cihazlar'!B473)))</f>
        <v/>
      </c>
      <c r="B473" t="str">
        <f>IF('Cihazlar'!C473="","",IF(J473="",'Cihazlar'!C473,INDEX('Ürünler'!$B:$B,J473)))</f>
        <v/>
      </c>
      <c r="C473" t="str">
        <f>IF('Cihazlar'!D473="","",'Cihazlar'!D473)</f>
        <v/>
      </c>
      <c r="D473" s="16" t="str">
        <f>I473</f>
        <v/>
      </c>
      <c r="E473" t="str">
        <f>IF(L473&gt;0,L473&amp;" gün",IF(K473&gt;0,K473&amp;" ay",""))</f>
        <v/>
      </c>
      <c r="F473" s="16" t="str">
        <f>IF(OR('Cihazlar'!C473="",I473=""),"",IF(L473&gt;0,I473+L473,IF(K473&gt;0,EDATE(I473,K473),"")))</f>
        <v/>
      </c>
      <c r="G473" s="17" t="str">
        <f>IF(F473="","",F473-TODAY())</f>
        <v/>
      </c>
      <c r="H473" t="str">
        <f>IF(G473="","",IF(G473&lt;0,"Gecikmiş",IF(G473&lt;=30,"30 gün içinde","Planlı")))</f>
        <v/>
      </c>
      <c r="I473" s="16" t="str">
        <f>IF('Cihazlar'!F473&lt;&gt;"",IF('Cihazlar'!F473="","",IF(ISNUMBER('Cihazlar'!F473),'Cihazlar'!F473,IFERROR(DATE(VALUE(RIGHT('Cihazlar'!F473,4)),VALUE(MID('Cihazlar'!F473,4,2)),VALUE(LEFT('Cihazlar'!F473,2))),""))),IF('Cihazlar'!E473="","",IF(ISNUMBER('Cihazlar'!E473),'Cihazlar'!E473,IFERROR(DATE(VALUE(RIGHT('Cihazlar'!E473,4)),VALUE(MID('Cihazlar'!E473,4,2)),VALUE(LEFT('Cihazlar'!E473,2))),""))))</f>
        <v/>
      </c>
      <c r="J473" t="str">
        <f>IF('Cihazlar'!C473="","",IFERROR(MATCH('Cihazlar'!C473,'Ürünler'!$A:$A,0),IFERROR(MATCH('Cihazlar'!C473,'Ürünler'!$B:$B,0),"")))</f>
        <v/>
      </c>
      <c r="K473">
        <f>IF(L473&gt;0,0,IF('Cihazlar'!J473&lt;&gt;"",N(VALUE('Cihazlar'!J473)),IF(J473="",0,N(INDEX('Ürünler'!$C:$C,J473)))))</f>
        <v>0</v>
      </c>
      <c r="L473">
        <f>IF('Cihazlar'!K473&lt;&gt;"",N(VALUE('Cihazlar'!K473)),IF('Cihazlar'!J473&lt;&gt;"",0,IF(J473="",0,N(INDEX('Ürünler'!$D:$D,J473)))))</f>
        <v>0</v>
      </c>
    </row>
    <row r="474" spans="1:12">
      <c r="A474" t="str">
        <f>IF(AND('Cihazlar'!A474="",'Cihazlar'!B474=""),"",IFERROR(INDEX('Müşteriler'!$A:$A,MATCH(IF('Cihazlar'!A474="","§",'Cihazlar'!A474),'Müşteriler'!$K:$K,0)),IFERROR(INDEX('Müşteriler'!$A:$A,MATCH(IF('Cihazlar'!B474="","§",'Cihazlar'!B474),'Müşteriler'!$C:$C,0)),'Cihazlar'!A474&amp;'Cihazlar'!B474)))</f>
        <v/>
      </c>
      <c r="B474" t="str">
        <f>IF('Cihazlar'!C474="","",IF(J474="",'Cihazlar'!C474,INDEX('Ürünler'!$B:$B,J474)))</f>
        <v/>
      </c>
      <c r="C474" t="str">
        <f>IF('Cihazlar'!D474="","",'Cihazlar'!D474)</f>
        <v/>
      </c>
      <c r="D474" s="16" t="str">
        <f>I474</f>
        <v/>
      </c>
      <c r="E474" t="str">
        <f>IF(L474&gt;0,L474&amp;" gün",IF(K474&gt;0,K474&amp;" ay",""))</f>
        <v/>
      </c>
      <c r="F474" s="16" t="str">
        <f>IF(OR('Cihazlar'!C474="",I474=""),"",IF(L474&gt;0,I474+L474,IF(K474&gt;0,EDATE(I474,K474),"")))</f>
        <v/>
      </c>
      <c r="G474" s="17" t="str">
        <f>IF(F474="","",F474-TODAY())</f>
        <v/>
      </c>
      <c r="H474" t="str">
        <f>IF(G474="","",IF(G474&lt;0,"Gecikmiş",IF(G474&lt;=30,"30 gün içinde","Planlı")))</f>
        <v/>
      </c>
      <c r="I474" s="16" t="str">
        <f>IF('Cihazlar'!F474&lt;&gt;"",IF('Cihazlar'!F474="","",IF(ISNUMBER('Cihazlar'!F474),'Cihazlar'!F474,IFERROR(DATE(VALUE(RIGHT('Cihazlar'!F474,4)),VALUE(MID('Cihazlar'!F474,4,2)),VALUE(LEFT('Cihazlar'!F474,2))),""))),IF('Cihazlar'!E474="","",IF(ISNUMBER('Cihazlar'!E474),'Cihazlar'!E474,IFERROR(DATE(VALUE(RIGHT('Cihazlar'!E474,4)),VALUE(MID('Cihazlar'!E474,4,2)),VALUE(LEFT('Cihazlar'!E474,2))),""))))</f>
        <v/>
      </c>
      <c r="J474" t="str">
        <f>IF('Cihazlar'!C474="","",IFERROR(MATCH('Cihazlar'!C474,'Ürünler'!$A:$A,0),IFERROR(MATCH('Cihazlar'!C474,'Ürünler'!$B:$B,0),"")))</f>
        <v/>
      </c>
      <c r="K474">
        <f>IF(L474&gt;0,0,IF('Cihazlar'!J474&lt;&gt;"",N(VALUE('Cihazlar'!J474)),IF(J474="",0,N(INDEX('Ürünler'!$C:$C,J474)))))</f>
        <v>0</v>
      </c>
      <c r="L474">
        <f>IF('Cihazlar'!K474&lt;&gt;"",N(VALUE('Cihazlar'!K474)),IF('Cihazlar'!J474&lt;&gt;"",0,IF(J474="",0,N(INDEX('Ürünler'!$D:$D,J474)))))</f>
        <v>0</v>
      </c>
    </row>
    <row r="475" spans="1:12">
      <c r="A475" t="str">
        <f>IF(AND('Cihazlar'!A475="",'Cihazlar'!B475=""),"",IFERROR(INDEX('Müşteriler'!$A:$A,MATCH(IF('Cihazlar'!A475="","§",'Cihazlar'!A475),'Müşteriler'!$K:$K,0)),IFERROR(INDEX('Müşteriler'!$A:$A,MATCH(IF('Cihazlar'!B475="","§",'Cihazlar'!B475),'Müşteriler'!$C:$C,0)),'Cihazlar'!A475&amp;'Cihazlar'!B475)))</f>
        <v/>
      </c>
      <c r="B475" t="str">
        <f>IF('Cihazlar'!C475="","",IF(J475="",'Cihazlar'!C475,INDEX('Ürünler'!$B:$B,J475)))</f>
        <v/>
      </c>
      <c r="C475" t="str">
        <f>IF('Cihazlar'!D475="","",'Cihazlar'!D475)</f>
        <v/>
      </c>
      <c r="D475" s="16" t="str">
        <f>I475</f>
        <v/>
      </c>
      <c r="E475" t="str">
        <f>IF(L475&gt;0,L475&amp;" gün",IF(K475&gt;0,K475&amp;" ay",""))</f>
        <v/>
      </c>
      <c r="F475" s="16" t="str">
        <f>IF(OR('Cihazlar'!C475="",I475=""),"",IF(L475&gt;0,I475+L475,IF(K475&gt;0,EDATE(I475,K475),"")))</f>
        <v/>
      </c>
      <c r="G475" s="17" t="str">
        <f>IF(F475="","",F475-TODAY())</f>
        <v/>
      </c>
      <c r="H475" t="str">
        <f>IF(G475="","",IF(G475&lt;0,"Gecikmiş",IF(G475&lt;=30,"30 gün içinde","Planlı")))</f>
        <v/>
      </c>
      <c r="I475" s="16" t="str">
        <f>IF('Cihazlar'!F475&lt;&gt;"",IF('Cihazlar'!F475="","",IF(ISNUMBER('Cihazlar'!F475),'Cihazlar'!F475,IFERROR(DATE(VALUE(RIGHT('Cihazlar'!F475,4)),VALUE(MID('Cihazlar'!F475,4,2)),VALUE(LEFT('Cihazlar'!F475,2))),""))),IF('Cihazlar'!E475="","",IF(ISNUMBER('Cihazlar'!E475),'Cihazlar'!E475,IFERROR(DATE(VALUE(RIGHT('Cihazlar'!E475,4)),VALUE(MID('Cihazlar'!E475,4,2)),VALUE(LEFT('Cihazlar'!E475,2))),""))))</f>
        <v/>
      </c>
      <c r="J475" t="str">
        <f>IF('Cihazlar'!C475="","",IFERROR(MATCH('Cihazlar'!C475,'Ürünler'!$A:$A,0),IFERROR(MATCH('Cihazlar'!C475,'Ürünler'!$B:$B,0),"")))</f>
        <v/>
      </c>
      <c r="K475">
        <f>IF(L475&gt;0,0,IF('Cihazlar'!J475&lt;&gt;"",N(VALUE('Cihazlar'!J475)),IF(J475="",0,N(INDEX('Ürünler'!$C:$C,J475)))))</f>
        <v>0</v>
      </c>
      <c r="L475">
        <f>IF('Cihazlar'!K475&lt;&gt;"",N(VALUE('Cihazlar'!K475)),IF('Cihazlar'!J475&lt;&gt;"",0,IF(J475="",0,N(INDEX('Ürünler'!$D:$D,J475)))))</f>
        <v>0</v>
      </c>
    </row>
    <row r="476" spans="1:12">
      <c r="A476" t="str">
        <f>IF(AND('Cihazlar'!A476="",'Cihazlar'!B476=""),"",IFERROR(INDEX('Müşteriler'!$A:$A,MATCH(IF('Cihazlar'!A476="","§",'Cihazlar'!A476),'Müşteriler'!$K:$K,0)),IFERROR(INDEX('Müşteriler'!$A:$A,MATCH(IF('Cihazlar'!B476="","§",'Cihazlar'!B476),'Müşteriler'!$C:$C,0)),'Cihazlar'!A476&amp;'Cihazlar'!B476)))</f>
        <v/>
      </c>
      <c r="B476" t="str">
        <f>IF('Cihazlar'!C476="","",IF(J476="",'Cihazlar'!C476,INDEX('Ürünler'!$B:$B,J476)))</f>
        <v/>
      </c>
      <c r="C476" t="str">
        <f>IF('Cihazlar'!D476="","",'Cihazlar'!D476)</f>
        <v/>
      </c>
      <c r="D476" s="16" t="str">
        <f>I476</f>
        <v/>
      </c>
      <c r="E476" t="str">
        <f>IF(L476&gt;0,L476&amp;" gün",IF(K476&gt;0,K476&amp;" ay",""))</f>
        <v/>
      </c>
      <c r="F476" s="16" t="str">
        <f>IF(OR('Cihazlar'!C476="",I476=""),"",IF(L476&gt;0,I476+L476,IF(K476&gt;0,EDATE(I476,K476),"")))</f>
        <v/>
      </c>
      <c r="G476" s="17" t="str">
        <f>IF(F476="","",F476-TODAY())</f>
        <v/>
      </c>
      <c r="H476" t="str">
        <f>IF(G476="","",IF(G476&lt;0,"Gecikmiş",IF(G476&lt;=30,"30 gün içinde","Planlı")))</f>
        <v/>
      </c>
      <c r="I476" s="16" t="str">
        <f>IF('Cihazlar'!F476&lt;&gt;"",IF('Cihazlar'!F476="","",IF(ISNUMBER('Cihazlar'!F476),'Cihazlar'!F476,IFERROR(DATE(VALUE(RIGHT('Cihazlar'!F476,4)),VALUE(MID('Cihazlar'!F476,4,2)),VALUE(LEFT('Cihazlar'!F476,2))),""))),IF('Cihazlar'!E476="","",IF(ISNUMBER('Cihazlar'!E476),'Cihazlar'!E476,IFERROR(DATE(VALUE(RIGHT('Cihazlar'!E476,4)),VALUE(MID('Cihazlar'!E476,4,2)),VALUE(LEFT('Cihazlar'!E476,2))),""))))</f>
        <v/>
      </c>
      <c r="J476" t="str">
        <f>IF('Cihazlar'!C476="","",IFERROR(MATCH('Cihazlar'!C476,'Ürünler'!$A:$A,0),IFERROR(MATCH('Cihazlar'!C476,'Ürünler'!$B:$B,0),"")))</f>
        <v/>
      </c>
      <c r="K476">
        <f>IF(L476&gt;0,0,IF('Cihazlar'!J476&lt;&gt;"",N(VALUE('Cihazlar'!J476)),IF(J476="",0,N(INDEX('Ürünler'!$C:$C,J476)))))</f>
        <v>0</v>
      </c>
      <c r="L476">
        <f>IF('Cihazlar'!K476&lt;&gt;"",N(VALUE('Cihazlar'!K476)),IF('Cihazlar'!J476&lt;&gt;"",0,IF(J476="",0,N(INDEX('Ürünler'!$D:$D,J476)))))</f>
        <v>0</v>
      </c>
    </row>
    <row r="477" spans="1:12">
      <c r="A477" t="str">
        <f>IF(AND('Cihazlar'!A477="",'Cihazlar'!B477=""),"",IFERROR(INDEX('Müşteriler'!$A:$A,MATCH(IF('Cihazlar'!A477="","§",'Cihazlar'!A477),'Müşteriler'!$K:$K,0)),IFERROR(INDEX('Müşteriler'!$A:$A,MATCH(IF('Cihazlar'!B477="","§",'Cihazlar'!B477),'Müşteriler'!$C:$C,0)),'Cihazlar'!A477&amp;'Cihazlar'!B477)))</f>
        <v/>
      </c>
      <c r="B477" t="str">
        <f>IF('Cihazlar'!C477="","",IF(J477="",'Cihazlar'!C477,INDEX('Ürünler'!$B:$B,J477)))</f>
        <v/>
      </c>
      <c r="C477" t="str">
        <f>IF('Cihazlar'!D477="","",'Cihazlar'!D477)</f>
        <v/>
      </c>
      <c r="D477" s="16" t="str">
        <f>I477</f>
        <v/>
      </c>
      <c r="E477" t="str">
        <f>IF(L477&gt;0,L477&amp;" gün",IF(K477&gt;0,K477&amp;" ay",""))</f>
        <v/>
      </c>
      <c r="F477" s="16" t="str">
        <f>IF(OR('Cihazlar'!C477="",I477=""),"",IF(L477&gt;0,I477+L477,IF(K477&gt;0,EDATE(I477,K477),"")))</f>
        <v/>
      </c>
      <c r="G477" s="17" t="str">
        <f>IF(F477="","",F477-TODAY())</f>
        <v/>
      </c>
      <c r="H477" t="str">
        <f>IF(G477="","",IF(G477&lt;0,"Gecikmiş",IF(G477&lt;=30,"30 gün içinde","Planlı")))</f>
        <v/>
      </c>
      <c r="I477" s="16" t="str">
        <f>IF('Cihazlar'!F477&lt;&gt;"",IF('Cihazlar'!F477="","",IF(ISNUMBER('Cihazlar'!F477),'Cihazlar'!F477,IFERROR(DATE(VALUE(RIGHT('Cihazlar'!F477,4)),VALUE(MID('Cihazlar'!F477,4,2)),VALUE(LEFT('Cihazlar'!F477,2))),""))),IF('Cihazlar'!E477="","",IF(ISNUMBER('Cihazlar'!E477),'Cihazlar'!E477,IFERROR(DATE(VALUE(RIGHT('Cihazlar'!E477,4)),VALUE(MID('Cihazlar'!E477,4,2)),VALUE(LEFT('Cihazlar'!E477,2))),""))))</f>
        <v/>
      </c>
      <c r="J477" t="str">
        <f>IF('Cihazlar'!C477="","",IFERROR(MATCH('Cihazlar'!C477,'Ürünler'!$A:$A,0),IFERROR(MATCH('Cihazlar'!C477,'Ürünler'!$B:$B,0),"")))</f>
        <v/>
      </c>
      <c r="K477">
        <f>IF(L477&gt;0,0,IF('Cihazlar'!J477&lt;&gt;"",N(VALUE('Cihazlar'!J477)),IF(J477="",0,N(INDEX('Ürünler'!$C:$C,J477)))))</f>
        <v>0</v>
      </c>
      <c r="L477">
        <f>IF('Cihazlar'!K477&lt;&gt;"",N(VALUE('Cihazlar'!K477)),IF('Cihazlar'!J477&lt;&gt;"",0,IF(J477="",0,N(INDEX('Ürünler'!$D:$D,J477)))))</f>
        <v>0</v>
      </c>
    </row>
    <row r="478" spans="1:12">
      <c r="A478" t="str">
        <f>IF(AND('Cihazlar'!A478="",'Cihazlar'!B478=""),"",IFERROR(INDEX('Müşteriler'!$A:$A,MATCH(IF('Cihazlar'!A478="","§",'Cihazlar'!A478),'Müşteriler'!$K:$K,0)),IFERROR(INDEX('Müşteriler'!$A:$A,MATCH(IF('Cihazlar'!B478="","§",'Cihazlar'!B478),'Müşteriler'!$C:$C,0)),'Cihazlar'!A478&amp;'Cihazlar'!B478)))</f>
        <v/>
      </c>
      <c r="B478" t="str">
        <f>IF('Cihazlar'!C478="","",IF(J478="",'Cihazlar'!C478,INDEX('Ürünler'!$B:$B,J478)))</f>
        <v/>
      </c>
      <c r="C478" t="str">
        <f>IF('Cihazlar'!D478="","",'Cihazlar'!D478)</f>
        <v/>
      </c>
      <c r="D478" s="16" t="str">
        <f>I478</f>
        <v/>
      </c>
      <c r="E478" t="str">
        <f>IF(L478&gt;0,L478&amp;" gün",IF(K478&gt;0,K478&amp;" ay",""))</f>
        <v/>
      </c>
      <c r="F478" s="16" t="str">
        <f>IF(OR('Cihazlar'!C478="",I478=""),"",IF(L478&gt;0,I478+L478,IF(K478&gt;0,EDATE(I478,K478),"")))</f>
        <v/>
      </c>
      <c r="G478" s="17" t="str">
        <f>IF(F478="","",F478-TODAY())</f>
        <v/>
      </c>
      <c r="H478" t="str">
        <f>IF(G478="","",IF(G478&lt;0,"Gecikmiş",IF(G478&lt;=30,"30 gün içinde","Planlı")))</f>
        <v/>
      </c>
      <c r="I478" s="16" t="str">
        <f>IF('Cihazlar'!F478&lt;&gt;"",IF('Cihazlar'!F478="","",IF(ISNUMBER('Cihazlar'!F478),'Cihazlar'!F478,IFERROR(DATE(VALUE(RIGHT('Cihazlar'!F478,4)),VALUE(MID('Cihazlar'!F478,4,2)),VALUE(LEFT('Cihazlar'!F478,2))),""))),IF('Cihazlar'!E478="","",IF(ISNUMBER('Cihazlar'!E478),'Cihazlar'!E478,IFERROR(DATE(VALUE(RIGHT('Cihazlar'!E478,4)),VALUE(MID('Cihazlar'!E478,4,2)),VALUE(LEFT('Cihazlar'!E478,2))),""))))</f>
        <v/>
      </c>
      <c r="J478" t="str">
        <f>IF('Cihazlar'!C478="","",IFERROR(MATCH('Cihazlar'!C478,'Ürünler'!$A:$A,0),IFERROR(MATCH('Cihazlar'!C478,'Ürünler'!$B:$B,0),"")))</f>
        <v/>
      </c>
      <c r="K478">
        <f>IF(L478&gt;0,0,IF('Cihazlar'!J478&lt;&gt;"",N(VALUE('Cihazlar'!J478)),IF(J478="",0,N(INDEX('Ürünler'!$C:$C,J478)))))</f>
        <v>0</v>
      </c>
      <c r="L478">
        <f>IF('Cihazlar'!K478&lt;&gt;"",N(VALUE('Cihazlar'!K478)),IF('Cihazlar'!J478&lt;&gt;"",0,IF(J478="",0,N(INDEX('Ürünler'!$D:$D,J478)))))</f>
        <v>0</v>
      </c>
    </row>
    <row r="479" spans="1:12">
      <c r="A479" t="str">
        <f>IF(AND('Cihazlar'!A479="",'Cihazlar'!B479=""),"",IFERROR(INDEX('Müşteriler'!$A:$A,MATCH(IF('Cihazlar'!A479="","§",'Cihazlar'!A479),'Müşteriler'!$K:$K,0)),IFERROR(INDEX('Müşteriler'!$A:$A,MATCH(IF('Cihazlar'!B479="","§",'Cihazlar'!B479),'Müşteriler'!$C:$C,0)),'Cihazlar'!A479&amp;'Cihazlar'!B479)))</f>
        <v/>
      </c>
      <c r="B479" t="str">
        <f>IF('Cihazlar'!C479="","",IF(J479="",'Cihazlar'!C479,INDEX('Ürünler'!$B:$B,J479)))</f>
        <v/>
      </c>
      <c r="C479" t="str">
        <f>IF('Cihazlar'!D479="","",'Cihazlar'!D479)</f>
        <v/>
      </c>
      <c r="D479" s="16" t="str">
        <f>I479</f>
        <v/>
      </c>
      <c r="E479" t="str">
        <f>IF(L479&gt;0,L479&amp;" gün",IF(K479&gt;0,K479&amp;" ay",""))</f>
        <v/>
      </c>
      <c r="F479" s="16" t="str">
        <f>IF(OR('Cihazlar'!C479="",I479=""),"",IF(L479&gt;0,I479+L479,IF(K479&gt;0,EDATE(I479,K479),"")))</f>
        <v/>
      </c>
      <c r="G479" s="17" t="str">
        <f>IF(F479="","",F479-TODAY())</f>
        <v/>
      </c>
      <c r="H479" t="str">
        <f>IF(G479="","",IF(G479&lt;0,"Gecikmiş",IF(G479&lt;=30,"30 gün içinde","Planlı")))</f>
        <v/>
      </c>
      <c r="I479" s="16" t="str">
        <f>IF('Cihazlar'!F479&lt;&gt;"",IF('Cihazlar'!F479="","",IF(ISNUMBER('Cihazlar'!F479),'Cihazlar'!F479,IFERROR(DATE(VALUE(RIGHT('Cihazlar'!F479,4)),VALUE(MID('Cihazlar'!F479,4,2)),VALUE(LEFT('Cihazlar'!F479,2))),""))),IF('Cihazlar'!E479="","",IF(ISNUMBER('Cihazlar'!E479),'Cihazlar'!E479,IFERROR(DATE(VALUE(RIGHT('Cihazlar'!E479,4)),VALUE(MID('Cihazlar'!E479,4,2)),VALUE(LEFT('Cihazlar'!E479,2))),""))))</f>
        <v/>
      </c>
      <c r="J479" t="str">
        <f>IF('Cihazlar'!C479="","",IFERROR(MATCH('Cihazlar'!C479,'Ürünler'!$A:$A,0),IFERROR(MATCH('Cihazlar'!C479,'Ürünler'!$B:$B,0),"")))</f>
        <v/>
      </c>
      <c r="K479">
        <f>IF(L479&gt;0,0,IF('Cihazlar'!J479&lt;&gt;"",N(VALUE('Cihazlar'!J479)),IF(J479="",0,N(INDEX('Ürünler'!$C:$C,J479)))))</f>
        <v>0</v>
      </c>
      <c r="L479">
        <f>IF('Cihazlar'!K479&lt;&gt;"",N(VALUE('Cihazlar'!K479)),IF('Cihazlar'!J479&lt;&gt;"",0,IF(J479="",0,N(INDEX('Ürünler'!$D:$D,J479)))))</f>
        <v>0</v>
      </c>
    </row>
    <row r="480" spans="1:12">
      <c r="A480" t="str">
        <f>IF(AND('Cihazlar'!A480="",'Cihazlar'!B480=""),"",IFERROR(INDEX('Müşteriler'!$A:$A,MATCH(IF('Cihazlar'!A480="","§",'Cihazlar'!A480),'Müşteriler'!$K:$K,0)),IFERROR(INDEX('Müşteriler'!$A:$A,MATCH(IF('Cihazlar'!B480="","§",'Cihazlar'!B480),'Müşteriler'!$C:$C,0)),'Cihazlar'!A480&amp;'Cihazlar'!B480)))</f>
        <v/>
      </c>
      <c r="B480" t="str">
        <f>IF('Cihazlar'!C480="","",IF(J480="",'Cihazlar'!C480,INDEX('Ürünler'!$B:$B,J480)))</f>
        <v/>
      </c>
      <c r="C480" t="str">
        <f>IF('Cihazlar'!D480="","",'Cihazlar'!D480)</f>
        <v/>
      </c>
      <c r="D480" s="16" t="str">
        <f>I480</f>
        <v/>
      </c>
      <c r="E480" t="str">
        <f>IF(L480&gt;0,L480&amp;" gün",IF(K480&gt;0,K480&amp;" ay",""))</f>
        <v/>
      </c>
      <c r="F480" s="16" t="str">
        <f>IF(OR('Cihazlar'!C480="",I480=""),"",IF(L480&gt;0,I480+L480,IF(K480&gt;0,EDATE(I480,K480),"")))</f>
        <v/>
      </c>
      <c r="G480" s="17" t="str">
        <f>IF(F480="","",F480-TODAY())</f>
        <v/>
      </c>
      <c r="H480" t="str">
        <f>IF(G480="","",IF(G480&lt;0,"Gecikmiş",IF(G480&lt;=30,"30 gün içinde","Planlı")))</f>
        <v/>
      </c>
      <c r="I480" s="16" t="str">
        <f>IF('Cihazlar'!F480&lt;&gt;"",IF('Cihazlar'!F480="","",IF(ISNUMBER('Cihazlar'!F480),'Cihazlar'!F480,IFERROR(DATE(VALUE(RIGHT('Cihazlar'!F480,4)),VALUE(MID('Cihazlar'!F480,4,2)),VALUE(LEFT('Cihazlar'!F480,2))),""))),IF('Cihazlar'!E480="","",IF(ISNUMBER('Cihazlar'!E480),'Cihazlar'!E480,IFERROR(DATE(VALUE(RIGHT('Cihazlar'!E480,4)),VALUE(MID('Cihazlar'!E480,4,2)),VALUE(LEFT('Cihazlar'!E480,2))),""))))</f>
        <v/>
      </c>
      <c r="J480" t="str">
        <f>IF('Cihazlar'!C480="","",IFERROR(MATCH('Cihazlar'!C480,'Ürünler'!$A:$A,0),IFERROR(MATCH('Cihazlar'!C480,'Ürünler'!$B:$B,0),"")))</f>
        <v/>
      </c>
      <c r="K480">
        <f>IF(L480&gt;0,0,IF('Cihazlar'!J480&lt;&gt;"",N(VALUE('Cihazlar'!J480)),IF(J480="",0,N(INDEX('Ürünler'!$C:$C,J480)))))</f>
        <v>0</v>
      </c>
      <c r="L480">
        <f>IF('Cihazlar'!K480&lt;&gt;"",N(VALUE('Cihazlar'!K480)),IF('Cihazlar'!J480&lt;&gt;"",0,IF(J480="",0,N(INDEX('Ürünler'!$D:$D,J480)))))</f>
        <v>0</v>
      </c>
    </row>
    <row r="481" spans="1:12">
      <c r="A481" t="str">
        <f>IF(AND('Cihazlar'!A481="",'Cihazlar'!B481=""),"",IFERROR(INDEX('Müşteriler'!$A:$A,MATCH(IF('Cihazlar'!A481="","§",'Cihazlar'!A481),'Müşteriler'!$K:$K,0)),IFERROR(INDEX('Müşteriler'!$A:$A,MATCH(IF('Cihazlar'!B481="","§",'Cihazlar'!B481),'Müşteriler'!$C:$C,0)),'Cihazlar'!A481&amp;'Cihazlar'!B481)))</f>
        <v/>
      </c>
      <c r="B481" t="str">
        <f>IF('Cihazlar'!C481="","",IF(J481="",'Cihazlar'!C481,INDEX('Ürünler'!$B:$B,J481)))</f>
        <v/>
      </c>
      <c r="C481" t="str">
        <f>IF('Cihazlar'!D481="","",'Cihazlar'!D481)</f>
        <v/>
      </c>
      <c r="D481" s="16" t="str">
        <f>I481</f>
        <v/>
      </c>
      <c r="E481" t="str">
        <f>IF(L481&gt;0,L481&amp;" gün",IF(K481&gt;0,K481&amp;" ay",""))</f>
        <v/>
      </c>
      <c r="F481" s="16" t="str">
        <f>IF(OR('Cihazlar'!C481="",I481=""),"",IF(L481&gt;0,I481+L481,IF(K481&gt;0,EDATE(I481,K481),"")))</f>
        <v/>
      </c>
      <c r="G481" s="17" t="str">
        <f>IF(F481="","",F481-TODAY())</f>
        <v/>
      </c>
      <c r="H481" t="str">
        <f>IF(G481="","",IF(G481&lt;0,"Gecikmiş",IF(G481&lt;=30,"30 gün içinde","Planlı")))</f>
        <v/>
      </c>
      <c r="I481" s="16" t="str">
        <f>IF('Cihazlar'!F481&lt;&gt;"",IF('Cihazlar'!F481="","",IF(ISNUMBER('Cihazlar'!F481),'Cihazlar'!F481,IFERROR(DATE(VALUE(RIGHT('Cihazlar'!F481,4)),VALUE(MID('Cihazlar'!F481,4,2)),VALUE(LEFT('Cihazlar'!F481,2))),""))),IF('Cihazlar'!E481="","",IF(ISNUMBER('Cihazlar'!E481),'Cihazlar'!E481,IFERROR(DATE(VALUE(RIGHT('Cihazlar'!E481,4)),VALUE(MID('Cihazlar'!E481,4,2)),VALUE(LEFT('Cihazlar'!E481,2))),""))))</f>
        <v/>
      </c>
      <c r="J481" t="str">
        <f>IF('Cihazlar'!C481="","",IFERROR(MATCH('Cihazlar'!C481,'Ürünler'!$A:$A,0),IFERROR(MATCH('Cihazlar'!C481,'Ürünler'!$B:$B,0),"")))</f>
        <v/>
      </c>
      <c r="K481">
        <f>IF(L481&gt;0,0,IF('Cihazlar'!J481&lt;&gt;"",N(VALUE('Cihazlar'!J481)),IF(J481="",0,N(INDEX('Ürünler'!$C:$C,J481)))))</f>
        <v>0</v>
      </c>
      <c r="L481">
        <f>IF('Cihazlar'!K481&lt;&gt;"",N(VALUE('Cihazlar'!K481)),IF('Cihazlar'!J481&lt;&gt;"",0,IF(J481="",0,N(INDEX('Ürünler'!$D:$D,J481)))))</f>
        <v>0</v>
      </c>
    </row>
    <row r="482" spans="1:12">
      <c r="A482" t="str">
        <f>IF(AND('Cihazlar'!A482="",'Cihazlar'!B482=""),"",IFERROR(INDEX('Müşteriler'!$A:$A,MATCH(IF('Cihazlar'!A482="","§",'Cihazlar'!A482),'Müşteriler'!$K:$K,0)),IFERROR(INDEX('Müşteriler'!$A:$A,MATCH(IF('Cihazlar'!B482="","§",'Cihazlar'!B482),'Müşteriler'!$C:$C,0)),'Cihazlar'!A482&amp;'Cihazlar'!B482)))</f>
        <v/>
      </c>
      <c r="B482" t="str">
        <f>IF('Cihazlar'!C482="","",IF(J482="",'Cihazlar'!C482,INDEX('Ürünler'!$B:$B,J482)))</f>
        <v/>
      </c>
      <c r="C482" t="str">
        <f>IF('Cihazlar'!D482="","",'Cihazlar'!D482)</f>
        <v/>
      </c>
      <c r="D482" s="16" t="str">
        <f>I482</f>
        <v/>
      </c>
      <c r="E482" t="str">
        <f>IF(L482&gt;0,L482&amp;" gün",IF(K482&gt;0,K482&amp;" ay",""))</f>
        <v/>
      </c>
      <c r="F482" s="16" t="str">
        <f>IF(OR('Cihazlar'!C482="",I482=""),"",IF(L482&gt;0,I482+L482,IF(K482&gt;0,EDATE(I482,K482),"")))</f>
        <v/>
      </c>
      <c r="G482" s="17" t="str">
        <f>IF(F482="","",F482-TODAY())</f>
        <v/>
      </c>
      <c r="H482" t="str">
        <f>IF(G482="","",IF(G482&lt;0,"Gecikmiş",IF(G482&lt;=30,"30 gün içinde","Planlı")))</f>
        <v/>
      </c>
      <c r="I482" s="16" t="str">
        <f>IF('Cihazlar'!F482&lt;&gt;"",IF('Cihazlar'!F482="","",IF(ISNUMBER('Cihazlar'!F482),'Cihazlar'!F482,IFERROR(DATE(VALUE(RIGHT('Cihazlar'!F482,4)),VALUE(MID('Cihazlar'!F482,4,2)),VALUE(LEFT('Cihazlar'!F482,2))),""))),IF('Cihazlar'!E482="","",IF(ISNUMBER('Cihazlar'!E482),'Cihazlar'!E482,IFERROR(DATE(VALUE(RIGHT('Cihazlar'!E482,4)),VALUE(MID('Cihazlar'!E482,4,2)),VALUE(LEFT('Cihazlar'!E482,2))),""))))</f>
        <v/>
      </c>
      <c r="J482" t="str">
        <f>IF('Cihazlar'!C482="","",IFERROR(MATCH('Cihazlar'!C482,'Ürünler'!$A:$A,0),IFERROR(MATCH('Cihazlar'!C482,'Ürünler'!$B:$B,0),"")))</f>
        <v/>
      </c>
      <c r="K482">
        <f>IF(L482&gt;0,0,IF('Cihazlar'!J482&lt;&gt;"",N(VALUE('Cihazlar'!J482)),IF(J482="",0,N(INDEX('Ürünler'!$C:$C,J482)))))</f>
        <v>0</v>
      </c>
      <c r="L482">
        <f>IF('Cihazlar'!K482&lt;&gt;"",N(VALUE('Cihazlar'!K482)),IF('Cihazlar'!J482&lt;&gt;"",0,IF(J482="",0,N(INDEX('Ürünler'!$D:$D,J482)))))</f>
        <v>0</v>
      </c>
    </row>
    <row r="483" spans="1:12">
      <c r="A483" t="str">
        <f>IF(AND('Cihazlar'!A483="",'Cihazlar'!B483=""),"",IFERROR(INDEX('Müşteriler'!$A:$A,MATCH(IF('Cihazlar'!A483="","§",'Cihazlar'!A483),'Müşteriler'!$K:$K,0)),IFERROR(INDEX('Müşteriler'!$A:$A,MATCH(IF('Cihazlar'!B483="","§",'Cihazlar'!B483),'Müşteriler'!$C:$C,0)),'Cihazlar'!A483&amp;'Cihazlar'!B483)))</f>
        <v/>
      </c>
      <c r="B483" t="str">
        <f>IF('Cihazlar'!C483="","",IF(J483="",'Cihazlar'!C483,INDEX('Ürünler'!$B:$B,J483)))</f>
        <v/>
      </c>
      <c r="C483" t="str">
        <f>IF('Cihazlar'!D483="","",'Cihazlar'!D483)</f>
        <v/>
      </c>
      <c r="D483" s="16" t="str">
        <f>I483</f>
        <v/>
      </c>
      <c r="E483" t="str">
        <f>IF(L483&gt;0,L483&amp;" gün",IF(K483&gt;0,K483&amp;" ay",""))</f>
        <v/>
      </c>
      <c r="F483" s="16" t="str">
        <f>IF(OR('Cihazlar'!C483="",I483=""),"",IF(L483&gt;0,I483+L483,IF(K483&gt;0,EDATE(I483,K483),"")))</f>
        <v/>
      </c>
      <c r="G483" s="17" t="str">
        <f>IF(F483="","",F483-TODAY())</f>
        <v/>
      </c>
      <c r="H483" t="str">
        <f>IF(G483="","",IF(G483&lt;0,"Gecikmiş",IF(G483&lt;=30,"30 gün içinde","Planlı")))</f>
        <v/>
      </c>
      <c r="I483" s="16" t="str">
        <f>IF('Cihazlar'!F483&lt;&gt;"",IF('Cihazlar'!F483="","",IF(ISNUMBER('Cihazlar'!F483),'Cihazlar'!F483,IFERROR(DATE(VALUE(RIGHT('Cihazlar'!F483,4)),VALUE(MID('Cihazlar'!F483,4,2)),VALUE(LEFT('Cihazlar'!F483,2))),""))),IF('Cihazlar'!E483="","",IF(ISNUMBER('Cihazlar'!E483),'Cihazlar'!E483,IFERROR(DATE(VALUE(RIGHT('Cihazlar'!E483,4)),VALUE(MID('Cihazlar'!E483,4,2)),VALUE(LEFT('Cihazlar'!E483,2))),""))))</f>
        <v/>
      </c>
      <c r="J483" t="str">
        <f>IF('Cihazlar'!C483="","",IFERROR(MATCH('Cihazlar'!C483,'Ürünler'!$A:$A,0),IFERROR(MATCH('Cihazlar'!C483,'Ürünler'!$B:$B,0),"")))</f>
        <v/>
      </c>
      <c r="K483">
        <f>IF(L483&gt;0,0,IF('Cihazlar'!J483&lt;&gt;"",N(VALUE('Cihazlar'!J483)),IF(J483="",0,N(INDEX('Ürünler'!$C:$C,J483)))))</f>
        <v>0</v>
      </c>
      <c r="L483">
        <f>IF('Cihazlar'!K483&lt;&gt;"",N(VALUE('Cihazlar'!K483)),IF('Cihazlar'!J483&lt;&gt;"",0,IF(J483="",0,N(INDEX('Ürünler'!$D:$D,J483)))))</f>
        <v>0</v>
      </c>
    </row>
    <row r="484" spans="1:12">
      <c r="A484" t="str">
        <f>IF(AND('Cihazlar'!A484="",'Cihazlar'!B484=""),"",IFERROR(INDEX('Müşteriler'!$A:$A,MATCH(IF('Cihazlar'!A484="","§",'Cihazlar'!A484),'Müşteriler'!$K:$K,0)),IFERROR(INDEX('Müşteriler'!$A:$A,MATCH(IF('Cihazlar'!B484="","§",'Cihazlar'!B484),'Müşteriler'!$C:$C,0)),'Cihazlar'!A484&amp;'Cihazlar'!B484)))</f>
        <v/>
      </c>
      <c r="B484" t="str">
        <f>IF('Cihazlar'!C484="","",IF(J484="",'Cihazlar'!C484,INDEX('Ürünler'!$B:$B,J484)))</f>
        <v/>
      </c>
      <c r="C484" t="str">
        <f>IF('Cihazlar'!D484="","",'Cihazlar'!D484)</f>
        <v/>
      </c>
      <c r="D484" s="16" t="str">
        <f>I484</f>
        <v/>
      </c>
      <c r="E484" t="str">
        <f>IF(L484&gt;0,L484&amp;" gün",IF(K484&gt;0,K484&amp;" ay",""))</f>
        <v/>
      </c>
      <c r="F484" s="16" t="str">
        <f>IF(OR('Cihazlar'!C484="",I484=""),"",IF(L484&gt;0,I484+L484,IF(K484&gt;0,EDATE(I484,K484),"")))</f>
        <v/>
      </c>
      <c r="G484" s="17" t="str">
        <f>IF(F484="","",F484-TODAY())</f>
        <v/>
      </c>
      <c r="H484" t="str">
        <f>IF(G484="","",IF(G484&lt;0,"Gecikmiş",IF(G484&lt;=30,"30 gün içinde","Planlı")))</f>
        <v/>
      </c>
      <c r="I484" s="16" t="str">
        <f>IF('Cihazlar'!F484&lt;&gt;"",IF('Cihazlar'!F484="","",IF(ISNUMBER('Cihazlar'!F484),'Cihazlar'!F484,IFERROR(DATE(VALUE(RIGHT('Cihazlar'!F484,4)),VALUE(MID('Cihazlar'!F484,4,2)),VALUE(LEFT('Cihazlar'!F484,2))),""))),IF('Cihazlar'!E484="","",IF(ISNUMBER('Cihazlar'!E484),'Cihazlar'!E484,IFERROR(DATE(VALUE(RIGHT('Cihazlar'!E484,4)),VALUE(MID('Cihazlar'!E484,4,2)),VALUE(LEFT('Cihazlar'!E484,2))),""))))</f>
        <v/>
      </c>
      <c r="J484" t="str">
        <f>IF('Cihazlar'!C484="","",IFERROR(MATCH('Cihazlar'!C484,'Ürünler'!$A:$A,0),IFERROR(MATCH('Cihazlar'!C484,'Ürünler'!$B:$B,0),"")))</f>
        <v/>
      </c>
      <c r="K484">
        <f>IF(L484&gt;0,0,IF('Cihazlar'!J484&lt;&gt;"",N(VALUE('Cihazlar'!J484)),IF(J484="",0,N(INDEX('Ürünler'!$C:$C,J484)))))</f>
        <v>0</v>
      </c>
      <c r="L484">
        <f>IF('Cihazlar'!K484&lt;&gt;"",N(VALUE('Cihazlar'!K484)),IF('Cihazlar'!J484&lt;&gt;"",0,IF(J484="",0,N(INDEX('Ürünler'!$D:$D,J484)))))</f>
        <v>0</v>
      </c>
    </row>
    <row r="485" spans="1:12">
      <c r="A485" t="str">
        <f>IF(AND('Cihazlar'!A485="",'Cihazlar'!B485=""),"",IFERROR(INDEX('Müşteriler'!$A:$A,MATCH(IF('Cihazlar'!A485="","§",'Cihazlar'!A485),'Müşteriler'!$K:$K,0)),IFERROR(INDEX('Müşteriler'!$A:$A,MATCH(IF('Cihazlar'!B485="","§",'Cihazlar'!B485),'Müşteriler'!$C:$C,0)),'Cihazlar'!A485&amp;'Cihazlar'!B485)))</f>
        <v/>
      </c>
      <c r="B485" t="str">
        <f>IF('Cihazlar'!C485="","",IF(J485="",'Cihazlar'!C485,INDEX('Ürünler'!$B:$B,J485)))</f>
        <v/>
      </c>
      <c r="C485" t="str">
        <f>IF('Cihazlar'!D485="","",'Cihazlar'!D485)</f>
        <v/>
      </c>
      <c r="D485" s="16" t="str">
        <f>I485</f>
        <v/>
      </c>
      <c r="E485" t="str">
        <f>IF(L485&gt;0,L485&amp;" gün",IF(K485&gt;0,K485&amp;" ay",""))</f>
        <v/>
      </c>
      <c r="F485" s="16" t="str">
        <f>IF(OR('Cihazlar'!C485="",I485=""),"",IF(L485&gt;0,I485+L485,IF(K485&gt;0,EDATE(I485,K485),"")))</f>
        <v/>
      </c>
      <c r="G485" s="17" t="str">
        <f>IF(F485="","",F485-TODAY())</f>
        <v/>
      </c>
      <c r="H485" t="str">
        <f>IF(G485="","",IF(G485&lt;0,"Gecikmiş",IF(G485&lt;=30,"30 gün içinde","Planlı")))</f>
        <v/>
      </c>
      <c r="I485" s="16" t="str">
        <f>IF('Cihazlar'!F485&lt;&gt;"",IF('Cihazlar'!F485="","",IF(ISNUMBER('Cihazlar'!F485),'Cihazlar'!F485,IFERROR(DATE(VALUE(RIGHT('Cihazlar'!F485,4)),VALUE(MID('Cihazlar'!F485,4,2)),VALUE(LEFT('Cihazlar'!F485,2))),""))),IF('Cihazlar'!E485="","",IF(ISNUMBER('Cihazlar'!E485),'Cihazlar'!E485,IFERROR(DATE(VALUE(RIGHT('Cihazlar'!E485,4)),VALUE(MID('Cihazlar'!E485,4,2)),VALUE(LEFT('Cihazlar'!E485,2))),""))))</f>
        <v/>
      </c>
      <c r="J485" t="str">
        <f>IF('Cihazlar'!C485="","",IFERROR(MATCH('Cihazlar'!C485,'Ürünler'!$A:$A,0),IFERROR(MATCH('Cihazlar'!C485,'Ürünler'!$B:$B,0),"")))</f>
        <v/>
      </c>
      <c r="K485">
        <f>IF(L485&gt;0,0,IF('Cihazlar'!J485&lt;&gt;"",N(VALUE('Cihazlar'!J485)),IF(J485="",0,N(INDEX('Ürünler'!$C:$C,J485)))))</f>
        <v>0</v>
      </c>
      <c r="L485">
        <f>IF('Cihazlar'!K485&lt;&gt;"",N(VALUE('Cihazlar'!K485)),IF('Cihazlar'!J485&lt;&gt;"",0,IF(J485="",0,N(INDEX('Ürünler'!$D:$D,J485)))))</f>
        <v>0</v>
      </c>
    </row>
    <row r="486" spans="1:12">
      <c r="A486" t="str">
        <f>IF(AND('Cihazlar'!A486="",'Cihazlar'!B486=""),"",IFERROR(INDEX('Müşteriler'!$A:$A,MATCH(IF('Cihazlar'!A486="","§",'Cihazlar'!A486),'Müşteriler'!$K:$K,0)),IFERROR(INDEX('Müşteriler'!$A:$A,MATCH(IF('Cihazlar'!B486="","§",'Cihazlar'!B486),'Müşteriler'!$C:$C,0)),'Cihazlar'!A486&amp;'Cihazlar'!B486)))</f>
        <v/>
      </c>
      <c r="B486" t="str">
        <f>IF('Cihazlar'!C486="","",IF(J486="",'Cihazlar'!C486,INDEX('Ürünler'!$B:$B,J486)))</f>
        <v/>
      </c>
      <c r="C486" t="str">
        <f>IF('Cihazlar'!D486="","",'Cihazlar'!D486)</f>
        <v/>
      </c>
      <c r="D486" s="16" t="str">
        <f>I486</f>
        <v/>
      </c>
      <c r="E486" t="str">
        <f>IF(L486&gt;0,L486&amp;" gün",IF(K486&gt;0,K486&amp;" ay",""))</f>
        <v/>
      </c>
      <c r="F486" s="16" t="str">
        <f>IF(OR('Cihazlar'!C486="",I486=""),"",IF(L486&gt;0,I486+L486,IF(K486&gt;0,EDATE(I486,K486),"")))</f>
        <v/>
      </c>
      <c r="G486" s="17" t="str">
        <f>IF(F486="","",F486-TODAY())</f>
        <v/>
      </c>
      <c r="H486" t="str">
        <f>IF(G486="","",IF(G486&lt;0,"Gecikmiş",IF(G486&lt;=30,"30 gün içinde","Planlı")))</f>
        <v/>
      </c>
      <c r="I486" s="16" t="str">
        <f>IF('Cihazlar'!F486&lt;&gt;"",IF('Cihazlar'!F486="","",IF(ISNUMBER('Cihazlar'!F486),'Cihazlar'!F486,IFERROR(DATE(VALUE(RIGHT('Cihazlar'!F486,4)),VALUE(MID('Cihazlar'!F486,4,2)),VALUE(LEFT('Cihazlar'!F486,2))),""))),IF('Cihazlar'!E486="","",IF(ISNUMBER('Cihazlar'!E486),'Cihazlar'!E486,IFERROR(DATE(VALUE(RIGHT('Cihazlar'!E486,4)),VALUE(MID('Cihazlar'!E486,4,2)),VALUE(LEFT('Cihazlar'!E486,2))),""))))</f>
        <v/>
      </c>
      <c r="J486" t="str">
        <f>IF('Cihazlar'!C486="","",IFERROR(MATCH('Cihazlar'!C486,'Ürünler'!$A:$A,0),IFERROR(MATCH('Cihazlar'!C486,'Ürünler'!$B:$B,0),"")))</f>
        <v/>
      </c>
      <c r="K486">
        <f>IF(L486&gt;0,0,IF('Cihazlar'!J486&lt;&gt;"",N(VALUE('Cihazlar'!J486)),IF(J486="",0,N(INDEX('Ürünler'!$C:$C,J486)))))</f>
        <v>0</v>
      </c>
      <c r="L486">
        <f>IF('Cihazlar'!K486&lt;&gt;"",N(VALUE('Cihazlar'!K486)),IF('Cihazlar'!J486&lt;&gt;"",0,IF(J486="",0,N(INDEX('Ürünler'!$D:$D,J486)))))</f>
        <v>0</v>
      </c>
    </row>
    <row r="487" spans="1:12">
      <c r="A487" t="str">
        <f>IF(AND('Cihazlar'!A487="",'Cihazlar'!B487=""),"",IFERROR(INDEX('Müşteriler'!$A:$A,MATCH(IF('Cihazlar'!A487="","§",'Cihazlar'!A487),'Müşteriler'!$K:$K,0)),IFERROR(INDEX('Müşteriler'!$A:$A,MATCH(IF('Cihazlar'!B487="","§",'Cihazlar'!B487),'Müşteriler'!$C:$C,0)),'Cihazlar'!A487&amp;'Cihazlar'!B487)))</f>
        <v/>
      </c>
      <c r="B487" t="str">
        <f>IF('Cihazlar'!C487="","",IF(J487="",'Cihazlar'!C487,INDEX('Ürünler'!$B:$B,J487)))</f>
        <v/>
      </c>
      <c r="C487" t="str">
        <f>IF('Cihazlar'!D487="","",'Cihazlar'!D487)</f>
        <v/>
      </c>
      <c r="D487" s="16" t="str">
        <f>I487</f>
        <v/>
      </c>
      <c r="E487" t="str">
        <f>IF(L487&gt;0,L487&amp;" gün",IF(K487&gt;0,K487&amp;" ay",""))</f>
        <v/>
      </c>
      <c r="F487" s="16" t="str">
        <f>IF(OR('Cihazlar'!C487="",I487=""),"",IF(L487&gt;0,I487+L487,IF(K487&gt;0,EDATE(I487,K487),"")))</f>
        <v/>
      </c>
      <c r="G487" s="17" t="str">
        <f>IF(F487="","",F487-TODAY())</f>
        <v/>
      </c>
      <c r="H487" t="str">
        <f>IF(G487="","",IF(G487&lt;0,"Gecikmiş",IF(G487&lt;=30,"30 gün içinde","Planlı")))</f>
        <v/>
      </c>
      <c r="I487" s="16" t="str">
        <f>IF('Cihazlar'!F487&lt;&gt;"",IF('Cihazlar'!F487="","",IF(ISNUMBER('Cihazlar'!F487),'Cihazlar'!F487,IFERROR(DATE(VALUE(RIGHT('Cihazlar'!F487,4)),VALUE(MID('Cihazlar'!F487,4,2)),VALUE(LEFT('Cihazlar'!F487,2))),""))),IF('Cihazlar'!E487="","",IF(ISNUMBER('Cihazlar'!E487),'Cihazlar'!E487,IFERROR(DATE(VALUE(RIGHT('Cihazlar'!E487,4)),VALUE(MID('Cihazlar'!E487,4,2)),VALUE(LEFT('Cihazlar'!E487,2))),""))))</f>
        <v/>
      </c>
      <c r="J487" t="str">
        <f>IF('Cihazlar'!C487="","",IFERROR(MATCH('Cihazlar'!C487,'Ürünler'!$A:$A,0),IFERROR(MATCH('Cihazlar'!C487,'Ürünler'!$B:$B,0),"")))</f>
        <v/>
      </c>
      <c r="K487">
        <f>IF(L487&gt;0,0,IF('Cihazlar'!J487&lt;&gt;"",N(VALUE('Cihazlar'!J487)),IF(J487="",0,N(INDEX('Ürünler'!$C:$C,J487)))))</f>
        <v>0</v>
      </c>
      <c r="L487">
        <f>IF('Cihazlar'!K487&lt;&gt;"",N(VALUE('Cihazlar'!K487)),IF('Cihazlar'!J487&lt;&gt;"",0,IF(J487="",0,N(INDEX('Ürünler'!$D:$D,J487)))))</f>
        <v>0</v>
      </c>
    </row>
    <row r="488" spans="1:12">
      <c r="A488" t="str">
        <f>IF(AND('Cihazlar'!A488="",'Cihazlar'!B488=""),"",IFERROR(INDEX('Müşteriler'!$A:$A,MATCH(IF('Cihazlar'!A488="","§",'Cihazlar'!A488),'Müşteriler'!$K:$K,0)),IFERROR(INDEX('Müşteriler'!$A:$A,MATCH(IF('Cihazlar'!B488="","§",'Cihazlar'!B488),'Müşteriler'!$C:$C,0)),'Cihazlar'!A488&amp;'Cihazlar'!B488)))</f>
        <v/>
      </c>
      <c r="B488" t="str">
        <f>IF('Cihazlar'!C488="","",IF(J488="",'Cihazlar'!C488,INDEX('Ürünler'!$B:$B,J488)))</f>
        <v/>
      </c>
      <c r="C488" t="str">
        <f>IF('Cihazlar'!D488="","",'Cihazlar'!D488)</f>
        <v/>
      </c>
      <c r="D488" s="16" t="str">
        <f>I488</f>
        <v/>
      </c>
      <c r="E488" t="str">
        <f>IF(L488&gt;0,L488&amp;" gün",IF(K488&gt;0,K488&amp;" ay",""))</f>
        <v/>
      </c>
      <c r="F488" s="16" t="str">
        <f>IF(OR('Cihazlar'!C488="",I488=""),"",IF(L488&gt;0,I488+L488,IF(K488&gt;0,EDATE(I488,K488),"")))</f>
        <v/>
      </c>
      <c r="G488" s="17" t="str">
        <f>IF(F488="","",F488-TODAY())</f>
        <v/>
      </c>
      <c r="H488" t="str">
        <f>IF(G488="","",IF(G488&lt;0,"Gecikmiş",IF(G488&lt;=30,"30 gün içinde","Planlı")))</f>
        <v/>
      </c>
      <c r="I488" s="16" t="str">
        <f>IF('Cihazlar'!F488&lt;&gt;"",IF('Cihazlar'!F488="","",IF(ISNUMBER('Cihazlar'!F488),'Cihazlar'!F488,IFERROR(DATE(VALUE(RIGHT('Cihazlar'!F488,4)),VALUE(MID('Cihazlar'!F488,4,2)),VALUE(LEFT('Cihazlar'!F488,2))),""))),IF('Cihazlar'!E488="","",IF(ISNUMBER('Cihazlar'!E488),'Cihazlar'!E488,IFERROR(DATE(VALUE(RIGHT('Cihazlar'!E488,4)),VALUE(MID('Cihazlar'!E488,4,2)),VALUE(LEFT('Cihazlar'!E488,2))),""))))</f>
        <v/>
      </c>
      <c r="J488" t="str">
        <f>IF('Cihazlar'!C488="","",IFERROR(MATCH('Cihazlar'!C488,'Ürünler'!$A:$A,0),IFERROR(MATCH('Cihazlar'!C488,'Ürünler'!$B:$B,0),"")))</f>
        <v/>
      </c>
      <c r="K488">
        <f>IF(L488&gt;0,0,IF('Cihazlar'!J488&lt;&gt;"",N(VALUE('Cihazlar'!J488)),IF(J488="",0,N(INDEX('Ürünler'!$C:$C,J488)))))</f>
        <v>0</v>
      </c>
      <c r="L488">
        <f>IF('Cihazlar'!K488&lt;&gt;"",N(VALUE('Cihazlar'!K488)),IF('Cihazlar'!J488&lt;&gt;"",0,IF(J488="",0,N(INDEX('Ürünler'!$D:$D,J488)))))</f>
        <v>0</v>
      </c>
    </row>
    <row r="489" spans="1:12">
      <c r="A489" t="str">
        <f>IF(AND('Cihazlar'!A489="",'Cihazlar'!B489=""),"",IFERROR(INDEX('Müşteriler'!$A:$A,MATCH(IF('Cihazlar'!A489="","§",'Cihazlar'!A489),'Müşteriler'!$K:$K,0)),IFERROR(INDEX('Müşteriler'!$A:$A,MATCH(IF('Cihazlar'!B489="","§",'Cihazlar'!B489),'Müşteriler'!$C:$C,0)),'Cihazlar'!A489&amp;'Cihazlar'!B489)))</f>
        <v/>
      </c>
      <c r="B489" t="str">
        <f>IF('Cihazlar'!C489="","",IF(J489="",'Cihazlar'!C489,INDEX('Ürünler'!$B:$B,J489)))</f>
        <v/>
      </c>
      <c r="C489" t="str">
        <f>IF('Cihazlar'!D489="","",'Cihazlar'!D489)</f>
        <v/>
      </c>
      <c r="D489" s="16" t="str">
        <f>I489</f>
        <v/>
      </c>
      <c r="E489" t="str">
        <f>IF(L489&gt;0,L489&amp;" gün",IF(K489&gt;0,K489&amp;" ay",""))</f>
        <v/>
      </c>
      <c r="F489" s="16" t="str">
        <f>IF(OR('Cihazlar'!C489="",I489=""),"",IF(L489&gt;0,I489+L489,IF(K489&gt;0,EDATE(I489,K489),"")))</f>
        <v/>
      </c>
      <c r="G489" s="17" t="str">
        <f>IF(F489="","",F489-TODAY())</f>
        <v/>
      </c>
      <c r="H489" t="str">
        <f>IF(G489="","",IF(G489&lt;0,"Gecikmiş",IF(G489&lt;=30,"30 gün içinde","Planlı")))</f>
        <v/>
      </c>
      <c r="I489" s="16" t="str">
        <f>IF('Cihazlar'!F489&lt;&gt;"",IF('Cihazlar'!F489="","",IF(ISNUMBER('Cihazlar'!F489),'Cihazlar'!F489,IFERROR(DATE(VALUE(RIGHT('Cihazlar'!F489,4)),VALUE(MID('Cihazlar'!F489,4,2)),VALUE(LEFT('Cihazlar'!F489,2))),""))),IF('Cihazlar'!E489="","",IF(ISNUMBER('Cihazlar'!E489),'Cihazlar'!E489,IFERROR(DATE(VALUE(RIGHT('Cihazlar'!E489,4)),VALUE(MID('Cihazlar'!E489,4,2)),VALUE(LEFT('Cihazlar'!E489,2))),""))))</f>
        <v/>
      </c>
      <c r="J489" t="str">
        <f>IF('Cihazlar'!C489="","",IFERROR(MATCH('Cihazlar'!C489,'Ürünler'!$A:$A,0),IFERROR(MATCH('Cihazlar'!C489,'Ürünler'!$B:$B,0),"")))</f>
        <v/>
      </c>
      <c r="K489">
        <f>IF(L489&gt;0,0,IF('Cihazlar'!J489&lt;&gt;"",N(VALUE('Cihazlar'!J489)),IF(J489="",0,N(INDEX('Ürünler'!$C:$C,J489)))))</f>
        <v>0</v>
      </c>
      <c r="L489">
        <f>IF('Cihazlar'!K489&lt;&gt;"",N(VALUE('Cihazlar'!K489)),IF('Cihazlar'!J489&lt;&gt;"",0,IF(J489="",0,N(INDEX('Ürünler'!$D:$D,J489)))))</f>
        <v>0</v>
      </c>
    </row>
    <row r="490" spans="1:12">
      <c r="A490" t="str">
        <f>IF(AND('Cihazlar'!A490="",'Cihazlar'!B490=""),"",IFERROR(INDEX('Müşteriler'!$A:$A,MATCH(IF('Cihazlar'!A490="","§",'Cihazlar'!A490),'Müşteriler'!$K:$K,0)),IFERROR(INDEX('Müşteriler'!$A:$A,MATCH(IF('Cihazlar'!B490="","§",'Cihazlar'!B490),'Müşteriler'!$C:$C,0)),'Cihazlar'!A490&amp;'Cihazlar'!B490)))</f>
        <v/>
      </c>
      <c r="B490" t="str">
        <f>IF('Cihazlar'!C490="","",IF(J490="",'Cihazlar'!C490,INDEX('Ürünler'!$B:$B,J490)))</f>
        <v/>
      </c>
      <c r="C490" t="str">
        <f>IF('Cihazlar'!D490="","",'Cihazlar'!D490)</f>
        <v/>
      </c>
      <c r="D490" s="16" t="str">
        <f>I490</f>
        <v/>
      </c>
      <c r="E490" t="str">
        <f>IF(L490&gt;0,L490&amp;" gün",IF(K490&gt;0,K490&amp;" ay",""))</f>
        <v/>
      </c>
      <c r="F490" s="16" t="str">
        <f>IF(OR('Cihazlar'!C490="",I490=""),"",IF(L490&gt;0,I490+L490,IF(K490&gt;0,EDATE(I490,K490),"")))</f>
        <v/>
      </c>
      <c r="G490" s="17" t="str">
        <f>IF(F490="","",F490-TODAY())</f>
        <v/>
      </c>
      <c r="H490" t="str">
        <f>IF(G490="","",IF(G490&lt;0,"Gecikmiş",IF(G490&lt;=30,"30 gün içinde","Planlı")))</f>
        <v/>
      </c>
      <c r="I490" s="16" t="str">
        <f>IF('Cihazlar'!F490&lt;&gt;"",IF('Cihazlar'!F490="","",IF(ISNUMBER('Cihazlar'!F490),'Cihazlar'!F490,IFERROR(DATE(VALUE(RIGHT('Cihazlar'!F490,4)),VALUE(MID('Cihazlar'!F490,4,2)),VALUE(LEFT('Cihazlar'!F490,2))),""))),IF('Cihazlar'!E490="","",IF(ISNUMBER('Cihazlar'!E490),'Cihazlar'!E490,IFERROR(DATE(VALUE(RIGHT('Cihazlar'!E490,4)),VALUE(MID('Cihazlar'!E490,4,2)),VALUE(LEFT('Cihazlar'!E490,2))),""))))</f>
        <v/>
      </c>
      <c r="J490" t="str">
        <f>IF('Cihazlar'!C490="","",IFERROR(MATCH('Cihazlar'!C490,'Ürünler'!$A:$A,0),IFERROR(MATCH('Cihazlar'!C490,'Ürünler'!$B:$B,0),"")))</f>
        <v/>
      </c>
      <c r="K490">
        <f>IF(L490&gt;0,0,IF('Cihazlar'!J490&lt;&gt;"",N(VALUE('Cihazlar'!J490)),IF(J490="",0,N(INDEX('Ürünler'!$C:$C,J490)))))</f>
        <v>0</v>
      </c>
      <c r="L490">
        <f>IF('Cihazlar'!K490&lt;&gt;"",N(VALUE('Cihazlar'!K490)),IF('Cihazlar'!J490&lt;&gt;"",0,IF(J490="",0,N(INDEX('Ürünler'!$D:$D,J490)))))</f>
        <v>0</v>
      </c>
    </row>
    <row r="491" spans="1:12">
      <c r="A491" t="str">
        <f>IF(AND('Cihazlar'!A491="",'Cihazlar'!B491=""),"",IFERROR(INDEX('Müşteriler'!$A:$A,MATCH(IF('Cihazlar'!A491="","§",'Cihazlar'!A491),'Müşteriler'!$K:$K,0)),IFERROR(INDEX('Müşteriler'!$A:$A,MATCH(IF('Cihazlar'!B491="","§",'Cihazlar'!B491),'Müşteriler'!$C:$C,0)),'Cihazlar'!A491&amp;'Cihazlar'!B491)))</f>
        <v/>
      </c>
      <c r="B491" t="str">
        <f>IF('Cihazlar'!C491="","",IF(J491="",'Cihazlar'!C491,INDEX('Ürünler'!$B:$B,J491)))</f>
        <v/>
      </c>
      <c r="C491" t="str">
        <f>IF('Cihazlar'!D491="","",'Cihazlar'!D491)</f>
        <v/>
      </c>
      <c r="D491" s="16" t="str">
        <f>I491</f>
        <v/>
      </c>
      <c r="E491" t="str">
        <f>IF(L491&gt;0,L491&amp;" gün",IF(K491&gt;0,K491&amp;" ay",""))</f>
        <v/>
      </c>
      <c r="F491" s="16" t="str">
        <f>IF(OR('Cihazlar'!C491="",I491=""),"",IF(L491&gt;0,I491+L491,IF(K491&gt;0,EDATE(I491,K491),"")))</f>
        <v/>
      </c>
      <c r="G491" s="17" t="str">
        <f>IF(F491="","",F491-TODAY())</f>
        <v/>
      </c>
      <c r="H491" t="str">
        <f>IF(G491="","",IF(G491&lt;0,"Gecikmiş",IF(G491&lt;=30,"30 gün içinde","Planlı")))</f>
        <v/>
      </c>
      <c r="I491" s="16" t="str">
        <f>IF('Cihazlar'!F491&lt;&gt;"",IF('Cihazlar'!F491="","",IF(ISNUMBER('Cihazlar'!F491),'Cihazlar'!F491,IFERROR(DATE(VALUE(RIGHT('Cihazlar'!F491,4)),VALUE(MID('Cihazlar'!F491,4,2)),VALUE(LEFT('Cihazlar'!F491,2))),""))),IF('Cihazlar'!E491="","",IF(ISNUMBER('Cihazlar'!E491),'Cihazlar'!E491,IFERROR(DATE(VALUE(RIGHT('Cihazlar'!E491,4)),VALUE(MID('Cihazlar'!E491,4,2)),VALUE(LEFT('Cihazlar'!E491,2))),""))))</f>
        <v/>
      </c>
      <c r="J491" t="str">
        <f>IF('Cihazlar'!C491="","",IFERROR(MATCH('Cihazlar'!C491,'Ürünler'!$A:$A,0),IFERROR(MATCH('Cihazlar'!C491,'Ürünler'!$B:$B,0),"")))</f>
        <v/>
      </c>
      <c r="K491">
        <f>IF(L491&gt;0,0,IF('Cihazlar'!J491&lt;&gt;"",N(VALUE('Cihazlar'!J491)),IF(J491="",0,N(INDEX('Ürünler'!$C:$C,J491)))))</f>
        <v>0</v>
      </c>
      <c r="L491">
        <f>IF('Cihazlar'!K491&lt;&gt;"",N(VALUE('Cihazlar'!K491)),IF('Cihazlar'!J491&lt;&gt;"",0,IF(J491="",0,N(INDEX('Ürünler'!$D:$D,J491)))))</f>
        <v>0</v>
      </c>
    </row>
    <row r="492" spans="1:12">
      <c r="A492" t="str">
        <f>IF(AND('Cihazlar'!A492="",'Cihazlar'!B492=""),"",IFERROR(INDEX('Müşteriler'!$A:$A,MATCH(IF('Cihazlar'!A492="","§",'Cihazlar'!A492),'Müşteriler'!$K:$K,0)),IFERROR(INDEX('Müşteriler'!$A:$A,MATCH(IF('Cihazlar'!B492="","§",'Cihazlar'!B492),'Müşteriler'!$C:$C,0)),'Cihazlar'!A492&amp;'Cihazlar'!B492)))</f>
        <v/>
      </c>
      <c r="B492" t="str">
        <f>IF('Cihazlar'!C492="","",IF(J492="",'Cihazlar'!C492,INDEX('Ürünler'!$B:$B,J492)))</f>
        <v/>
      </c>
      <c r="C492" t="str">
        <f>IF('Cihazlar'!D492="","",'Cihazlar'!D492)</f>
        <v/>
      </c>
      <c r="D492" s="16" t="str">
        <f>I492</f>
        <v/>
      </c>
      <c r="E492" t="str">
        <f>IF(L492&gt;0,L492&amp;" gün",IF(K492&gt;0,K492&amp;" ay",""))</f>
        <v/>
      </c>
      <c r="F492" s="16" t="str">
        <f>IF(OR('Cihazlar'!C492="",I492=""),"",IF(L492&gt;0,I492+L492,IF(K492&gt;0,EDATE(I492,K492),"")))</f>
        <v/>
      </c>
      <c r="G492" s="17" t="str">
        <f>IF(F492="","",F492-TODAY())</f>
        <v/>
      </c>
      <c r="H492" t="str">
        <f>IF(G492="","",IF(G492&lt;0,"Gecikmiş",IF(G492&lt;=30,"30 gün içinde","Planlı")))</f>
        <v/>
      </c>
      <c r="I492" s="16" t="str">
        <f>IF('Cihazlar'!F492&lt;&gt;"",IF('Cihazlar'!F492="","",IF(ISNUMBER('Cihazlar'!F492),'Cihazlar'!F492,IFERROR(DATE(VALUE(RIGHT('Cihazlar'!F492,4)),VALUE(MID('Cihazlar'!F492,4,2)),VALUE(LEFT('Cihazlar'!F492,2))),""))),IF('Cihazlar'!E492="","",IF(ISNUMBER('Cihazlar'!E492),'Cihazlar'!E492,IFERROR(DATE(VALUE(RIGHT('Cihazlar'!E492,4)),VALUE(MID('Cihazlar'!E492,4,2)),VALUE(LEFT('Cihazlar'!E492,2))),""))))</f>
        <v/>
      </c>
      <c r="J492" t="str">
        <f>IF('Cihazlar'!C492="","",IFERROR(MATCH('Cihazlar'!C492,'Ürünler'!$A:$A,0),IFERROR(MATCH('Cihazlar'!C492,'Ürünler'!$B:$B,0),"")))</f>
        <v/>
      </c>
      <c r="K492">
        <f>IF(L492&gt;0,0,IF('Cihazlar'!J492&lt;&gt;"",N(VALUE('Cihazlar'!J492)),IF(J492="",0,N(INDEX('Ürünler'!$C:$C,J492)))))</f>
        <v>0</v>
      </c>
      <c r="L492">
        <f>IF('Cihazlar'!K492&lt;&gt;"",N(VALUE('Cihazlar'!K492)),IF('Cihazlar'!J492&lt;&gt;"",0,IF(J492="",0,N(INDEX('Ürünler'!$D:$D,J492)))))</f>
        <v>0</v>
      </c>
    </row>
    <row r="493" spans="1:12">
      <c r="A493" t="str">
        <f>IF(AND('Cihazlar'!A493="",'Cihazlar'!B493=""),"",IFERROR(INDEX('Müşteriler'!$A:$A,MATCH(IF('Cihazlar'!A493="","§",'Cihazlar'!A493),'Müşteriler'!$K:$K,0)),IFERROR(INDEX('Müşteriler'!$A:$A,MATCH(IF('Cihazlar'!B493="","§",'Cihazlar'!B493),'Müşteriler'!$C:$C,0)),'Cihazlar'!A493&amp;'Cihazlar'!B493)))</f>
        <v/>
      </c>
      <c r="B493" t="str">
        <f>IF('Cihazlar'!C493="","",IF(J493="",'Cihazlar'!C493,INDEX('Ürünler'!$B:$B,J493)))</f>
        <v/>
      </c>
      <c r="C493" t="str">
        <f>IF('Cihazlar'!D493="","",'Cihazlar'!D493)</f>
        <v/>
      </c>
      <c r="D493" s="16" t="str">
        <f>I493</f>
        <v/>
      </c>
      <c r="E493" t="str">
        <f>IF(L493&gt;0,L493&amp;" gün",IF(K493&gt;0,K493&amp;" ay",""))</f>
        <v/>
      </c>
      <c r="F493" s="16" t="str">
        <f>IF(OR('Cihazlar'!C493="",I493=""),"",IF(L493&gt;0,I493+L493,IF(K493&gt;0,EDATE(I493,K493),"")))</f>
        <v/>
      </c>
      <c r="G493" s="17" t="str">
        <f>IF(F493="","",F493-TODAY())</f>
        <v/>
      </c>
      <c r="H493" t="str">
        <f>IF(G493="","",IF(G493&lt;0,"Gecikmiş",IF(G493&lt;=30,"30 gün içinde","Planlı")))</f>
        <v/>
      </c>
      <c r="I493" s="16" t="str">
        <f>IF('Cihazlar'!F493&lt;&gt;"",IF('Cihazlar'!F493="","",IF(ISNUMBER('Cihazlar'!F493),'Cihazlar'!F493,IFERROR(DATE(VALUE(RIGHT('Cihazlar'!F493,4)),VALUE(MID('Cihazlar'!F493,4,2)),VALUE(LEFT('Cihazlar'!F493,2))),""))),IF('Cihazlar'!E493="","",IF(ISNUMBER('Cihazlar'!E493),'Cihazlar'!E493,IFERROR(DATE(VALUE(RIGHT('Cihazlar'!E493,4)),VALUE(MID('Cihazlar'!E493,4,2)),VALUE(LEFT('Cihazlar'!E493,2))),""))))</f>
        <v/>
      </c>
      <c r="J493" t="str">
        <f>IF('Cihazlar'!C493="","",IFERROR(MATCH('Cihazlar'!C493,'Ürünler'!$A:$A,0),IFERROR(MATCH('Cihazlar'!C493,'Ürünler'!$B:$B,0),"")))</f>
        <v/>
      </c>
      <c r="K493">
        <f>IF(L493&gt;0,0,IF('Cihazlar'!J493&lt;&gt;"",N(VALUE('Cihazlar'!J493)),IF(J493="",0,N(INDEX('Ürünler'!$C:$C,J493)))))</f>
        <v>0</v>
      </c>
      <c r="L493">
        <f>IF('Cihazlar'!K493&lt;&gt;"",N(VALUE('Cihazlar'!K493)),IF('Cihazlar'!J493&lt;&gt;"",0,IF(J493="",0,N(INDEX('Ürünler'!$D:$D,J493)))))</f>
        <v>0</v>
      </c>
    </row>
    <row r="494" spans="1:12">
      <c r="A494" t="str">
        <f>IF(AND('Cihazlar'!A494="",'Cihazlar'!B494=""),"",IFERROR(INDEX('Müşteriler'!$A:$A,MATCH(IF('Cihazlar'!A494="","§",'Cihazlar'!A494),'Müşteriler'!$K:$K,0)),IFERROR(INDEX('Müşteriler'!$A:$A,MATCH(IF('Cihazlar'!B494="","§",'Cihazlar'!B494),'Müşteriler'!$C:$C,0)),'Cihazlar'!A494&amp;'Cihazlar'!B494)))</f>
        <v/>
      </c>
      <c r="B494" t="str">
        <f>IF('Cihazlar'!C494="","",IF(J494="",'Cihazlar'!C494,INDEX('Ürünler'!$B:$B,J494)))</f>
        <v/>
      </c>
      <c r="C494" t="str">
        <f>IF('Cihazlar'!D494="","",'Cihazlar'!D494)</f>
        <v/>
      </c>
      <c r="D494" s="16" t="str">
        <f>I494</f>
        <v/>
      </c>
      <c r="E494" t="str">
        <f>IF(L494&gt;0,L494&amp;" gün",IF(K494&gt;0,K494&amp;" ay",""))</f>
        <v/>
      </c>
      <c r="F494" s="16" t="str">
        <f>IF(OR('Cihazlar'!C494="",I494=""),"",IF(L494&gt;0,I494+L494,IF(K494&gt;0,EDATE(I494,K494),"")))</f>
        <v/>
      </c>
      <c r="G494" s="17" t="str">
        <f>IF(F494="","",F494-TODAY())</f>
        <v/>
      </c>
      <c r="H494" t="str">
        <f>IF(G494="","",IF(G494&lt;0,"Gecikmiş",IF(G494&lt;=30,"30 gün içinde","Planlı")))</f>
        <v/>
      </c>
      <c r="I494" s="16" t="str">
        <f>IF('Cihazlar'!F494&lt;&gt;"",IF('Cihazlar'!F494="","",IF(ISNUMBER('Cihazlar'!F494),'Cihazlar'!F494,IFERROR(DATE(VALUE(RIGHT('Cihazlar'!F494,4)),VALUE(MID('Cihazlar'!F494,4,2)),VALUE(LEFT('Cihazlar'!F494,2))),""))),IF('Cihazlar'!E494="","",IF(ISNUMBER('Cihazlar'!E494),'Cihazlar'!E494,IFERROR(DATE(VALUE(RIGHT('Cihazlar'!E494,4)),VALUE(MID('Cihazlar'!E494,4,2)),VALUE(LEFT('Cihazlar'!E494,2))),""))))</f>
        <v/>
      </c>
      <c r="J494" t="str">
        <f>IF('Cihazlar'!C494="","",IFERROR(MATCH('Cihazlar'!C494,'Ürünler'!$A:$A,0),IFERROR(MATCH('Cihazlar'!C494,'Ürünler'!$B:$B,0),"")))</f>
        <v/>
      </c>
      <c r="K494">
        <f>IF(L494&gt;0,0,IF('Cihazlar'!J494&lt;&gt;"",N(VALUE('Cihazlar'!J494)),IF(J494="",0,N(INDEX('Ürünler'!$C:$C,J494)))))</f>
        <v>0</v>
      </c>
      <c r="L494">
        <f>IF('Cihazlar'!K494&lt;&gt;"",N(VALUE('Cihazlar'!K494)),IF('Cihazlar'!J494&lt;&gt;"",0,IF(J494="",0,N(INDEX('Ürünler'!$D:$D,J494)))))</f>
        <v>0</v>
      </c>
    </row>
    <row r="495" spans="1:12">
      <c r="A495" t="str">
        <f>IF(AND('Cihazlar'!A495="",'Cihazlar'!B495=""),"",IFERROR(INDEX('Müşteriler'!$A:$A,MATCH(IF('Cihazlar'!A495="","§",'Cihazlar'!A495),'Müşteriler'!$K:$K,0)),IFERROR(INDEX('Müşteriler'!$A:$A,MATCH(IF('Cihazlar'!B495="","§",'Cihazlar'!B495),'Müşteriler'!$C:$C,0)),'Cihazlar'!A495&amp;'Cihazlar'!B495)))</f>
        <v/>
      </c>
      <c r="B495" t="str">
        <f>IF('Cihazlar'!C495="","",IF(J495="",'Cihazlar'!C495,INDEX('Ürünler'!$B:$B,J495)))</f>
        <v/>
      </c>
      <c r="C495" t="str">
        <f>IF('Cihazlar'!D495="","",'Cihazlar'!D495)</f>
        <v/>
      </c>
      <c r="D495" s="16" t="str">
        <f>I495</f>
        <v/>
      </c>
      <c r="E495" t="str">
        <f>IF(L495&gt;0,L495&amp;" gün",IF(K495&gt;0,K495&amp;" ay",""))</f>
        <v/>
      </c>
      <c r="F495" s="16" t="str">
        <f>IF(OR('Cihazlar'!C495="",I495=""),"",IF(L495&gt;0,I495+L495,IF(K495&gt;0,EDATE(I495,K495),"")))</f>
        <v/>
      </c>
      <c r="G495" s="17" t="str">
        <f>IF(F495="","",F495-TODAY())</f>
        <v/>
      </c>
      <c r="H495" t="str">
        <f>IF(G495="","",IF(G495&lt;0,"Gecikmiş",IF(G495&lt;=30,"30 gün içinde","Planlı")))</f>
        <v/>
      </c>
      <c r="I495" s="16" t="str">
        <f>IF('Cihazlar'!F495&lt;&gt;"",IF('Cihazlar'!F495="","",IF(ISNUMBER('Cihazlar'!F495),'Cihazlar'!F495,IFERROR(DATE(VALUE(RIGHT('Cihazlar'!F495,4)),VALUE(MID('Cihazlar'!F495,4,2)),VALUE(LEFT('Cihazlar'!F495,2))),""))),IF('Cihazlar'!E495="","",IF(ISNUMBER('Cihazlar'!E495),'Cihazlar'!E495,IFERROR(DATE(VALUE(RIGHT('Cihazlar'!E495,4)),VALUE(MID('Cihazlar'!E495,4,2)),VALUE(LEFT('Cihazlar'!E495,2))),""))))</f>
        <v/>
      </c>
      <c r="J495" t="str">
        <f>IF('Cihazlar'!C495="","",IFERROR(MATCH('Cihazlar'!C495,'Ürünler'!$A:$A,0),IFERROR(MATCH('Cihazlar'!C495,'Ürünler'!$B:$B,0),"")))</f>
        <v/>
      </c>
      <c r="K495">
        <f>IF(L495&gt;0,0,IF('Cihazlar'!J495&lt;&gt;"",N(VALUE('Cihazlar'!J495)),IF(J495="",0,N(INDEX('Ürünler'!$C:$C,J495)))))</f>
        <v>0</v>
      </c>
      <c r="L495">
        <f>IF('Cihazlar'!K495&lt;&gt;"",N(VALUE('Cihazlar'!K495)),IF('Cihazlar'!J495&lt;&gt;"",0,IF(J495="",0,N(INDEX('Ürünler'!$D:$D,J495)))))</f>
        <v>0</v>
      </c>
    </row>
    <row r="496" spans="1:12">
      <c r="A496" t="str">
        <f>IF(AND('Cihazlar'!A496="",'Cihazlar'!B496=""),"",IFERROR(INDEX('Müşteriler'!$A:$A,MATCH(IF('Cihazlar'!A496="","§",'Cihazlar'!A496),'Müşteriler'!$K:$K,0)),IFERROR(INDEX('Müşteriler'!$A:$A,MATCH(IF('Cihazlar'!B496="","§",'Cihazlar'!B496),'Müşteriler'!$C:$C,0)),'Cihazlar'!A496&amp;'Cihazlar'!B496)))</f>
        <v/>
      </c>
      <c r="B496" t="str">
        <f>IF('Cihazlar'!C496="","",IF(J496="",'Cihazlar'!C496,INDEX('Ürünler'!$B:$B,J496)))</f>
        <v/>
      </c>
      <c r="C496" t="str">
        <f>IF('Cihazlar'!D496="","",'Cihazlar'!D496)</f>
        <v/>
      </c>
      <c r="D496" s="16" t="str">
        <f>I496</f>
        <v/>
      </c>
      <c r="E496" t="str">
        <f>IF(L496&gt;0,L496&amp;" gün",IF(K496&gt;0,K496&amp;" ay",""))</f>
        <v/>
      </c>
      <c r="F496" s="16" t="str">
        <f>IF(OR('Cihazlar'!C496="",I496=""),"",IF(L496&gt;0,I496+L496,IF(K496&gt;0,EDATE(I496,K496),"")))</f>
        <v/>
      </c>
      <c r="G496" s="17" t="str">
        <f>IF(F496="","",F496-TODAY())</f>
        <v/>
      </c>
      <c r="H496" t="str">
        <f>IF(G496="","",IF(G496&lt;0,"Gecikmiş",IF(G496&lt;=30,"30 gün içinde","Planlı")))</f>
        <v/>
      </c>
      <c r="I496" s="16" t="str">
        <f>IF('Cihazlar'!F496&lt;&gt;"",IF('Cihazlar'!F496="","",IF(ISNUMBER('Cihazlar'!F496),'Cihazlar'!F496,IFERROR(DATE(VALUE(RIGHT('Cihazlar'!F496,4)),VALUE(MID('Cihazlar'!F496,4,2)),VALUE(LEFT('Cihazlar'!F496,2))),""))),IF('Cihazlar'!E496="","",IF(ISNUMBER('Cihazlar'!E496),'Cihazlar'!E496,IFERROR(DATE(VALUE(RIGHT('Cihazlar'!E496,4)),VALUE(MID('Cihazlar'!E496,4,2)),VALUE(LEFT('Cihazlar'!E496,2))),""))))</f>
        <v/>
      </c>
      <c r="J496" t="str">
        <f>IF('Cihazlar'!C496="","",IFERROR(MATCH('Cihazlar'!C496,'Ürünler'!$A:$A,0),IFERROR(MATCH('Cihazlar'!C496,'Ürünler'!$B:$B,0),"")))</f>
        <v/>
      </c>
      <c r="K496">
        <f>IF(L496&gt;0,0,IF('Cihazlar'!J496&lt;&gt;"",N(VALUE('Cihazlar'!J496)),IF(J496="",0,N(INDEX('Ürünler'!$C:$C,J496)))))</f>
        <v>0</v>
      </c>
      <c r="L496">
        <f>IF('Cihazlar'!K496&lt;&gt;"",N(VALUE('Cihazlar'!K496)),IF('Cihazlar'!J496&lt;&gt;"",0,IF(J496="",0,N(INDEX('Ürünler'!$D:$D,J496)))))</f>
        <v>0</v>
      </c>
    </row>
    <row r="497" spans="1:12">
      <c r="A497" t="str">
        <f>IF(AND('Cihazlar'!A497="",'Cihazlar'!B497=""),"",IFERROR(INDEX('Müşteriler'!$A:$A,MATCH(IF('Cihazlar'!A497="","§",'Cihazlar'!A497),'Müşteriler'!$K:$K,0)),IFERROR(INDEX('Müşteriler'!$A:$A,MATCH(IF('Cihazlar'!B497="","§",'Cihazlar'!B497),'Müşteriler'!$C:$C,0)),'Cihazlar'!A497&amp;'Cihazlar'!B497)))</f>
        <v/>
      </c>
      <c r="B497" t="str">
        <f>IF('Cihazlar'!C497="","",IF(J497="",'Cihazlar'!C497,INDEX('Ürünler'!$B:$B,J497)))</f>
        <v/>
      </c>
      <c r="C497" t="str">
        <f>IF('Cihazlar'!D497="","",'Cihazlar'!D497)</f>
        <v/>
      </c>
      <c r="D497" s="16" t="str">
        <f>I497</f>
        <v/>
      </c>
      <c r="E497" t="str">
        <f>IF(L497&gt;0,L497&amp;" gün",IF(K497&gt;0,K497&amp;" ay",""))</f>
        <v/>
      </c>
      <c r="F497" s="16" t="str">
        <f>IF(OR('Cihazlar'!C497="",I497=""),"",IF(L497&gt;0,I497+L497,IF(K497&gt;0,EDATE(I497,K497),"")))</f>
        <v/>
      </c>
      <c r="G497" s="17" t="str">
        <f>IF(F497="","",F497-TODAY())</f>
        <v/>
      </c>
      <c r="H497" t="str">
        <f>IF(G497="","",IF(G497&lt;0,"Gecikmiş",IF(G497&lt;=30,"30 gün içinde","Planlı")))</f>
        <v/>
      </c>
      <c r="I497" s="16" t="str">
        <f>IF('Cihazlar'!F497&lt;&gt;"",IF('Cihazlar'!F497="","",IF(ISNUMBER('Cihazlar'!F497),'Cihazlar'!F497,IFERROR(DATE(VALUE(RIGHT('Cihazlar'!F497,4)),VALUE(MID('Cihazlar'!F497,4,2)),VALUE(LEFT('Cihazlar'!F497,2))),""))),IF('Cihazlar'!E497="","",IF(ISNUMBER('Cihazlar'!E497),'Cihazlar'!E497,IFERROR(DATE(VALUE(RIGHT('Cihazlar'!E497,4)),VALUE(MID('Cihazlar'!E497,4,2)),VALUE(LEFT('Cihazlar'!E497,2))),""))))</f>
        <v/>
      </c>
      <c r="J497" t="str">
        <f>IF('Cihazlar'!C497="","",IFERROR(MATCH('Cihazlar'!C497,'Ürünler'!$A:$A,0),IFERROR(MATCH('Cihazlar'!C497,'Ürünler'!$B:$B,0),"")))</f>
        <v/>
      </c>
      <c r="K497">
        <f>IF(L497&gt;0,0,IF('Cihazlar'!J497&lt;&gt;"",N(VALUE('Cihazlar'!J497)),IF(J497="",0,N(INDEX('Ürünler'!$C:$C,J497)))))</f>
        <v>0</v>
      </c>
      <c r="L497">
        <f>IF('Cihazlar'!K497&lt;&gt;"",N(VALUE('Cihazlar'!K497)),IF('Cihazlar'!J497&lt;&gt;"",0,IF(J497="",0,N(INDEX('Ürünler'!$D:$D,J497)))))</f>
        <v>0</v>
      </c>
    </row>
    <row r="498" spans="1:12">
      <c r="A498" t="str">
        <f>IF(AND('Cihazlar'!A498="",'Cihazlar'!B498=""),"",IFERROR(INDEX('Müşteriler'!$A:$A,MATCH(IF('Cihazlar'!A498="","§",'Cihazlar'!A498),'Müşteriler'!$K:$K,0)),IFERROR(INDEX('Müşteriler'!$A:$A,MATCH(IF('Cihazlar'!B498="","§",'Cihazlar'!B498),'Müşteriler'!$C:$C,0)),'Cihazlar'!A498&amp;'Cihazlar'!B498)))</f>
        <v/>
      </c>
      <c r="B498" t="str">
        <f>IF('Cihazlar'!C498="","",IF(J498="",'Cihazlar'!C498,INDEX('Ürünler'!$B:$B,J498)))</f>
        <v/>
      </c>
      <c r="C498" t="str">
        <f>IF('Cihazlar'!D498="","",'Cihazlar'!D498)</f>
        <v/>
      </c>
      <c r="D498" s="16" t="str">
        <f>I498</f>
        <v/>
      </c>
      <c r="E498" t="str">
        <f>IF(L498&gt;0,L498&amp;" gün",IF(K498&gt;0,K498&amp;" ay",""))</f>
        <v/>
      </c>
      <c r="F498" s="16" t="str">
        <f>IF(OR('Cihazlar'!C498="",I498=""),"",IF(L498&gt;0,I498+L498,IF(K498&gt;0,EDATE(I498,K498),"")))</f>
        <v/>
      </c>
      <c r="G498" s="17" t="str">
        <f>IF(F498="","",F498-TODAY())</f>
        <v/>
      </c>
      <c r="H498" t="str">
        <f>IF(G498="","",IF(G498&lt;0,"Gecikmiş",IF(G498&lt;=30,"30 gün içinde","Planlı")))</f>
        <v/>
      </c>
      <c r="I498" s="16" t="str">
        <f>IF('Cihazlar'!F498&lt;&gt;"",IF('Cihazlar'!F498="","",IF(ISNUMBER('Cihazlar'!F498),'Cihazlar'!F498,IFERROR(DATE(VALUE(RIGHT('Cihazlar'!F498,4)),VALUE(MID('Cihazlar'!F498,4,2)),VALUE(LEFT('Cihazlar'!F498,2))),""))),IF('Cihazlar'!E498="","",IF(ISNUMBER('Cihazlar'!E498),'Cihazlar'!E498,IFERROR(DATE(VALUE(RIGHT('Cihazlar'!E498,4)),VALUE(MID('Cihazlar'!E498,4,2)),VALUE(LEFT('Cihazlar'!E498,2))),""))))</f>
        <v/>
      </c>
      <c r="J498" t="str">
        <f>IF('Cihazlar'!C498="","",IFERROR(MATCH('Cihazlar'!C498,'Ürünler'!$A:$A,0),IFERROR(MATCH('Cihazlar'!C498,'Ürünler'!$B:$B,0),"")))</f>
        <v/>
      </c>
      <c r="K498">
        <f>IF(L498&gt;0,0,IF('Cihazlar'!J498&lt;&gt;"",N(VALUE('Cihazlar'!J498)),IF(J498="",0,N(INDEX('Ürünler'!$C:$C,J498)))))</f>
        <v>0</v>
      </c>
      <c r="L498">
        <f>IF('Cihazlar'!K498&lt;&gt;"",N(VALUE('Cihazlar'!K498)),IF('Cihazlar'!J498&lt;&gt;"",0,IF(J498="",0,N(INDEX('Ürünler'!$D:$D,J498)))))</f>
        <v>0</v>
      </c>
    </row>
    <row r="499" spans="1:12">
      <c r="A499" t="str">
        <f>IF(AND('Cihazlar'!A499="",'Cihazlar'!B499=""),"",IFERROR(INDEX('Müşteriler'!$A:$A,MATCH(IF('Cihazlar'!A499="","§",'Cihazlar'!A499),'Müşteriler'!$K:$K,0)),IFERROR(INDEX('Müşteriler'!$A:$A,MATCH(IF('Cihazlar'!B499="","§",'Cihazlar'!B499),'Müşteriler'!$C:$C,0)),'Cihazlar'!A499&amp;'Cihazlar'!B499)))</f>
        <v/>
      </c>
      <c r="B499" t="str">
        <f>IF('Cihazlar'!C499="","",IF(J499="",'Cihazlar'!C499,INDEX('Ürünler'!$B:$B,J499)))</f>
        <v/>
      </c>
      <c r="C499" t="str">
        <f>IF('Cihazlar'!D499="","",'Cihazlar'!D499)</f>
        <v/>
      </c>
      <c r="D499" s="16" t="str">
        <f>I499</f>
        <v/>
      </c>
      <c r="E499" t="str">
        <f>IF(L499&gt;0,L499&amp;" gün",IF(K499&gt;0,K499&amp;" ay",""))</f>
        <v/>
      </c>
      <c r="F499" s="16" t="str">
        <f>IF(OR('Cihazlar'!C499="",I499=""),"",IF(L499&gt;0,I499+L499,IF(K499&gt;0,EDATE(I499,K499),"")))</f>
        <v/>
      </c>
      <c r="G499" s="17" t="str">
        <f>IF(F499="","",F499-TODAY())</f>
        <v/>
      </c>
      <c r="H499" t="str">
        <f>IF(G499="","",IF(G499&lt;0,"Gecikmiş",IF(G499&lt;=30,"30 gün içinde","Planlı")))</f>
        <v/>
      </c>
      <c r="I499" s="16" t="str">
        <f>IF('Cihazlar'!F499&lt;&gt;"",IF('Cihazlar'!F499="","",IF(ISNUMBER('Cihazlar'!F499),'Cihazlar'!F499,IFERROR(DATE(VALUE(RIGHT('Cihazlar'!F499,4)),VALUE(MID('Cihazlar'!F499,4,2)),VALUE(LEFT('Cihazlar'!F499,2))),""))),IF('Cihazlar'!E499="","",IF(ISNUMBER('Cihazlar'!E499),'Cihazlar'!E499,IFERROR(DATE(VALUE(RIGHT('Cihazlar'!E499,4)),VALUE(MID('Cihazlar'!E499,4,2)),VALUE(LEFT('Cihazlar'!E499,2))),""))))</f>
        <v/>
      </c>
      <c r="J499" t="str">
        <f>IF('Cihazlar'!C499="","",IFERROR(MATCH('Cihazlar'!C499,'Ürünler'!$A:$A,0),IFERROR(MATCH('Cihazlar'!C499,'Ürünler'!$B:$B,0),"")))</f>
        <v/>
      </c>
      <c r="K499">
        <f>IF(L499&gt;0,0,IF('Cihazlar'!J499&lt;&gt;"",N(VALUE('Cihazlar'!J499)),IF(J499="",0,N(INDEX('Ürünler'!$C:$C,J499)))))</f>
        <v>0</v>
      </c>
      <c r="L499">
        <f>IF('Cihazlar'!K499&lt;&gt;"",N(VALUE('Cihazlar'!K499)),IF('Cihazlar'!J499&lt;&gt;"",0,IF(J499="",0,N(INDEX('Ürünler'!$D:$D,J499)))))</f>
        <v>0</v>
      </c>
    </row>
    <row r="500" spans="1:12">
      <c r="A500" t="str">
        <f>IF(AND('Cihazlar'!A500="",'Cihazlar'!B500=""),"",IFERROR(INDEX('Müşteriler'!$A:$A,MATCH(IF('Cihazlar'!A500="","§",'Cihazlar'!A500),'Müşteriler'!$K:$K,0)),IFERROR(INDEX('Müşteriler'!$A:$A,MATCH(IF('Cihazlar'!B500="","§",'Cihazlar'!B500),'Müşteriler'!$C:$C,0)),'Cihazlar'!A500&amp;'Cihazlar'!B500)))</f>
        <v/>
      </c>
      <c r="B500" t="str">
        <f>IF('Cihazlar'!C500="","",IF(J500="",'Cihazlar'!C500,INDEX('Ürünler'!$B:$B,J500)))</f>
        <v/>
      </c>
      <c r="C500" t="str">
        <f>IF('Cihazlar'!D500="","",'Cihazlar'!D500)</f>
        <v/>
      </c>
      <c r="D500" s="16" t="str">
        <f>I500</f>
        <v/>
      </c>
      <c r="E500" t="str">
        <f>IF(L500&gt;0,L500&amp;" gün",IF(K500&gt;0,K500&amp;" ay",""))</f>
        <v/>
      </c>
      <c r="F500" s="16" t="str">
        <f>IF(OR('Cihazlar'!C500="",I500=""),"",IF(L500&gt;0,I500+L500,IF(K500&gt;0,EDATE(I500,K500),"")))</f>
        <v/>
      </c>
      <c r="G500" s="17" t="str">
        <f>IF(F500="","",F500-TODAY())</f>
        <v/>
      </c>
      <c r="H500" t="str">
        <f>IF(G500="","",IF(G500&lt;0,"Gecikmiş",IF(G500&lt;=30,"30 gün içinde","Planlı")))</f>
        <v/>
      </c>
      <c r="I500" s="16" t="str">
        <f>IF('Cihazlar'!F500&lt;&gt;"",IF('Cihazlar'!F500="","",IF(ISNUMBER('Cihazlar'!F500),'Cihazlar'!F500,IFERROR(DATE(VALUE(RIGHT('Cihazlar'!F500,4)),VALUE(MID('Cihazlar'!F500,4,2)),VALUE(LEFT('Cihazlar'!F500,2))),""))),IF('Cihazlar'!E500="","",IF(ISNUMBER('Cihazlar'!E500),'Cihazlar'!E500,IFERROR(DATE(VALUE(RIGHT('Cihazlar'!E500,4)),VALUE(MID('Cihazlar'!E500,4,2)),VALUE(LEFT('Cihazlar'!E500,2))),""))))</f>
        <v/>
      </c>
      <c r="J500" t="str">
        <f>IF('Cihazlar'!C500="","",IFERROR(MATCH('Cihazlar'!C500,'Ürünler'!$A:$A,0),IFERROR(MATCH('Cihazlar'!C500,'Ürünler'!$B:$B,0),"")))</f>
        <v/>
      </c>
      <c r="K500">
        <f>IF(L500&gt;0,0,IF('Cihazlar'!J500&lt;&gt;"",N(VALUE('Cihazlar'!J500)),IF(J500="",0,N(INDEX('Ürünler'!$C:$C,J500)))))</f>
        <v>0</v>
      </c>
      <c r="L500">
        <f>IF('Cihazlar'!K500&lt;&gt;"",N(VALUE('Cihazlar'!K500)),IF('Cihazlar'!J500&lt;&gt;"",0,IF(J500="",0,N(INDEX('Ürünler'!$D:$D,J500)))))</f>
        <v>0</v>
      </c>
    </row>
    <row r="501" spans="1:12">
      <c r="A501" t="str">
        <f>IF(AND('Cihazlar'!A501="",'Cihazlar'!B501=""),"",IFERROR(INDEX('Müşteriler'!$A:$A,MATCH(IF('Cihazlar'!A501="","§",'Cihazlar'!A501),'Müşteriler'!$K:$K,0)),IFERROR(INDEX('Müşteriler'!$A:$A,MATCH(IF('Cihazlar'!B501="","§",'Cihazlar'!B501),'Müşteriler'!$C:$C,0)),'Cihazlar'!A501&amp;'Cihazlar'!B501)))</f>
        <v/>
      </c>
      <c r="B501" t="str">
        <f>IF('Cihazlar'!C501="","",IF(J501="",'Cihazlar'!C501,INDEX('Ürünler'!$B:$B,J501)))</f>
        <v/>
      </c>
      <c r="C501" t="str">
        <f>IF('Cihazlar'!D501="","",'Cihazlar'!D501)</f>
        <v/>
      </c>
      <c r="D501" s="16" t="str">
        <f>I501</f>
        <v/>
      </c>
      <c r="E501" t="str">
        <f>IF(L501&gt;0,L501&amp;" gün",IF(K501&gt;0,K501&amp;" ay",""))</f>
        <v/>
      </c>
      <c r="F501" s="16" t="str">
        <f>IF(OR('Cihazlar'!C501="",I501=""),"",IF(L501&gt;0,I501+L501,IF(K501&gt;0,EDATE(I501,K501),"")))</f>
        <v/>
      </c>
      <c r="G501" s="17" t="str">
        <f>IF(F501="","",F501-TODAY())</f>
        <v/>
      </c>
      <c r="H501" t="str">
        <f>IF(G501="","",IF(G501&lt;0,"Gecikmiş",IF(G501&lt;=30,"30 gün içinde","Planlı")))</f>
        <v/>
      </c>
      <c r="I501" s="16" t="str">
        <f>IF('Cihazlar'!F501&lt;&gt;"",IF('Cihazlar'!F501="","",IF(ISNUMBER('Cihazlar'!F501),'Cihazlar'!F501,IFERROR(DATE(VALUE(RIGHT('Cihazlar'!F501,4)),VALUE(MID('Cihazlar'!F501,4,2)),VALUE(LEFT('Cihazlar'!F501,2))),""))),IF('Cihazlar'!E501="","",IF(ISNUMBER('Cihazlar'!E501),'Cihazlar'!E501,IFERROR(DATE(VALUE(RIGHT('Cihazlar'!E501,4)),VALUE(MID('Cihazlar'!E501,4,2)),VALUE(LEFT('Cihazlar'!E501,2))),""))))</f>
        <v/>
      </c>
      <c r="J501" t="str">
        <f>IF('Cihazlar'!C501="","",IFERROR(MATCH('Cihazlar'!C501,'Ürünler'!$A:$A,0),IFERROR(MATCH('Cihazlar'!C501,'Ürünler'!$B:$B,0),"")))</f>
        <v/>
      </c>
      <c r="K501">
        <f>IF(L501&gt;0,0,IF('Cihazlar'!J501&lt;&gt;"",N(VALUE('Cihazlar'!J501)),IF(J501="",0,N(INDEX('Ürünler'!$C:$C,J501)))))</f>
        <v>0</v>
      </c>
      <c r="L501">
        <f>IF('Cihazlar'!K501&lt;&gt;"",N(VALUE('Cihazlar'!K501)),IF('Cihazlar'!J501&lt;&gt;"",0,IF(J501="",0,N(INDEX('Ürünler'!$D:$D,J501)))))</f>
        <v>0</v>
      </c>
    </row>
  </sheetData>
  <autoFilter ref="A1:H1"/>
  <conditionalFormatting sqref="G2:G501">
    <cfRule type="expression" dxfId="0" priority="1">
      <formula>AND(ISNUMBER(G2),G2&lt;0)</formula>
    </cfRule>
    <cfRule type="expression" dxfId="1" priority="2">
      <formula>AND(ISNUMBER(G2),G2&gt;=0,G2&lt;=30)</formula>
    </cfRule>
  </conditionalFormatting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0" workbookViewId="0" showGridLines="true" showRowColHeaders="1">
      <selection activeCell="A3" sqref="A3:P3"/>
    </sheetView>
  </sheetViews>
  <sheetFormatPr defaultRowHeight="14.4" outlineLevelRow="0" outlineLevelCol="0"/>
  <cols>
    <col min="1" max="1" width="28" customWidth="true" style="0"/>
    <col min="2" max="2" width="14" customWidth="true" style="3"/>
    <col min="3" max="3" width="16" customWidth="true" style="3"/>
    <col min="4" max="4" width="14" customWidth="true" style="0"/>
    <col min="5" max="5" width="26" customWidth="true" style="0"/>
    <col min="6" max="6" width="14" customWidth="true" style="3"/>
    <col min="7" max="7" width="18" customWidth="true" style="0"/>
    <col min="8" max="8" width="18" customWidth="true" style="0"/>
    <col min="9" max="9" width="16" customWidth="true" style="3"/>
    <col min="10" max="10" width="28" customWidth="true" style="0"/>
    <col min="11" max="11" width="14" customWidth="true" style="3"/>
    <col min="12" max="12" width="40" customWidth="true" style="0"/>
    <col min="13" max="13" width="16" customWidth="true" style="0"/>
    <col min="14" max="14" width="18" customWidth="true" style="0"/>
    <col min="15" max="15" width="12" customWidth="true" style="5"/>
    <col min="16" max="16" width="12" customWidth="true" style="5"/>
  </cols>
  <sheetData>
    <row r="1" spans="1:16" customHeight="1" ht="30">
      <c r="A1" s="1" t="s">
        <v>12</v>
      </c>
      <c r="B1" s="2" t="s">
        <v>13</v>
      </c>
      <c r="C1" s="2" t="s">
        <v>14</v>
      </c>
      <c r="D1" s="1" t="s">
        <v>15</v>
      </c>
      <c r="E1" s="1" t="s">
        <v>16</v>
      </c>
      <c r="F1" s="2" t="s">
        <v>17</v>
      </c>
      <c r="G1" s="1" t="s">
        <v>18</v>
      </c>
      <c r="H1" s="1" t="s">
        <v>19</v>
      </c>
      <c r="I1" s="2" t="s">
        <v>20</v>
      </c>
      <c r="J1" s="1" t="s">
        <v>21</v>
      </c>
      <c r="K1" s="2" t="s">
        <v>22</v>
      </c>
      <c r="L1" s="1" t="s">
        <v>23</v>
      </c>
      <c r="M1" s="1" t="s">
        <v>24</v>
      </c>
      <c r="N1" s="1" t="s">
        <v>25</v>
      </c>
      <c r="O1" s="4" t="s">
        <v>26</v>
      </c>
      <c r="P1" s="4" t="s">
        <v>27</v>
      </c>
    </row>
    <row r="2" spans="1:16" customHeight="1" ht="22">
      <c r="A2" s="6" t="s">
        <v>28</v>
      </c>
      <c r="B2" s="7">
        <v>12345678901</v>
      </c>
      <c r="C2" s="7" t="s">
        <v>29</v>
      </c>
      <c r="D2" s="6" t="s">
        <v>30</v>
      </c>
      <c r="E2" s="6" t="s">
        <v>31</v>
      </c>
      <c r="F2" s="7"/>
      <c r="G2" s="6"/>
      <c r="H2" s="6"/>
      <c r="I2" s="7"/>
      <c r="J2" s="6" t="s">
        <v>32</v>
      </c>
      <c r="K2" s="7"/>
      <c r="L2" s="6" t="s">
        <v>33</v>
      </c>
      <c r="M2" s="6" t="s">
        <v>34</v>
      </c>
      <c r="N2" s="6" t="s">
        <v>35</v>
      </c>
      <c r="O2" s="8">
        <v>40.992812</v>
      </c>
      <c r="P2" s="8">
        <v>29.027425</v>
      </c>
    </row>
    <row r="3" spans="1:16" customHeight="1" ht="22">
      <c r="A3" s="9" t="s">
        <v>36</v>
      </c>
      <c r="B3" s="10"/>
      <c r="C3" s="10" t="s">
        <v>37</v>
      </c>
      <c r="D3" s="9" t="s">
        <v>38</v>
      </c>
      <c r="E3" s="9" t="s">
        <v>39</v>
      </c>
      <c r="F3" s="10">
        <v>1234567890</v>
      </c>
      <c r="G3" s="9" t="s">
        <v>40</v>
      </c>
      <c r="H3" s="9" t="s">
        <v>41</v>
      </c>
      <c r="I3" s="10" t="s">
        <v>42</v>
      </c>
      <c r="J3" s="9"/>
      <c r="K3" s="10" t="s">
        <v>43</v>
      </c>
      <c r="L3" s="9" t="s">
        <v>44</v>
      </c>
      <c r="M3" s="9" t="s">
        <v>34</v>
      </c>
      <c r="N3" s="9" t="s">
        <v>45</v>
      </c>
      <c r="O3" s="11"/>
      <c r="P3" s="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"/>
  <sheetViews>
    <sheetView tabSelected="0" workbookViewId="0" showGridLines="true" showRowColHeaders="1">
      <pane ySplit="1" topLeftCell="A2" activePane="bottomLeft" state="frozen"/>
      <selection pane="bottomLeft" activeCell="A1" sqref="A1:O1"/>
    </sheetView>
  </sheetViews>
  <sheetFormatPr defaultRowHeight="14.4" outlineLevelRow="0" outlineLevelCol="0"/>
  <cols>
    <col min="1" max="1" width="16" customWidth="true" style="3"/>
    <col min="2" max="2" width="20" customWidth="true" style="3"/>
    <col min="3" max="3" width="14" customWidth="true" style="3"/>
    <col min="4" max="4" width="14" customWidth="true" style="3"/>
    <col min="5" max="5" width="18" customWidth="true" style="3"/>
    <col min="6" max="6" width="20" customWidth="true" style="3"/>
    <col min="7" max="7" width="16" customWidth="true" style="0"/>
    <col min="8" max="8" width="19" customWidth="true" style="3"/>
    <col min="9" max="9" width="19" customWidth="true" style="3"/>
    <col min="10" max="10" width="27" customWidth="true" style="0"/>
    <col min="11" max="11" width="28" customWidth="true" style="0"/>
    <col min="12" max="12" width="17" customWidth="true" style="3"/>
    <col min="13" max="13" width="22" customWidth="true" style="3"/>
    <col min="14" max="14" width="14" customWidth="true" style="3"/>
    <col min="15" max="15" width="14" customWidth="true" style="3"/>
  </cols>
  <sheetData>
    <row r="1" spans="1:15" customHeight="1" ht="36">
      <c r="A1" s="12" t="s">
        <v>22</v>
      </c>
      <c r="B1" s="12" t="s">
        <v>46</v>
      </c>
      <c r="C1" s="12" t="s">
        <v>47</v>
      </c>
      <c r="D1" s="12" t="s">
        <v>2</v>
      </c>
      <c r="E1" s="12" t="s">
        <v>48</v>
      </c>
      <c r="F1" s="12" t="s">
        <v>49</v>
      </c>
      <c r="G1" s="13" t="s">
        <v>50</v>
      </c>
      <c r="H1" s="12" t="s">
        <v>51</v>
      </c>
      <c r="I1" s="12" t="s">
        <v>52</v>
      </c>
      <c r="J1" s="13" t="s">
        <v>53</v>
      </c>
      <c r="K1" s="13" t="s">
        <v>54</v>
      </c>
      <c r="L1" s="12" t="s">
        <v>55</v>
      </c>
      <c r="M1" s="12" t="s">
        <v>56</v>
      </c>
      <c r="N1" s="12" t="s">
        <v>57</v>
      </c>
      <c r="O1" s="12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8"/>
  <sheetViews>
    <sheetView tabSelected="0" workbookViewId="0" showGridLines="true" showRowColHeaders="1">
      <selection activeCell="A38" sqref="A38:C38"/>
    </sheetView>
  </sheetViews>
  <sheetFormatPr defaultRowHeight="14.4" outlineLevelRow="0" outlineLevelCol="0"/>
  <cols>
    <col min="1" max="1" width="18" customWidth="true" style="0"/>
    <col min="2" max="2" width="10" customWidth="true" style="0"/>
    <col min="3" max="3" width="85" customWidth="true" style="0"/>
  </cols>
  <sheetData>
    <row r="1" spans="1:3" customHeight="1" ht="28">
      <c r="A1" s="1" t="s">
        <v>58</v>
      </c>
      <c r="B1" s="1" t="s">
        <v>59</v>
      </c>
      <c r="C1" s="1" t="s">
        <v>60</v>
      </c>
    </row>
    <row r="2" spans="1:3" customHeight="1" ht="22">
      <c r="A2" s="14" t="s">
        <v>61</v>
      </c>
      <c r="B2" s="14"/>
      <c r="C2" s="14" t="s">
        <v>62</v>
      </c>
    </row>
    <row r="3" spans="1:3" customHeight="1" ht="22">
      <c r="A3" s="15" t="s">
        <v>63</v>
      </c>
      <c r="B3" s="15" t="s">
        <v>64</v>
      </c>
      <c r="C3" s="15" t="s">
        <v>65</v>
      </c>
    </row>
    <row r="4" spans="1:3" customHeight="1" ht="22">
      <c r="A4" s="14" t="s">
        <v>13</v>
      </c>
      <c r="B4" s="14" t="s">
        <v>66</v>
      </c>
      <c r="C4" s="14" t="s">
        <v>67</v>
      </c>
    </row>
    <row r="5" spans="1:3" customHeight="1" ht="22">
      <c r="A5" s="15" t="s">
        <v>68</v>
      </c>
      <c r="B5" s="15" t="s">
        <v>64</v>
      </c>
      <c r="C5" s="15" t="s">
        <v>69</v>
      </c>
    </row>
    <row r="6" spans="1:3" customHeight="1" ht="22">
      <c r="A6" s="14" t="s">
        <v>15</v>
      </c>
      <c r="B6" s="14" t="s">
        <v>66</v>
      </c>
      <c r="C6" s="14" t="s">
        <v>70</v>
      </c>
    </row>
    <row r="7" spans="1:3" customHeight="1" ht="22">
      <c r="A7" s="15" t="s">
        <v>16</v>
      </c>
      <c r="B7" s="15" t="s">
        <v>66</v>
      </c>
      <c r="C7" s="15" t="s">
        <v>71</v>
      </c>
    </row>
    <row r="8" spans="1:3" customHeight="1" ht="22">
      <c r="A8" s="14" t="s">
        <v>17</v>
      </c>
      <c r="B8" s="14" t="s">
        <v>66</v>
      </c>
      <c r="C8" s="14" t="s">
        <v>72</v>
      </c>
    </row>
    <row r="9" spans="1:3" customHeight="1" ht="22">
      <c r="A9" s="15" t="s">
        <v>18</v>
      </c>
      <c r="B9" s="15" t="s">
        <v>66</v>
      </c>
      <c r="C9" s="15" t="s">
        <v>73</v>
      </c>
    </row>
    <row r="10" spans="1:3" customHeight="1" ht="22">
      <c r="A10" s="14" t="s">
        <v>19</v>
      </c>
      <c r="B10" s="14" t="s">
        <v>66</v>
      </c>
      <c r="C10" s="14" t="s">
        <v>74</v>
      </c>
    </row>
    <row r="11" spans="1:3" customHeight="1" ht="22">
      <c r="A11" s="15" t="s">
        <v>20</v>
      </c>
      <c r="B11" s="15" t="s">
        <v>66</v>
      </c>
      <c r="C11" s="15" t="s">
        <v>75</v>
      </c>
    </row>
    <row r="12" spans="1:3" customHeight="1" ht="22">
      <c r="A12" s="14" t="s">
        <v>21</v>
      </c>
      <c r="B12" s="14" t="s">
        <v>66</v>
      </c>
      <c r="C12" s="14" t="s">
        <v>76</v>
      </c>
    </row>
    <row r="13" spans="1:3" customHeight="1" ht="22">
      <c r="A13" s="15" t="s">
        <v>22</v>
      </c>
      <c r="B13" s="15" t="s">
        <v>66</v>
      </c>
      <c r="C13" s="15" t="s">
        <v>77</v>
      </c>
    </row>
    <row r="14" spans="1:3" customHeight="1" ht="22">
      <c r="A14" s="14" t="s">
        <v>23</v>
      </c>
      <c r="B14" s="14" t="s">
        <v>66</v>
      </c>
      <c r="C14" s="14" t="s">
        <v>78</v>
      </c>
    </row>
    <row r="15" spans="1:3" customHeight="1" ht="22">
      <c r="A15" s="15" t="s">
        <v>24</v>
      </c>
      <c r="B15" s="15" t="s">
        <v>66</v>
      </c>
      <c r="C15" s="15" t="s">
        <v>79</v>
      </c>
    </row>
    <row r="16" spans="1:3" customHeight="1" ht="22">
      <c r="A16" s="14" t="s">
        <v>25</v>
      </c>
      <c r="B16" s="14" t="s">
        <v>66</v>
      </c>
      <c r="C16" s="14" t="s">
        <v>80</v>
      </c>
    </row>
    <row r="17" spans="1:3" customHeight="1" ht="22">
      <c r="A17" s="15" t="s">
        <v>26</v>
      </c>
      <c r="B17" s="15" t="s">
        <v>66</v>
      </c>
      <c r="C17" s="15" t="s">
        <v>81</v>
      </c>
    </row>
    <row r="18" spans="1:3" customHeight="1" ht="22">
      <c r="A18" s="14" t="s">
        <v>27</v>
      </c>
      <c r="B18" s="14" t="s">
        <v>66</v>
      </c>
      <c r="C18" s="14" t="s">
        <v>82</v>
      </c>
    </row>
    <row r="19" spans="1:3" customHeight="1" ht="22">
      <c r="A19" s="15" t="s">
        <v>83</v>
      </c>
      <c r="B19" s="15" t="s">
        <v>84</v>
      </c>
      <c r="C19" s="15" t="s">
        <v>85</v>
      </c>
    </row>
    <row r="20" spans="1:3" customHeight="1" ht="22">
      <c r="A20" s="14" t="s">
        <v>86</v>
      </c>
      <c r="B20" s="14"/>
      <c r="C20" s="14" t="s">
        <v>87</v>
      </c>
    </row>
    <row r="21" spans="1:3" customHeight="1" ht="22">
      <c r="A21" s="15" t="s">
        <v>22</v>
      </c>
      <c r="B21" s="15" t="s">
        <v>66</v>
      </c>
      <c r="C21" s="15" t="s">
        <v>88</v>
      </c>
    </row>
    <row r="22" spans="1:3" customHeight="1" ht="22">
      <c r="A22" s="14" t="s">
        <v>46</v>
      </c>
      <c r="B22" s="14" t="s">
        <v>66</v>
      </c>
      <c r="C22" s="14" t="s">
        <v>89</v>
      </c>
    </row>
    <row r="23" spans="1:3" customHeight="1" ht="22">
      <c r="A23" s="15" t="s">
        <v>90</v>
      </c>
      <c r="B23" s="15" t="s">
        <v>64</v>
      </c>
      <c r="C23" s="15" t="s">
        <v>91</v>
      </c>
    </row>
    <row r="24" spans="1:3" customHeight="1" ht="22">
      <c r="A24" s="14" t="s">
        <v>2</v>
      </c>
      <c r="B24" s="14" t="s">
        <v>66</v>
      </c>
      <c r="C24" s="14" t="s">
        <v>92</v>
      </c>
    </row>
    <row r="25" spans="1:3" customHeight="1" ht="22">
      <c r="A25" s="15" t="s">
        <v>48</v>
      </c>
      <c r="B25" s="15" t="s">
        <v>66</v>
      </c>
      <c r="C25" s="15" t="s">
        <v>93</v>
      </c>
    </row>
    <row r="26" spans="1:3" customHeight="1" ht="22">
      <c r="A26" s="14" t="s">
        <v>49</v>
      </c>
      <c r="B26" s="14" t="s">
        <v>66</v>
      </c>
      <c r="C26" s="14" t="s">
        <v>94</v>
      </c>
    </row>
    <row r="27" spans="1:3" customHeight="1" ht="22">
      <c r="A27" s="15" t="s">
        <v>50</v>
      </c>
      <c r="B27" s="15" t="s">
        <v>66</v>
      </c>
      <c r="C27" s="15" t="s">
        <v>95</v>
      </c>
    </row>
    <row r="28" spans="1:3" customHeight="1" ht="22">
      <c r="A28" s="14" t="s">
        <v>51</v>
      </c>
      <c r="B28" s="14" t="s">
        <v>66</v>
      </c>
      <c r="C28" s="14" t="s">
        <v>96</v>
      </c>
    </row>
    <row r="29" spans="1:3" customHeight="1" ht="22">
      <c r="A29" s="15" t="s">
        <v>52</v>
      </c>
      <c r="B29" s="15" t="s">
        <v>66</v>
      </c>
      <c r="C29" s="15" t="s">
        <v>97</v>
      </c>
    </row>
    <row r="30" spans="1:3" customHeight="1" ht="22">
      <c r="A30" s="14" t="s">
        <v>53</v>
      </c>
      <c r="B30" s="14" t="s">
        <v>66</v>
      </c>
      <c r="C30" s="14" t="s">
        <v>98</v>
      </c>
    </row>
    <row r="31" spans="1:3" customHeight="1" ht="22">
      <c r="A31" s="15" t="s">
        <v>54</v>
      </c>
      <c r="B31" s="15" t="s">
        <v>66</v>
      </c>
      <c r="C31" s="15" t="s">
        <v>99</v>
      </c>
    </row>
    <row r="32" spans="1:3" customHeight="1" ht="22">
      <c r="A32" s="14" t="s">
        <v>55</v>
      </c>
      <c r="B32" s="14" t="s">
        <v>66</v>
      </c>
      <c r="C32" s="14" t="s">
        <v>100</v>
      </c>
    </row>
    <row r="33" spans="1:3" customHeight="1" ht="22">
      <c r="A33" s="15" t="s">
        <v>56</v>
      </c>
      <c r="B33" s="15" t="s">
        <v>66</v>
      </c>
      <c r="C33" s="15" t="s">
        <v>101</v>
      </c>
    </row>
    <row r="34" spans="1:3" customHeight="1" ht="22">
      <c r="A34" s="14" t="s">
        <v>57</v>
      </c>
      <c r="B34" s="14" t="s">
        <v>66</v>
      </c>
      <c r="C34" s="14" t="s">
        <v>102</v>
      </c>
    </row>
    <row r="35" spans="1:3" customHeight="1" ht="22">
      <c r="A35" s="15" t="s">
        <v>21</v>
      </c>
      <c r="B35" s="15" t="s">
        <v>66</v>
      </c>
      <c r="C35" s="15" t="s">
        <v>103</v>
      </c>
    </row>
    <row r="36" spans="1:3" customHeight="1" ht="22">
      <c r="A36" s="14" t="s">
        <v>104</v>
      </c>
      <c r="B36" s="14"/>
      <c r="C36" s="14" t="s">
        <v>105</v>
      </c>
    </row>
    <row r="37" spans="1:3" customHeight="1" ht="22">
      <c r="A37" s="15" t="s">
        <v>106</v>
      </c>
      <c r="B37" s="15"/>
      <c r="C37" s="15" t="s">
        <v>107</v>
      </c>
    </row>
    <row r="38" spans="1:3" customHeight="1" ht="22">
      <c r="A38" s="14" t="s">
        <v>108</v>
      </c>
      <c r="B38" s="14"/>
      <c r="C38" s="14" t="s">
        <v>109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"/>
  <sheetViews>
    <sheetView tabSelected="0" workbookViewId="0" showGridLines="true" showRowColHeaders="1">
      <pane ySplit="1" topLeftCell="A2" activePane="bottomLeft" state="frozen"/>
      <selection pane="bottomLeft" activeCell="A1" sqref="A1:E1"/>
    </sheetView>
  </sheetViews>
  <sheetFormatPr defaultRowHeight="14.4" outlineLevelRow="0" outlineLevelCol="0"/>
  <cols>
    <col min="1" max="1" width="16" customWidth="true" style="0"/>
    <col min="2" max="2" width="52" customWidth="true" style="0"/>
    <col min="3" max="3" width="18" customWidth="true" style="0"/>
    <col min="4" max="4" width="18" customWidth="true" style="0"/>
    <col min="5" max="5" width="26" customWidth="true" style="0"/>
  </cols>
  <sheetData>
    <row r="1" spans="1:5" customHeight="1" ht="30">
      <c r="A1" s="1" t="s">
        <v>90</v>
      </c>
      <c r="B1" s="1" t="s">
        <v>110</v>
      </c>
      <c r="C1" s="1" t="s">
        <v>111</v>
      </c>
      <c r="D1" s="1" t="s">
        <v>112</v>
      </c>
      <c r="E1" s="1" t="s">
        <v>113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Bakım Takvimi</vt:lpstr>
      <vt:lpstr>Müşteriler</vt:lpstr>
      <vt:lpstr>Cihazlar</vt:lpstr>
      <vt:lpstr>Açıklamalar</vt:lpstr>
      <vt:lpstr>Ürünler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Servios</dc:creator>
  <cp:lastModifiedBy>Servios</cp:lastModifiedBy>
  <dcterms:created xsi:type="dcterms:W3CDTF">2026-10-21T03:00:00+03:00</dcterms:created>
  <dcterms:modified xsi:type="dcterms:W3CDTF">2026-10-21T03:00:00+03:00</dcterms:modified>
  <dc:title>Periyodik Bakım Takip Şablonu</dc:title>
  <dc:description/>
  <dc:subject/>
  <cp:keywords/>
  <cp:category/>
</cp:coreProperties>
</file>