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kım Takvimi" sheetId="1" r:id="rId4"/>
    <sheet name="Müşteriler" sheetId="2" r:id="rId5"/>
    <sheet name="Cihazlar" sheetId="3" r:id="rId6"/>
    <sheet name="Açıklamalar" sheetId="4" r:id="rId7"/>
    <sheet name="Ürünler" sheetId="5" r:id="rId8"/>
  </sheets>
  <definedNames>
    <definedName name="_xlnm._FilterDatabase" localSheetId="0" hidden="1">'Bakım Takvimi'!$A$1:$N$1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<sst xmlns="http://schemas.openxmlformats.org/spreadsheetml/2006/main" uniqueCount="153">
  <si>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Müşteri</t>
  </si>
  <si>
    <t>Ürün</t>
  </si>
  <si>
    <t>Seri No</t>
  </si>
  <si>
    <t>Son Bakım / Kurulum</t>
  </si>
  <si>
    <t>Aralık</t>
  </si>
  <si>
    <t>Sonraki Bakım</t>
  </si>
  <si>
    <t>Kalan Gün</t>
  </si>
  <si>
    <t>Durum</t>
  </si>
  <si>
    <t>Basınçlı Kap Periyodik Kontrolü Geçerlilik</t>
  </si>
  <si>
    <t>F-Gaz Sızıntı Kontrolü Geçerlilik</t>
  </si>
  <si>
    <t>Havalandırma ve Klima Tesisatı Periyodik Kontrolü Geçerlilik</t>
  </si>
  <si>
    <t>Başlangıç</t>
  </si>
  <si>
    <t>Ürün Satırı</t>
  </si>
  <si>
    <t>Aralık (ay)</t>
  </si>
  <si>
    <t>Aralık (gün)</t>
  </si>
  <si>
    <t>Ad Soyad *</t>
  </si>
  <si>
    <t>TC Kimlik No</t>
  </si>
  <si>
    <t>Telefon *</t>
  </si>
  <si>
    <t>Müşteri Tipi</t>
  </si>
  <si>
    <t>E-posta</t>
  </si>
  <si>
    <t>Vergi No</t>
  </si>
  <si>
    <t>Vergi Dairesi</t>
  </si>
  <si>
    <t>İlgili Kişi</t>
  </si>
  <si>
    <t>Alternatif Tel</t>
  </si>
  <si>
    <t>Notlar</t>
  </si>
  <si>
    <t>Müşteri Kodu</t>
  </si>
  <si>
    <t>Adres</t>
  </si>
  <si>
    <t>Şehir</t>
  </si>
  <si>
    <t>İlçe</t>
  </si>
  <si>
    <t>Enlem</t>
  </si>
  <si>
    <t>Boylam</t>
  </si>
  <si>
    <t>Ahmet Yılmaz</t>
  </si>
  <si>
    <t>05321234567</t>
  </si>
  <si>
    <t>bireysel</t>
  </si>
  <si>
    <t>ahmet@mail.com</t>
  </si>
  <si>
    <t>Örnek not</t>
  </si>
  <si>
    <t>Atatürk Caddesi No: 5 Daire: 3</t>
  </si>
  <si>
    <t>İstanbul</t>
  </si>
  <si>
    <t>Kadıköy</t>
  </si>
  <si>
    <t>ABC Teknoloji A.Ş.</t>
  </si>
  <si>
    <t>02121234567</t>
  </si>
  <si>
    <t>kurumsal</t>
  </si>
  <si>
    <t>info@abc.com</t>
  </si>
  <si>
    <t>Kadıköy VD</t>
  </si>
  <si>
    <t>Mehmet Bey</t>
  </si>
  <si>
    <t>05399876543</t>
  </si>
  <si>
    <t>C-1-100</t>
  </si>
  <si>
    <t>Bağdat Caddesi No: 120 Kat: 4</t>
  </si>
  <si>
    <t>Maltepe</t>
  </si>
  <si>
    <t>Müşteri Telefonu</t>
  </si>
  <si>
    <t>Ürün Kodu *</t>
  </si>
  <si>
    <t>Kurulum Tarihi</t>
  </si>
  <si>
    <t>Son Bakım Tarihi</t>
  </si>
  <si>
    <t>Garanti (ay)</t>
  </si>
  <si>
    <t>Garanti Kapsamı</t>
  </si>
  <si>
    <t>Garantiyi Veren</t>
  </si>
  <si>
    <t>Özel Bakım Aralığı (ay)</t>
  </si>
  <si>
    <t>Özel Bakım Aralığı (gün)</t>
  </si>
  <si>
    <t>Son Yedek Parça Değişimi</t>
  </si>
  <si>
    <t>Konum</t>
  </si>
  <si>
    <t>Yakıt</t>
  </si>
  <si>
    <t>Çalışma Basıncı</t>
  </si>
  <si>
    <t>Soğutucu Miktarı</t>
  </si>
  <si>
    <t>Üretim Yılı</t>
  </si>
  <si>
    <t>Basınçlı Kap Periyodik Kontrolü Tarihi</t>
  </si>
  <si>
    <t>Basınçlı Kap Periyodik Kontrolü Sonucu</t>
  </si>
  <si>
    <t>Basınçlı Kap Periyodik Kontrolü Rapor No</t>
  </si>
  <si>
    <t>F-Gaz Sızıntı Kontrolü Tarihi</t>
  </si>
  <si>
    <t>F-Gaz Sızıntı Kontrolü Sonucu</t>
  </si>
  <si>
    <t>F-Gaz Sızıntı Kontrolü Kayıt No</t>
  </si>
  <si>
    <t>Havalandırma ve Klima Tesisatı Periyodik Kontrolü Tarihi</t>
  </si>
  <si>
    <t>Havalandırma ve Klima Tesisatı Periyodik Kontrolü Sonucu</t>
  </si>
  <si>
    <t>Havalandırma ve Klima Tesisatı Periyodik Kontrolü Rapor No</t>
  </si>
  <si>
    <t>Alan</t>
  </si>
  <si>
    <t>Zorunlu</t>
  </si>
  <si>
    <t>Açıklama</t>
  </si>
  <si>
    <t>Örnek satırlar</t>
  </si>
  <si>
    <t>Müşteriler sayfasının 2. ve 3. satırı örnektir ve aktarılmaz; kendi müşterilerinizi altına ya da onların yerine yazın.</t>
  </si>
  <si>
    <t>Ad Soyad</t>
  </si>
  <si>
    <t>Evet</t>
  </si>
  <si>
    <t>Müşterinin adı soyadı (bireysel) veya firma adı (kurumsal). Maks. 255 karakter.</t>
  </si>
  <si>
    <t>Hayır</t>
  </si>
  <si>
    <t>Bireysel müşteriler için TC Kimlik No. 11 haneli, 0 ile başlayamaz. Boş bırakabilirsiniz.</t>
  </si>
  <si>
    <t>Telefon</t>
  </si>
  <si>
    <t>Telefon numarası. Aynı Ad Soyad + Telefon kombinasyonu tekrar eklenmez. Başında 0 yoksa otomatik eklenir (cep telefonları için).</t>
  </si>
  <si>
    <t>"bireysel" veya "kurumsal" yazın. Boş bırakırsanız bireysel kabul edilir.</t>
  </si>
  <si>
    <t>Geçerli bir e-posta adresi.</t>
  </si>
  <si>
    <t>Kurumsal müşteriler için vergi numarası (10 hane).</t>
  </si>
  <si>
    <t>Vergi dairesi adı.</t>
  </si>
  <si>
    <t>Kurumsal müşterilerde iletişim kurulacak kişinin adı.</t>
  </si>
  <si>
    <t>İkinci telefon numarası.</t>
  </si>
  <si>
    <t>Serbest not alanı.</t>
  </si>
  <si>
    <t>Boş bırakılırsa otomatik üretilir (M-1-1 / C-1-1 formatında). Kendi kodunuzu girerseniz benzersiz olmalıdır.</t>
  </si>
  <si>
    <t>Açık adres metni (cadde, sokak, kapı no, daire). Şehir/İlçe otomatik sona eklenir, tekrar yazmayın.</t>
  </si>
  <si>
    <t>Şehir adı — sistemde TAM eşleşme yapılır (örn. "İstanbul", "Ankara"). Yanlış yazılırsa adres oluşturulur ama şehir boş kalır.</t>
  </si>
  <si>
    <t>İlçe adı — şehir bulunduktan sonra o şehre ait ilçelerde TAM eşleşme aranır (örn. "Kadıköy", "Çankaya").</t>
  </si>
  <si>
    <t>GPS enlem değeri (-90 ile 90 arası, ondalık nokta ile). Örn: 40.992812</t>
  </si>
  <si>
    <t>GPS boylam değeri (-180 ile 180 arası, ondalık nokta ile). Örn: 29.027425</t>
  </si>
  <si>
    <t>ÖNEMLİ</t>
  </si>
  <si>
    <t>⚠️</t>
  </si>
  <si>
    <t>Her sayfada en fazla 2000 satır yükleyebilirsiniz. Daha büyük listeleri parçalara bölün.</t>
  </si>
  <si>
    <t>CIHAZLAR</t>
  </si>
  <si>
    <t>Her satır bir ekipman. Müşteri bu dosyanın Müşteriler sayfasında ya da sistemde kayıtlı olmalı. Ekipman stoktan düşülmez; ürünün içeriği kendiliğinden kurulur. Aynı ürün ve seri no (seri no yoksa aynı müşteri, ürün ve kurulum tarihi) ikinci kez eklenmez. Bu sayfada örnek satır yok; her dolu satır aktarılır.</t>
  </si>
  <si>
    <t>Müşteri kodu (ör. M-1-25). Kod ya da telefondan biri yeter; müşteriler sayfasında bu dosyayla eklenen müşteriler da bulunur.</t>
  </si>
  <si>
    <t>Kod yoksa müşterinin telefonu. Aynı telefonla birden çok müşteri varsa kodu yazın.</t>
  </si>
  <si>
    <t>Ürün Kodu</t>
  </si>
  <si>
    <t>Ekipmanın ürün kodu ya da ürün adı (ürün listesindeki gibi).</t>
  </si>
  <si>
    <t>Seri numarası; firmanızda tekildir. Aynı cihaz ikinci kez eklenmez, başka bir cihazda kayıtlıysa satır hata verir.</t>
  </si>
  <si>
    <t>gg.aa.yyyy. Garanti ve ilk bakım buradan hesaplanır.</t>
  </si>
  <si>
    <t>Servios'a geçmeden önceki son bakım (gg.aa.yyyy); sonraki bakım buradan hesaplanır.</t>
  </si>
  <si>
    <t>Garanti süresi, ay. Boşsa ürünün garanti süresi, o da yoksa 24.</t>
  </si>
  <si>
    <t>Seçenekler: Parça ve işçilik, Yalnız parça, Yalnız işçilik. Boşsa parça ve işçilik.</t>
  </si>
  <si>
    <t>Seçenekler: Üretici / ithalatçı, Satıcı / bayi, Firmamız.</t>
  </si>
  <si>
    <t>Ürünün aralığından farklıysa ay olarak (1–36).</t>
  </si>
  <si>
    <t>Gün olarak (ör. 7, 15). Doluysa ay sütunu yok sayılır.</t>
  </si>
  <si>
    <t>Ürünün içeriğindeki yedek parçalar bu tarihte değişmiş sayılır; sonraki değişim aralığa göre hesaplanır (gg.aa.yyyy).</t>
  </si>
  <si>
    <t>Teknik künye</t>
  </si>
  <si>
    <t>Seçenekler: Doğalgaz, Motorin, LPG, Fuel-oil, Elektrik</t>
  </si>
  <si>
    <t>Birim: bar</t>
  </si>
  <si>
    <t>Birim: kg</t>
  </si>
  <si>
    <t>Son Basınçlı Kap Periyodik Kontrolü (gg.aa.yyyy). Doluysa kayıt açılır, geçerlilik sonuca göre hesaplanır.</t>
  </si>
  <si>
    <t>Seçenekler: Uygun, Uygun değil</t>
  </si>
  <si>
    <t>İsteğe bağlı</t>
  </si>
  <si>
    <t>Son F-Gaz Sızıntı Kontrolü (gg.aa.yyyy). Doluysa kayıt açılır, geçerlilik sonuca göre hesaplanır.</t>
  </si>
  <si>
    <t>Seçenekler: Kaçak yok, Kaçak var</t>
  </si>
  <si>
    <t>Son Havalandırma ve Klima Tesisatı Periyodik Kontrolü (gg.aa.yyyy). Doluysa kayıt açılır, geçerlilik sonuca göre hesaplanır.</t>
  </si>
  <si>
    <t>Serbest not.</t>
  </si>
  <si>
    <t>BAKIM TAKVIMI</t>
  </si>
  <si>
    <t>Kendiliğinden dolar, elle yazılmaz: Cihazlar sayfasındaki her satırın sonraki bakımın tarihini, kalan günü ve durumunu (Gecikmiş, 30 gün içinde, Planlı) gösterir. Aralık: Özel Bakım Aralığı (gün ya da ay) doluysa o, değilse Ürünler sayfasındaki ürünün aralığı. Başlangıç Son Bakım Tarihi, boşsa Kurulum Tarihi. İlk 500 cihaz için hazırdır; daha fazlası için son satırın formüllerini aşağı çekin.</t>
  </si>
  <si>
    <t>ÜRÜNLER</t>
  </si>
  <si>
    <t>Servios'un bu sektör için hazır ürün kataloğu ve bakım aralıkları. Cihazlar sayfasının Ürün Kodu sütununa buradaki kodu ya da adı yazın; Servios'ta paneliniz bu ürünlerle açılır. Aralığı farklı olan cihaz için Özel Bakım Aralığı sütununu doldurun.</t>
  </si>
  <si>
    <t>SERVIOS'A AKTARMA</t>
  </si>
  <si>
    <t>Servios'ta müşteri listesindeki "Excel'den Aktar" ile bu dosyayı olduğu gibi yükleyin: Müşteriler ve Cihazlar aktarılır, Bakım Takvimi ve Ürünler sayfaları okunmaz, bakım takvimi panelde kendiliğinden kurulur. Siteden açılan denemede girilen kayıtlar aboneliğe geçince silinir; aboneliğe geçtikten sonra aynı dosyayı yeniden yükleyin.</t>
  </si>
  <si>
    <t>Ürün Adı</t>
  </si>
  <si>
    <t>Bakım Aralığı (ay)</t>
  </si>
  <si>
    <t>Bakım Aralığı (gün)</t>
  </si>
  <si>
    <t>Kategori</t>
  </si>
  <si>
    <t>KZN-500</t>
  </si>
  <si>
    <t>Çelik Sıcak Su Kazanı 500.000 kcal/h</t>
  </si>
  <si>
    <t>Kazanlar</t>
  </si>
  <si>
    <t>KZN-1000</t>
  </si>
  <si>
    <t>Çelik Sıcak Su Kazanı 1.000.000 kcal/h</t>
  </si>
  <si>
    <t>KMB-24</t>
  </si>
  <si>
    <t>Yoğuşmalı Duvar Tipi Kazan 24 kW</t>
  </si>
  <si>
    <t>BRL-350</t>
  </si>
  <si>
    <t>İki Kademeli Gaz Brülörü 350 kW</t>
  </si>
  <si>
    <t>Brülörler</t>
  </si>
  <si>
    <t>CHL-100</t>
  </si>
  <si>
    <t>Hava Soğutmalı Chiller 100 kW</t>
  </si>
  <si>
    <t>Chillerlar</t>
  </si>
  <si>
    <t>AHU-10K</t>
  </si>
  <si>
    <t>Klima Santrali 10.000 m³/h</t>
  </si>
  <si>
    <t>Klima Santralleri</t>
  </si>
</sst>
</file>

<file path=xl/styles.xml><?xml version="1.0" encoding="utf-8"?>
<styleSheet xmlns="http://schemas.openxmlformats.org/spreadsheetml/2006/main" xml:space="preserve">
  <numFmts count="2">
    <numFmt numFmtId="164" formatCode="0.000000"/>
    <numFmt numFmtId="165" formatCode="dd.mm.yyyy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6B728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891B2"/>
        <bgColor rgb="FF000000"/>
      </patternFill>
    </fill>
    <fill>
      <patternFill patternType="solid">
        <fgColor rgb="FFFAFAFA"/>
        <bgColor rgb="FF000000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1" applyBorder="1" applyAlignment="1">
      <alignment horizontal="center" vertical="center" textRotation="0" wrapText="false" shrinkToFit="false"/>
    </xf>
    <xf xfId="0" fontId="0" numFmtId="49" fillId="0" borderId="0" applyFont="0" applyNumberFormat="1" applyFill="0" applyBorder="0" applyAlignment="0"/>
    <xf xfId="0" fontId="1" numFmtId="164" fillId="2" borderId="1" applyFont="1" applyNumberFormat="1" applyFill="1" applyBorder="1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0"/>
    <xf xfId="0" fontId="2" numFmtId="0" fillId="3" borderId="1" applyFont="1" applyNumberFormat="0" applyFill="1" applyBorder="1" applyAlignment="0"/>
    <xf xfId="0" fontId="2" numFmtId="49" fillId="3" borderId="1" applyFont="1" applyNumberFormat="1" applyFill="1" applyBorder="1" applyAlignment="0"/>
    <xf xfId="0" fontId="2" numFmtId="164" fillId="3" borderId="1" applyFont="1" applyNumberFormat="1" applyFill="1" applyBorder="1" applyAlignment="0"/>
    <xf xfId="0" fontId="2" numFmtId="0" fillId="4" borderId="1" applyFont="1" applyNumberFormat="0" applyFill="1" applyBorder="1" applyAlignment="0"/>
    <xf xfId="0" fontId="2" numFmtId="49" fillId="4" borderId="1" applyFont="1" applyNumberFormat="1" applyFill="1" applyBorder="1" applyAlignment="0"/>
    <xf xfId="0" fontId="2" numFmtId="164" fillId="4" borderId="1" applyFont="1" applyNumberFormat="1" applyFill="1" applyBorder="1" applyAlignment="0"/>
    <xf xfId="0" fontId="1" numFmtId="49" fillId="2" borderId="1" applyFont="1" applyNumberFormat="1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1" applyFont="0" applyNumberFormat="0" applyFill="1" applyBorder="1" applyAlignment="0"/>
    <xf xfId="0" fontId="0" numFmtId="0" fillId="4" borderId="1" applyFont="0" applyNumberFormat="0" applyFill="1" applyBorder="1" applyAlignment="0"/>
    <xf xfId="0" fontId="0" numFmtId="165" fillId="0" borderId="0" applyFont="0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8">
    <dxf>
      <font>
        <color rgb="FFB91C1C"/>
      </font>
      <fill>
        <patternFill patternType="solid">
          <fgColor rgb="FFFEE2E2"/>
          <bgColor rgb="FFFEE2E2"/>
        </patternFill>
      </fill>
      <border/>
    </dxf>
    <dxf>
      <font>
        <color rgb="FFB45309"/>
      </font>
      <fill>
        <patternFill patternType="solid">
          <fgColor rgb="FFFEF3C7"/>
          <bgColor rgb="FFFEF3C7"/>
        </patternFill>
      </fill>
      <border/>
    </dxf>
    <dxf>
      <font>
        <color rgb="FFB91C1C"/>
      </font>
      <fill>
        <patternFill patternType="solid">
          <fgColor rgb="FFFEE2E2"/>
          <bgColor rgb="FFFEE2E2"/>
        </patternFill>
      </fill>
      <border/>
    </dxf>
    <dxf>
      <font>
        <color rgb="FFB45309"/>
      </font>
      <fill>
        <patternFill patternType="solid">
          <fgColor rgb="FFFEF3C7"/>
          <bgColor rgb="FFFEF3C7"/>
        </patternFill>
      </fill>
      <border/>
    </dxf>
    <dxf>
      <font>
        <color rgb="FFB91C1C"/>
      </font>
      <fill>
        <patternFill patternType="solid">
          <fgColor rgb="FFFEE2E2"/>
          <bgColor rgb="FFFEE2E2"/>
        </patternFill>
      </fill>
      <border/>
    </dxf>
    <dxf>
      <font>
        <color rgb="FFB45309"/>
      </font>
      <fill>
        <patternFill patternType="solid">
          <fgColor rgb="FFFEF3C7"/>
          <bgColor rgb="FFFEF3C7"/>
        </patternFill>
      </fill>
      <border/>
    </dxf>
    <dxf>
      <font>
        <color rgb="FFB91C1C"/>
      </font>
      <fill>
        <patternFill patternType="solid">
          <fgColor rgb="FFFEE2E2"/>
          <bgColor rgb="FFFEE2E2"/>
        </patternFill>
      </fill>
      <border/>
    </dxf>
    <dxf>
      <font>
        <color rgb="FFB45309"/>
      </font>
      <fill>
        <patternFill patternType="solid">
          <fgColor rgb="FFFEF3C7"/>
          <bgColor rgb="FFFEF3C7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R501"/>
  <sheetViews>
    <sheetView tabSelected="1" workbookViewId="0" showGridLines="true" showRowColHeaders="1">
      <pane xSplit="1" ySplit="1" topLeftCell="B2" activePane="bottomRight" state="frozen"/>
      <selection pane="topRight"/>
      <selection pane="bottomLeft"/>
      <selection pane="bottomRight" activeCell="O2" sqref="O2:O501"/>
    </sheetView>
  </sheetViews>
  <sheetFormatPr defaultRowHeight="14.4" outlineLevelRow="0" outlineLevelCol="0"/>
  <cols>
    <col min="1" max="1" width="30" customWidth="true" style="0"/>
    <col min="2" max="2" width="40" customWidth="true" style="0"/>
    <col min="3" max="3" width="16" customWidth="true" style="0"/>
    <col min="4" max="4" width="16" customWidth="true" style="0"/>
    <col min="5" max="5" width="10" customWidth="true" style="0"/>
    <col min="6" max="6" width="16" customWidth="true" style="0"/>
    <col min="7" max="7" width="11" customWidth="true" style="0"/>
    <col min="8" max="8" width="16" customWidth="true" style="0"/>
    <col min="9" max="9" width="18" customWidth="true" style="0"/>
    <col min="10" max="10" width="11" customWidth="true" style="0"/>
    <col min="11" max="11" width="18" customWidth="true" style="0"/>
    <col min="12" max="12" width="11" customWidth="true" style="0"/>
    <col min="13" max="13" width="18" customWidth="true" style="0"/>
    <col min="14" max="14" width="11" customWidth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6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6</v>
      </c>
      <c r="K1" s="13" t="s">
        <v>9</v>
      </c>
      <c r="L1" s="13" t="s">
        <v>6</v>
      </c>
      <c r="M1" s="13" t="s">
        <v>10</v>
      </c>
      <c r="N1" s="13" t="s">
        <v>6</v>
      </c>
      <c r="O1" t="s">
        <v>11</v>
      </c>
      <c r="P1" t="s">
        <v>12</v>
      </c>
      <c r="Q1" t="s">
        <v>13</v>
      </c>
      <c r="R1" t="s">
        <v>14</v>
      </c>
    </row>
    <row r="2" spans="1:18">
      <c r="A2" t="str">
        <f>IF(AND('Cihazlar'!A2="",'Cihazlar'!B2=""),"",IFERROR(INDEX('Müşteriler'!$A:$A,MATCH(IF('Cihazlar'!A2="","§",'Cihazlar'!A2),'Müşteriler'!$K:$K,0)),IFERROR(INDEX('Müşteriler'!$A:$A,MATCH(IF('Cihazlar'!B2="","§",'Cihazlar'!B2),'Müşteriler'!$C:$C,0)),'Cihazlar'!A2&amp;'Cihazlar'!B2)))</f>
        <v/>
      </c>
      <c r="B2" t="str">
        <f>IF('Cihazlar'!C2="","",IF(P2="",'Cihazlar'!C2,INDEX('Ürünler'!$B:$B,P2)))</f>
        <v/>
      </c>
      <c r="C2" t="str">
        <f>IF('Cihazlar'!D2="","",'Cihazlar'!D2)</f>
        <v/>
      </c>
      <c r="D2" s="16" t="str">
        <f>O2</f>
        <v/>
      </c>
      <c r="E2" t="str">
        <f>IF(R2&gt;0,R2&amp;" gün",IF(Q2&gt;0,Q2&amp;" ay",""))</f>
        <v/>
      </c>
      <c r="F2" s="16" t="str">
        <f>IF(OR('Cihazlar'!C2="",O2=""),"",IF(R2&gt;0,O2+R2,IF(Q2&gt;0,EDATE(O2,Q2),"")))</f>
        <v/>
      </c>
      <c r="G2" s="17" t="str">
        <f>IF(F2="","",F2-TODAY())</f>
        <v/>
      </c>
      <c r="H2" t="str">
        <f>IF(G2="","",IF(G2&lt;0,"Gecikmiş",IF(G2&lt;=30,"30 gün içinde","Planlı")))</f>
        <v/>
      </c>
      <c r="I2" s="16" t="str">
        <f>IF('Cihazlar'!R2="","",IF('Cihazlar'!S2="Uygun değil",(IF('Cihazlar'!R2="","",IF(ISNUMBER('Cihazlar'!R2),'Cihazlar'!R2,IFERROR(DATE(VALUE(RIGHT('Cihazlar'!R2,4)),VALUE(MID('Cihazlar'!R2,4,2)),VALUE(LEFT('Cihazlar'!R2,2))),""))))+0,EDATE((IF('Cihazlar'!R2="","",IF(ISNUMBER('Cihazlar'!R2),'Cihazlar'!R2,IFERROR(DATE(VALUE(RIGHT('Cihazlar'!R2,4)),VALUE(MID('Cihazlar'!R2,4,2)),VALUE(LEFT('Cihazlar'!R2,2))),"")))),12)))</f>
        <v/>
      </c>
      <c r="J2" s="17" t="str">
        <f>IF(I2="","",I2-TODAY())</f>
        <v/>
      </c>
      <c r="K2" s="16" t="str">
        <f>IF('Cihazlar'!U2="","",IF('Cihazlar'!V2="Kaçak var",(IF('Cihazlar'!U2="","",IF(ISNUMBER('Cihazlar'!U2),'Cihazlar'!U2,IFERROR(DATE(VALUE(RIGHT('Cihazlar'!U2,4)),VALUE(MID('Cihazlar'!U2,4,2)),VALUE(LEFT('Cihazlar'!U2,2))),""))))+30,EDATE((IF('Cihazlar'!U2="","",IF(ISNUMBER('Cihazlar'!U2),'Cihazlar'!U2,IFERROR(DATE(VALUE(RIGHT('Cihazlar'!U2,4)),VALUE(MID('Cihazlar'!U2,4,2)),VALUE(LEFT('Cihazlar'!U2,2))),"")))),12)))</f>
        <v/>
      </c>
      <c r="L2" s="17" t="str">
        <f>IF(K2="","",K2-TODAY())</f>
        <v/>
      </c>
      <c r="M2" s="16" t="str">
        <f>IF('Cihazlar'!X2="","",IF('Cihazlar'!Y2="Uygun değil",(IF('Cihazlar'!X2="","",IF(ISNUMBER('Cihazlar'!X2),'Cihazlar'!X2,IFERROR(DATE(VALUE(RIGHT('Cihazlar'!X2,4)),VALUE(MID('Cihazlar'!X2,4,2)),VALUE(LEFT('Cihazlar'!X2,2))),""))))+0,EDATE((IF('Cihazlar'!X2="","",IF(ISNUMBER('Cihazlar'!X2),'Cihazlar'!X2,IFERROR(DATE(VALUE(RIGHT('Cihazlar'!X2,4)),VALUE(MID('Cihazlar'!X2,4,2)),VALUE(LEFT('Cihazlar'!X2,2))),"")))),12)))</f>
        <v/>
      </c>
      <c r="N2" s="17" t="str">
        <f>IF(M2="","",M2-TODAY())</f>
        <v/>
      </c>
      <c r="O2" s="16" t="str">
        <f>IF('Cihazlar'!F2&lt;&gt;"",IF('Cihazlar'!F2="","",IF(ISNUMBER('Cihazlar'!F2),'Cihazlar'!F2,IFERROR(DATE(VALUE(RIGHT('Cihazlar'!F2,4)),VALUE(MID('Cihazlar'!F2,4,2)),VALUE(LEFT('Cihazlar'!F2,2))),""))),IF('Cihazlar'!E2="","",IF(ISNUMBER('Cihazlar'!E2),'Cihazlar'!E2,IFERROR(DATE(VALUE(RIGHT('Cihazlar'!E2,4)),VALUE(MID('Cihazlar'!E2,4,2)),VALUE(LEFT('Cihazlar'!E2,2))),""))))</f>
        <v/>
      </c>
      <c r="P2" t="str">
        <f>IF('Cihazlar'!C2="","",IFERROR(MATCH('Cihazlar'!C2,'Ürünler'!$A:$A,0),IFERROR(MATCH('Cihazlar'!C2,'Ürünler'!$B:$B,0),"")))</f>
        <v/>
      </c>
      <c r="Q2">
        <f>IF(R2&gt;0,0,IF('Cihazlar'!J2&lt;&gt;"",N(VALUE('Cihazlar'!J2)),IF(P2="",0,N(INDEX('Ürünler'!$C:$C,P2)))))</f>
        <v>0</v>
      </c>
      <c r="R2">
        <f>IF('Cihazlar'!K2&lt;&gt;"",N(VALUE('Cihazlar'!K2)),IF('Cihazlar'!J2&lt;&gt;"",0,IF(P2="",0,N(INDEX('Ürünler'!$D:$D,P2)))))</f>
        <v>0</v>
      </c>
    </row>
    <row r="3" spans="1:18">
      <c r="A3" t="str">
        <f>IF(AND('Cihazlar'!A3="",'Cihazlar'!B3=""),"",IFERROR(INDEX('Müşteriler'!$A:$A,MATCH(IF('Cihazlar'!A3="","§",'Cihazlar'!A3),'Müşteriler'!$K:$K,0)),IFERROR(INDEX('Müşteriler'!$A:$A,MATCH(IF('Cihazlar'!B3="","§",'Cihazlar'!B3),'Müşteriler'!$C:$C,0)),'Cihazlar'!A3&amp;'Cihazlar'!B3)))</f>
        <v/>
      </c>
      <c r="B3" t="str">
        <f>IF('Cihazlar'!C3="","",IF(P3="",'Cihazlar'!C3,INDEX('Ürünler'!$B:$B,P3)))</f>
        <v/>
      </c>
      <c r="C3" t="str">
        <f>IF('Cihazlar'!D3="","",'Cihazlar'!D3)</f>
        <v/>
      </c>
      <c r="D3" s="16" t="str">
        <f>O3</f>
        <v/>
      </c>
      <c r="E3" t="str">
        <f>IF(R3&gt;0,R3&amp;" gün",IF(Q3&gt;0,Q3&amp;" ay",""))</f>
        <v/>
      </c>
      <c r="F3" s="16" t="str">
        <f>IF(OR('Cihazlar'!C3="",O3=""),"",IF(R3&gt;0,O3+R3,IF(Q3&gt;0,EDATE(O3,Q3),"")))</f>
        <v/>
      </c>
      <c r="G3" s="17" t="str">
        <f>IF(F3="","",F3-TODAY())</f>
        <v/>
      </c>
      <c r="H3" t="str">
        <f>IF(G3="","",IF(G3&lt;0,"Gecikmiş",IF(G3&lt;=30,"30 gün içinde","Planlı")))</f>
        <v/>
      </c>
      <c r="I3" s="16" t="str">
        <f>IF('Cihazlar'!R3="","",IF('Cihazlar'!S3="Uygun değil",(IF('Cihazlar'!R3="","",IF(ISNUMBER('Cihazlar'!R3),'Cihazlar'!R3,IFERROR(DATE(VALUE(RIGHT('Cihazlar'!R3,4)),VALUE(MID('Cihazlar'!R3,4,2)),VALUE(LEFT('Cihazlar'!R3,2))),""))))+0,EDATE((IF('Cihazlar'!R3="","",IF(ISNUMBER('Cihazlar'!R3),'Cihazlar'!R3,IFERROR(DATE(VALUE(RIGHT('Cihazlar'!R3,4)),VALUE(MID('Cihazlar'!R3,4,2)),VALUE(LEFT('Cihazlar'!R3,2))),"")))),12)))</f>
        <v/>
      </c>
      <c r="J3" s="17" t="str">
        <f>IF(I3="","",I3-TODAY())</f>
        <v/>
      </c>
      <c r="K3" s="16" t="str">
        <f>IF('Cihazlar'!U3="","",IF('Cihazlar'!V3="Kaçak var",(IF('Cihazlar'!U3="","",IF(ISNUMBER('Cihazlar'!U3),'Cihazlar'!U3,IFERROR(DATE(VALUE(RIGHT('Cihazlar'!U3,4)),VALUE(MID('Cihazlar'!U3,4,2)),VALUE(LEFT('Cihazlar'!U3,2))),""))))+30,EDATE((IF('Cihazlar'!U3="","",IF(ISNUMBER('Cihazlar'!U3),'Cihazlar'!U3,IFERROR(DATE(VALUE(RIGHT('Cihazlar'!U3,4)),VALUE(MID('Cihazlar'!U3,4,2)),VALUE(LEFT('Cihazlar'!U3,2))),"")))),12)))</f>
        <v/>
      </c>
      <c r="L3" s="17" t="str">
        <f>IF(K3="","",K3-TODAY())</f>
        <v/>
      </c>
      <c r="M3" s="16" t="str">
        <f>IF('Cihazlar'!X3="","",IF('Cihazlar'!Y3="Uygun değil",(IF('Cihazlar'!X3="","",IF(ISNUMBER('Cihazlar'!X3),'Cihazlar'!X3,IFERROR(DATE(VALUE(RIGHT('Cihazlar'!X3,4)),VALUE(MID('Cihazlar'!X3,4,2)),VALUE(LEFT('Cihazlar'!X3,2))),""))))+0,EDATE((IF('Cihazlar'!X3="","",IF(ISNUMBER('Cihazlar'!X3),'Cihazlar'!X3,IFERROR(DATE(VALUE(RIGHT('Cihazlar'!X3,4)),VALUE(MID('Cihazlar'!X3,4,2)),VALUE(LEFT('Cihazlar'!X3,2))),"")))),12)))</f>
        <v/>
      </c>
      <c r="N3" s="17" t="str">
        <f>IF(M3="","",M3-TODAY())</f>
        <v/>
      </c>
      <c r="O3" s="16" t="str">
        <f>IF('Cihazlar'!F3&lt;&gt;"",IF('Cihazlar'!F3="","",IF(ISNUMBER('Cihazlar'!F3),'Cihazlar'!F3,IFERROR(DATE(VALUE(RIGHT('Cihazlar'!F3,4)),VALUE(MID('Cihazlar'!F3,4,2)),VALUE(LEFT('Cihazlar'!F3,2))),""))),IF('Cihazlar'!E3="","",IF(ISNUMBER('Cihazlar'!E3),'Cihazlar'!E3,IFERROR(DATE(VALUE(RIGHT('Cihazlar'!E3,4)),VALUE(MID('Cihazlar'!E3,4,2)),VALUE(LEFT('Cihazlar'!E3,2))),""))))</f>
        <v/>
      </c>
      <c r="P3" t="str">
        <f>IF('Cihazlar'!C3="","",IFERROR(MATCH('Cihazlar'!C3,'Ürünler'!$A:$A,0),IFERROR(MATCH('Cihazlar'!C3,'Ürünler'!$B:$B,0),"")))</f>
        <v/>
      </c>
      <c r="Q3">
        <f>IF(R3&gt;0,0,IF('Cihazlar'!J3&lt;&gt;"",N(VALUE('Cihazlar'!J3)),IF(P3="",0,N(INDEX('Ürünler'!$C:$C,P3)))))</f>
        <v>0</v>
      </c>
      <c r="R3">
        <f>IF('Cihazlar'!K3&lt;&gt;"",N(VALUE('Cihazlar'!K3)),IF('Cihazlar'!J3&lt;&gt;"",0,IF(P3="",0,N(INDEX('Ürünler'!$D:$D,P3)))))</f>
        <v>0</v>
      </c>
    </row>
    <row r="4" spans="1:18">
      <c r="A4" t="str">
        <f>IF(AND('Cihazlar'!A4="",'Cihazlar'!B4=""),"",IFERROR(INDEX('Müşteriler'!$A:$A,MATCH(IF('Cihazlar'!A4="","§",'Cihazlar'!A4),'Müşteriler'!$K:$K,0)),IFERROR(INDEX('Müşteriler'!$A:$A,MATCH(IF('Cihazlar'!B4="","§",'Cihazlar'!B4),'Müşteriler'!$C:$C,0)),'Cihazlar'!A4&amp;'Cihazlar'!B4)))</f>
        <v/>
      </c>
      <c r="B4" t="str">
        <f>IF('Cihazlar'!C4="","",IF(P4="",'Cihazlar'!C4,INDEX('Ürünler'!$B:$B,P4)))</f>
        <v/>
      </c>
      <c r="C4" t="str">
        <f>IF('Cihazlar'!D4="","",'Cihazlar'!D4)</f>
        <v/>
      </c>
      <c r="D4" s="16" t="str">
        <f>O4</f>
        <v/>
      </c>
      <c r="E4" t="str">
        <f>IF(R4&gt;0,R4&amp;" gün",IF(Q4&gt;0,Q4&amp;" ay",""))</f>
        <v/>
      </c>
      <c r="F4" s="16" t="str">
        <f>IF(OR('Cihazlar'!C4="",O4=""),"",IF(R4&gt;0,O4+R4,IF(Q4&gt;0,EDATE(O4,Q4),"")))</f>
        <v/>
      </c>
      <c r="G4" s="17" t="str">
        <f>IF(F4="","",F4-TODAY())</f>
        <v/>
      </c>
      <c r="H4" t="str">
        <f>IF(G4="","",IF(G4&lt;0,"Gecikmiş",IF(G4&lt;=30,"30 gün içinde","Planlı")))</f>
        <v/>
      </c>
      <c r="I4" s="16" t="str">
        <f>IF('Cihazlar'!R4="","",IF('Cihazlar'!S4="Uygun değil",(IF('Cihazlar'!R4="","",IF(ISNUMBER('Cihazlar'!R4),'Cihazlar'!R4,IFERROR(DATE(VALUE(RIGHT('Cihazlar'!R4,4)),VALUE(MID('Cihazlar'!R4,4,2)),VALUE(LEFT('Cihazlar'!R4,2))),""))))+0,EDATE((IF('Cihazlar'!R4="","",IF(ISNUMBER('Cihazlar'!R4),'Cihazlar'!R4,IFERROR(DATE(VALUE(RIGHT('Cihazlar'!R4,4)),VALUE(MID('Cihazlar'!R4,4,2)),VALUE(LEFT('Cihazlar'!R4,2))),"")))),12)))</f>
        <v/>
      </c>
      <c r="J4" s="17" t="str">
        <f>IF(I4="","",I4-TODAY())</f>
        <v/>
      </c>
      <c r="K4" s="16" t="str">
        <f>IF('Cihazlar'!U4="","",IF('Cihazlar'!V4="Kaçak var",(IF('Cihazlar'!U4="","",IF(ISNUMBER('Cihazlar'!U4),'Cihazlar'!U4,IFERROR(DATE(VALUE(RIGHT('Cihazlar'!U4,4)),VALUE(MID('Cihazlar'!U4,4,2)),VALUE(LEFT('Cihazlar'!U4,2))),""))))+30,EDATE((IF('Cihazlar'!U4="","",IF(ISNUMBER('Cihazlar'!U4),'Cihazlar'!U4,IFERROR(DATE(VALUE(RIGHT('Cihazlar'!U4,4)),VALUE(MID('Cihazlar'!U4,4,2)),VALUE(LEFT('Cihazlar'!U4,2))),"")))),12)))</f>
        <v/>
      </c>
      <c r="L4" s="17" t="str">
        <f>IF(K4="","",K4-TODAY())</f>
        <v/>
      </c>
      <c r="M4" s="16" t="str">
        <f>IF('Cihazlar'!X4="","",IF('Cihazlar'!Y4="Uygun değil",(IF('Cihazlar'!X4="","",IF(ISNUMBER('Cihazlar'!X4),'Cihazlar'!X4,IFERROR(DATE(VALUE(RIGHT('Cihazlar'!X4,4)),VALUE(MID('Cihazlar'!X4,4,2)),VALUE(LEFT('Cihazlar'!X4,2))),""))))+0,EDATE((IF('Cihazlar'!X4="","",IF(ISNUMBER('Cihazlar'!X4),'Cihazlar'!X4,IFERROR(DATE(VALUE(RIGHT('Cihazlar'!X4,4)),VALUE(MID('Cihazlar'!X4,4,2)),VALUE(LEFT('Cihazlar'!X4,2))),"")))),12)))</f>
        <v/>
      </c>
      <c r="N4" s="17" t="str">
        <f>IF(M4="","",M4-TODAY())</f>
        <v/>
      </c>
      <c r="O4" s="16" t="str">
        <f>IF('Cihazlar'!F4&lt;&gt;"",IF('Cihazlar'!F4="","",IF(ISNUMBER('Cihazlar'!F4),'Cihazlar'!F4,IFERROR(DATE(VALUE(RIGHT('Cihazlar'!F4,4)),VALUE(MID('Cihazlar'!F4,4,2)),VALUE(LEFT('Cihazlar'!F4,2))),""))),IF('Cihazlar'!E4="","",IF(ISNUMBER('Cihazlar'!E4),'Cihazlar'!E4,IFERROR(DATE(VALUE(RIGHT('Cihazlar'!E4,4)),VALUE(MID('Cihazlar'!E4,4,2)),VALUE(LEFT('Cihazlar'!E4,2))),""))))</f>
        <v/>
      </c>
      <c r="P4" t="str">
        <f>IF('Cihazlar'!C4="","",IFERROR(MATCH('Cihazlar'!C4,'Ürünler'!$A:$A,0),IFERROR(MATCH('Cihazlar'!C4,'Ürünler'!$B:$B,0),"")))</f>
        <v/>
      </c>
      <c r="Q4">
        <f>IF(R4&gt;0,0,IF('Cihazlar'!J4&lt;&gt;"",N(VALUE('Cihazlar'!J4)),IF(P4="",0,N(INDEX('Ürünler'!$C:$C,P4)))))</f>
        <v>0</v>
      </c>
      <c r="R4">
        <f>IF('Cihazlar'!K4&lt;&gt;"",N(VALUE('Cihazlar'!K4)),IF('Cihazlar'!J4&lt;&gt;"",0,IF(P4="",0,N(INDEX('Ürünler'!$D:$D,P4)))))</f>
        <v>0</v>
      </c>
    </row>
    <row r="5" spans="1:18">
      <c r="A5" t="str">
        <f>IF(AND('Cihazlar'!A5="",'Cihazlar'!B5=""),"",IFERROR(INDEX('Müşteriler'!$A:$A,MATCH(IF('Cihazlar'!A5="","§",'Cihazlar'!A5),'Müşteriler'!$K:$K,0)),IFERROR(INDEX('Müşteriler'!$A:$A,MATCH(IF('Cihazlar'!B5="","§",'Cihazlar'!B5),'Müşteriler'!$C:$C,0)),'Cihazlar'!A5&amp;'Cihazlar'!B5)))</f>
        <v/>
      </c>
      <c r="B5" t="str">
        <f>IF('Cihazlar'!C5="","",IF(P5="",'Cihazlar'!C5,INDEX('Ürünler'!$B:$B,P5)))</f>
        <v/>
      </c>
      <c r="C5" t="str">
        <f>IF('Cihazlar'!D5="","",'Cihazlar'!D5)</f>
        <v/>
      </c>
      <c r="D5" s="16" t="str">
        <f>O5</f>
        <v/>
      </c>
      <c r="E5" t="str">
        <f>IF(R5&gt;0,R5&amp;" gün",IF(Q5&gt;0,Q5&amp;" ay",""))</f>
        <v/>
      </c>
      <c r="F5" s="16" t="str">
        <f>IF(OR('Cihazlar'!C5="",O5=""),"",IF(R5&gt;0,O5+R5,IF(Q5&gt;0,EDATE(O5,Q5),"")))</f>
        <v/>
      </c>
      <c r="G5" s="17" t="str">
        <f>IF(F5="","",F5-TODAY())</f>
        <v/>
      </c>
      <c r="H5" t="str">
        <f>IF(G5="","",IF(G5&lt;0,"Gecikmiş",IF(G5&lt;=30,"30 gün içinde","Planlı")))</f>
        <v/>
      </c>
      <c r="I5" s="16" t="str">
        <f>IF('Cihazlar'!R5="","",IF('Cihazlar'!S5="Uygun değil",(IF('Cihazlar'!R5="","",IF(ISNUMBER('Cihazlar'!R5),'Cihazlar'!R5,IFERROR(DATE(VALUE(RIGHT('Cihazlar'!R5,4)),VALUE(MID('Cihazlar'!R5,4,2)),VALUE(LEFT('Cihazlar'!R5,2))),""))))+0,EDATE((IF('Cihazlar'!R5="","",IF(ISNUMBER('Cihazlar'!R5),'Cihazlar'!R5,IFERROR(DATE(VALUE(RIGHT('Cihazlar'!R5,4)),VALUE(MID('Cihazlar'!R5,4,2)),VALUE(LEFT('Cihazlar'!R5,2))),"")))),12)))</f>
        <v/>
      </c>
      <c r="J5" s="17" t="str">
        <f>IF(I5="","",I5-TODAY())</f>
        <v/>
      </c>
      <c r="K5" s="16" t="str">
        <f>IF('Cihazlar'!U5="","",IF('Cihazlar'!V5="Kaçak var",(IF('Cihazlar'!U5="","",IF(ISNUMBER('Cihazlar'!U5),'Cihazlar'!U5,IFERROR(DATE(VALUE(RIGHT('Cihazlar'!U5,4)),VALUE(MID('Cihazlar'!U5,4,2)),VALUE(LEFT('Cihazlar'!U5,2))),""))))+30,EDATE((IF('Cihazlar'!U5="","",IF(ISNUMBER('Cihazlar'!U5),'Cihazlar'!U5,IFERROR(DATE(VALUE(RIGHT('Cihazlar'!U5,4)),VALUE(MID('Cihazlar'!U5,4,2)),VALUE(LEFT('Cihazlar'!U5,2))),"")))),12)))</f>
        <v/>
      </c>
      <c r="L5" s="17" t="str">
        <f>IF(K5="","",K5-TODAY())</f>
        <v/>
      </c>
      <c r="M5" s="16" t="str">
        <f>IF('Cihazlar'!X5="","",IF('Cihazlar'!Y5="Uygun değil",(IF('Cihazlar'!X5="","",IF(ISNUMBER('Cihazlar'!X5),'Cihazlar'!X5,IFERROR(DATE(VALUE(RIGHT('Cihazlar'!X5,4)),VALUE(MID('Cihazlar'!X5,4,2)),VALUE(LEFT('Cihazlar'!X5,2))),""))))+0,EDATE((IF('Cihazlar'!X5="","",IF(ISNUMBER('Cihazlar'!X5),'Cihazlar'!X5,IFERROR(DATE(VALUE(RIGHT('Cihazlar'!X5,4)),VALUE(MID('Cihazlar'!X5,4,2)),VALUE(LEFT('Cihazlar'!X5,2))),"")))),12)))</f>
        <v/>
      </c>
      <c r="N5" s="17" t="str">
        <f>IF(M5="","",M5-TODAY())</f>
        <v/>
      </c>
      <c r="O5" s="16" t="str">
        <f>IF('Cihazlar'!F5&lt;&gt;"",IF('Cihazlar'!F5="","",IF(ISNUMBER('Cihazlar'!F5),'Cihazlar'!F5,IFERROR(DATE(VALUE(RIGHT('Cihazlar'!F5,4)),VALUE(MID('Cihazlar'!F5,4,2)),VALUE(LEFT('Cihazlar'!F5,2))),""))),IF('Cihazlar'!E5="","",IF(ISNUMBER('Cihazlar'!E5),'Cihazlar'!E5,IFERROR(DATE(VALUE(RIGHT('Cihazlar'!E5,4)),VALUE(MID('Cihazlar'!E5,4,2)),VALUE(LEFT('Cihazlar'!E5,2))),""))))</f>
        <v/>
      </c>
      <c r="P5" t="str">
        <f>IF('Cihazlar'!C5="","",IFERROR(MATCH('Cihazlar'!C5,'Ürünler'!$A:$A,0),IFERROR(MATCH('Cihazlar'!C5,'Ürünler'!$B:$B,0),"")))</f>
        <v/>
      </c>
      <c r="Q5">
        <f>IF(R5&gt;0,0,IF('Cihazlar'!J5&lt;&gt;"",N(VALUE('Cihazlar'!J5)),IF(P5="",0,N(INDEX('Ürünler'!$C:$C,P5)))))</f>
        <v>0</v>
      </c>
      <c r="R5">
        <f>IF('Cihazlar'!K5&lt;&gt;"",N(VALUE('Cihazlar'!K5)),IF('Cihazlar'!J5&lt;&gt;"",0,IF(P5="",0,N(INDEX('Ürünler'!$D:$D,P5)))))</f>
        <v>0</v>
      </c>
    </row>
    <row r="6" spans="1:18">
      <c r="A6" t="str">
        <f>IF(AND('Cihazlar'!A6="",'Cihazlar'!B6=""),"",IFERROR(INDEX('Müşteriler'!$A:$A,MATCH(IF('Cihazlar'!A6="","§",'Cihazlar'!A6),'Müşteriler'!$K:$K,0)),IFERROR(INDEX('Müşteriler'!$A:$A,MATCH(IF('Cihazlar'!B6="","§",'Cihazlar'!B6),'Müşteriler'!$C:$C,0)),'Cihazlar'!A6&amp;'Cihazlar'!B6)))</f>
        <v/>
      </c>
      <c r="B6" t="str">
        <f>IF('Cihazlar'!C6="","",IF(P6="",'Cihazlar'!C6,INDEX('Ürünler'!$B:$B,P6)))</f>
        <v/>
      </c>
      <c r="C6" t="str">
        <f>IF('Cihazlar'!D6="","",'Cihazlar'!D6)</f>
        <v/>
      </c>
      <c r="D6" s="16" t="str">
        <f>O6</f>
        <v/>
      </c>
      <c r="E6" t="str">
        <f>IF(R6&gt;0,R6&amp;" gün",IF(Q6&gt;0,Q6&amp;" ay",""))</f>
        <v/>
      </c>
      <c r="F6" s="16" t="str">
        <f>IF(OR('Cihazlar'!C6="",O6=""),"",IF(R6&gt;0,O6+R6,IF(Q6&gt;0,EDATE(O6,Q6),"")))</f>
        <v/>
      </c>
      <c r="G6" s="17" t="str">
        <f>IF(F6="","",F6-TODAY())</f>
        <v/>
      </c>
      <c r="H6" t="str">
        <f>IF(G6="","",IF(G6&lt;0,"Gecikmiş",IF(G6&lt;=30,"30 gün içinde","Planlı")))</f>
        <v/>
      </c>
      <c r="I6" s="16" t="str">
        <f>IF('Cihazlar'!R6="","",IF('Cihazlar'!S6="Uygun değil",(IF('Cihazlar'!R6="","",IF(ISNUMBER('Cihazlar'!R6),'Cihazlar'!R6,IFERROR(DATE(VALUE(RIGHT('Cihazlar'!R6,4)),VALUE(MID('Cihazlar'!R6,4,2)),VALUE(LEFT('Cihazlar'!R6,2))),""))))+0,EDATE((IF('Cihazlar'!R6="","",IF(ISNUMBER('Cihazlar'!R6),'Cihazlar'!R6,IFERROR(DATE(VALUE(RIGHT('Cihazlar'!R6,4)),VALUE(MID('Cihazlar'!R6,4,2)),VALUE(LEFT('Cihazlar'!R6,2))),"")))),12)))</f>
        <v/>
      </c>
      <c r="J6" s="17" t="str">
        <f>IF(I6="","",I6-TODAY())</f>
        <v/>
      </c>
      <c r="K6" s="16" t="str">
        <f>IF('Cihazlar'!U6="","",IF('Cihazlar'!V6="Kaçak var",(IF('Cihazlar'!U6="","",IF(ISNUMBER('Cihazlar'!U6),'Cihazlar'!U6,IFERROR(DATE(VALUE(RIGHT('Cihazlar'!U6,4)),VALUE(MID('Cihazlar'!U6,4,2)),VALUE(LEFT('Cihazlar'!U6,2))),""))))+30,EDATE((IF('Cihazlar'!U6="","",IF(ISNUMBER('Cihazlar'!U6),'Cihazlar'!U6,IFERROR(DATE(VALUE(RIGHT('Cihazlar'!U6,4)),VALUE(MID('Cihazlar'!U6,4,2)),VALUE(LEFT('Cihazlar'!U6,2))),"")))),12)))</f>
        <v/>
      </c>
      <c r="L6" s="17" t="str">
        <f>IF(K6="","",K6-TODAY())</f>
        <v/>
      </c>
      <c r="M6" s="16" t="str">
        <f>IF('Cihazlar'!X6="","",IF('Cihazlar'!Y6="Uygun değil",(IF('Cihazlar'!X6="","",IF(ISNUMBER('Cihazlar'!X6),'Cihazlar'!X6,IFERROR(DATE(VALUE(RIGHT('Cihazlar'!X6,4)),VALUE(MID('Cihazlar'!X6,4,2)),VALUE(LEFT('Cihazlar'!X6,2))),""))))+0,EDATE((IF('Cihazlar'!X6="","",IF(ISNUMBER('Cihazlar'!X6),'Cihazlar'!X6,IFERROR(DATE(VALUE(RIGHT('Cihazlar'!X6,4)),VALUE(MID('Cihazlar'!X6,4,2)),VALUE(LEFT('Cihazlar'!X6,2))),"")))),12)))</f>
        <v/>
      </c>
      <c r="N6" s="17" t="str">
        <f>IF(M6="","",M6-TODAY())</f>
        <v/>
      </c>
      <c r="O6" s="16" t="str">
        <f>IF('Cihazlar'!F6&lt;&gt;"",IF('Cihazlar'!F6="","",IF(ISNUMBER('Cihazlar'!F6),'Cihazlar'!F6,IFERROR(DATE(VALUE(RIGHT('Cihazlar'!F6,4)),VALUE(MID('Cihazlar'!F6,4,2)),VALUE(LEFT('Cihazlar'!F6,2))),""))),IF('Cihazlar'!E6="","",IF(ISNUMBER('Cihazlar'!E6),'Cihazlar'!E6,IFERROR(DATE(VALUE(RIGHT('Cihazlar'!E6,4)),VALUE(MID('Cihazlar'!E6,4,2)),VALUE(LEFT('Cihazlar'!E6,2))),""))))</f>
        <v/>
      </c>
      <c r="P6" t="str">
        <f>IF('Cihazlar'!C6="","",IFERROR(MATCH('Cihazlar'!C6,'Ürünler'!$A:$A,0),IFERROR(MATCH('Cihazlar'!C6,'Ürünler'!$B:$B,0),"")))</f>
        <v/>
      </c>
      <c r="Q6">
        <f>IF(R6&gt;0,0,IF('Cihazlar'!J6&lt;&gt;"",N(VALUE('Cihazlar'!J6)),IF(P6="",0,N(INDEX('Ürünler'!$C:$C,P6)))))</f>
        <v>0</v>
      </c>
      <c r="R6">
        <f>IF('Cihazlar'!K6&lt;&gt;"",N(VALUE('Cihazlar'!K6)),IF('Cihazlar'!J6&lt;&gt;"",0,IF(P6="",0,N(INDEX('Ürünler'!$D:$D,P6)))))</f>
        <v>0</v>
      </c>
    </row>
    <row r="7" spans="1:18">
      <c r="A7" t="str">
        <f>IF(AND('Cihazlar'!A7="",'Cihazlar'!B7=""),"",IFERROR(INDEX('Müşteriler'!$A:$A,MATCH(IF('Cihazlar'!A7="","§",'Cihazlar'!A7),'Müşteriler'!$K:$K,0)),IFERROR(INDEX('Müşteriler'!$A:$A,MATCH(IF('Cihazlar'!B7="","§",'Cihazlar'!B7),'Müşteriler'!$C:$C,0)),'Cihazlar'!A7&amp;'Cihazlar'!B7)))</f>
        <v/>
      </c>
      <c r="B7" t="str">
        <f>IF('Cihazlar'!C7="","",IF(P7="",'Cihazlar'!C7,INDEX('Ürünler'!$B:$B,P7)))</f>
        <v/>
      </c>
      <c r="C7" t="str">
        <f>IF('Cihazlar'!D7="","",'Cihazlar'!D7)</f>
        <v/>
      </c>
      <c r="D7" s="16" t="str">
        <f>O7</f>
        <v/>
      </c>
      <c r="E7" t="str">
        <f>IF(R7&gt;0,R7&amp;" gün",IF(Q7&gt;0,Q7&amp;" ay",""))</f>
        <v/>
      </c>
      <c r="F7" s="16" t="str">
        <f>IF(OR('Cihazlar'!C7="",O7=""),"",IF(R7&gt;0,O7+R7,IF(Q7&gt;0,EDATE(O7,Q7),"")))</f>
        <v/>
      </c>
      <c r="G7" s="17" t="str">
        <f>IF(F7="","",F7-TODAY())</f>
        <v/>
      </c>
      <c r="H7" t="str">
        <f>IF(G7="","",IF(G7&lt;0,"Gecikmiş",IF(G7&lt;=30,"30 gün içinde","Planlı")))</f>
        <v/>
      </c>
      <c r="I7" s="16" t="str">
        <f>IF('Cihazlar'!R7="","",IF('Cihazlar'!S7="Uygun değil",(IF('Cihazlar'!R7="","",IF(ISNUMBER('Cihazlar'!R7),'Cihazlar'!R7,IFERROR(DATE(VALUE(RIGHT('Cihazlar'!R7,4)),VALUE(MID('Cihazlar'!R7,4,2)),VALUE(LEFT('Cihazlar'!R7,2))),""))))+0,EDATE((IF('Cihazlar'!R7="","",IF(ISNUMBER('Cihazlar'!R7),'Cihazlar'!R7,IFERROR(DATE(VALUE(RIGHT('Cihazlar'!R7,4)),VALUE(MID('Cihazlar'!R7,4,2)),VALUE(LEFT('Cihazlar'!R7,2))),"")))),12)))</f>
        <v/>
      </c>
      <c r="J7" s="17" t="str">
        <f>IF(I7="","",I7-TODAY())</f>
        <v/>
      </c>
      <c r="K7" s="16" t="str">
        <f>IF('Cihazlar'!U7="","",IF('Cihazlar'!V7="Kaçak var",(IF('Cihazlar'!U7="","",IF(ISNUMBER('Cihazlar'!U7),'Cihazlar'!U7,IFERROR(DATE(VALUE(RIGHT('Cihazlar'!U7,4)),VALUE(MID('Cihazlar'!U7,4,2)),VALUE(LEFT('Cihazlar'!U7,2))),""))))+30,EDATE((IF('Cihazlar'!U7="","",IF(ISNUMBER('Cihazlar'!U7),'Cihazlar'!U7,IFERROR(DATE(VALUE(RIGHT('Cihazlar'!U7,4)),VALUE(MID('Cihazlar'!U7,4,2)),VALUE(LEFT('Cihazlar'!U7,2))),"")))),12)))</f>
        <v/>
      </c>
      <c r="L7" s="17" t="str">
        <f>IF(K7="","",K7-TODAY())</f>
        <v/>
      </c>
      <c r="M7" s="16" t="str">
        <f>IF('Cihazlar'!X7="","",IF('Cihazlar'!Y7="Uygun değil",(IF('Cihazlar'!X7="","",IF(ISNUMBER('Cihazlar'!X7),'Cihazlar'!X7,IFERROR(DATE(VALUE(RIGHT('Cihazlar'!X7,4)),VALUE(MID('Cihazlar'!X7,4,2)),VALUE(LEFT('Cihazlar'!X7,2))),""))))+0,EDATE((IF('Cihazlar'!X7="","",IF(ISNUMBER('Cihazlar'!X7),'Cihazlar'!X7,IFERROR(DATE(VALUE(RIGHT('Cihazlar'!X7,4)),VALUE(MID('Cihazlar'!X7,4,2)),VALUE(LEFT('Cihazlar'!X7,2))),"")))),12)))</f>
        <v/>
      </c>
      <c r="N7" s="17" t="str">
        <f>IF(M7="","",M7-TODAY())</f>
        <v/>
      </c>
      <c r="O7" s="16" t="str">
        <f>IF('Cihazlar'!F7&lt;&gt;"",IF('Cihazlar'!F7="","",IF(ISNUMBER('Cihazlar'!F7),'Cihazlar'!F7,IFERROR(DATE(VALUE(RIGHT('Cihazlar'!F7,4)),VALUE(MID('Cihazlar'!F7,4,2)),VALUE(LEFT('Cihazlar'!F7,2))),""))),IF('Cihazlar'!E7="","",IF(ISNUMBER('Cihazlar'!E7),'Cihazlar'!E7,IFERROR(DATE(VALUE(RIGHT('Cihazlar'!E7,4)),VALUE(MID('Cihazlar'!E7,4,2)),VALUE(LEFT('Cihazlar'!E7,2))),""))))</f>
        <v/>
      </c>
      <c r="P7" t="str">
        <f>IF('Cihazlar'!C7="","",IFERROR(MATCH('Cihazlar'!C7,'Ürünler'!$A:$A,0),IFERROR(MATCH('Cihazlar'!C7,'Ürünler'!$B:$B,0),"")))</f>
        <v/>
      </c>
      <c r="Q7">
        <f>IF(R7&gt;0,0,IF('Cihazlar'!J7&lt;&gt;"",N(VALUE('Cihazlar'!J7)),IF(P7="",0,N(INDEX('Ürünler'!$C:$C,P7)))))</f>
        <v>0</v>
      </c>
      <c r="R7">
        <f>IF('Cihazlar'!K7&lt;&gt;"",N(VALUE('Cihazlar'!K7)),IF('Cihazlar'!J7&lt;&gt;"",0,IF(P7="",0,N(INDEX('Ürünler'!$D:$D,P7)))))</f>
        <v>0</v>
      </c>
    </row>
    <row r="8" spans="1:18">
      <c r="A8" t="str">
        <f>IF(AND('Cihazlar'!A8="",'Cihazlar'!B8=""),"",IFERROR(INDEX('Müşteriler'!$A:$A,MATCH(IF('Cihazlar'!A8="","§",'Cihazlar'!A8),'Müşteriler'!$K:$K,0)),IFERROR(INDEX('Müşteriler'!$A:$A,MATCH(IF('Cihazlar'!B8="","§",'Cihazlar'!B8),'Müşteriler'!$C:$C,0)),'Cihazlar'!A8&amp;'Cihazlar'!B8)))</f>
        <v/>
      </c>
      <c r="B8" t="str">
        <f>IF('Cihazlar'!C8="","",IF(P8="",'Cihazlar'!C8,INDEX('Ürünler'!$B:$B,P8)))</f>
        <v/>
      </c>
      <c r="C8" t="str">
        <f>IF('Cihazlar'!D8="","",'Cihazlar'!D8)</f>
        <v/>
      </c>
      <c r="D8" s="16" t="str">
        <f>O8</f>
        <v/>
      </c>
      <c r="E8" t="str">
        <f>IF(R8&gt;0,R8&amp;" gün",IF(Q8&gt;0,Q8&amp;" ay",""))</f>
        <v/>
      </c>
      <c r="F8" s="16" t="str">
        <f>IF(OR('Cihazlar'!C8="",O8=""),"",IF(R8&gt;0,O8+R8,IF(Q8&gt;0,EDATE(O8,Q8),"")))</f>
        <v/>
      </c>
      <c r="G8" s="17" t="str">
        <f>IF(F8="","",F8-TODAY())</f>
        <v/>
      </c>
      <c r="H8" t="str">
        <f>IF(G8="","",IF(G8&lt;0,"Gecikmiş",IF(G8&lt;=30,"30 gün içinde","Planlı")))</f>
        <v/>
      </c>
      <c r="I8" s="16" t="str">
        <f>IF('Cihazlar'!R8="","",IF('Cihazlar'!S8="Uygun değil",(IF('Cihazlar'!R8="","",IF(ISNUMBER('Cihazlar'!R8),'Cihazlar'!R8,IFERROR(DATE(VALUE(RIGHT('Cihazlar'!R8,4)),VALUE(MID('Cihazlar'!R8,4,2)),VALUE(LEFT('Cihazlar'!R8,2))),""))))+0,EDATE((IF('Cihazlar'!R8="","",IF(ISNUMBER('Cihazlar'!R8),'Cihazlar'!R8,IFERROR(DATE(VALUE(RIGHT('Cihazlar'!R8,4)),VALUE(MID('Cihazlar'!R8,4,2)),VALUE(LEFT('Cihazlar'!R8,2))),"")))),12)))</f>
        <v/>
      </c>
      <c r="J8" s="17" t="str">
        <f>IF(I8="","",I8-TODAY())</f>
        <v/>
      </c>
      <c r="K8" s="16" t="str">
        <f>IF('Cihazlar'!U8="","",IF('Cihazlar'!V8="Kaçak var",(IF('Cihazlar'!U8="","",IF(ISNUMBER('Cihazlar'!U8),'Cihazlar'!U8,IFERROR(DATE(VALUE(RIGHT('Cihazlar'!U8,4)),VALUE(MID('Cihazlar'!U8,4,2)),VALUE(LEFT('Cihazlar'!U8,2))),""))))+30,EDATE((IF('Cihazlar'!U8="","",IF(ISNUMBER('Cihazlar'!U8),'Cihazlar'!U8,IFERROR(DATE(VALUE(RIGHT('Cihazlar'!U8,4)),VALUE(MID('Cihazlar'!U8,4,2)),VALUE(LEFT('Cihazlar'!U8,2))),"")))),12)))</f>
        <v/>
      </c>
      <c r="L8" s="17" t="str">
        <f>IF(K8="","",K8-TODAY())</f>
        <v/>
      </c>
      <c r="M8" s="16" t="str">
        <f>IF('Cihazlar'!X8="","",IF('Cihazlar'!Y8="Uygun değil",(IF('Cihazlar'!X8="","",IF(ISNUMBER('Cihazlar'!X8),'Cihazlar'!X8,IFERROR(DATE(VALUE(RIGHT('Cihazlar'!X8,4)),VALUE(MID('Cihazlar'!X8,4,2)),VALUE(LEFT('Cihazlar'!X8,2))),""))))+0,EDATE((IF('Cihazlar'!X8="","",IF(ISNUMBER('Cihazlar'!X8),'Cihazlar'!X8,IFERROR(DATE(VALUE(RIGHT('Cihazlar'!X8,4)),VALUE(MID('Cihazlar'!X8,4,2)),VALUE(LEFT('Cihazlar'!X8,2))),"")))),12)))</f>
        <v/>
      </c>
      <c r="N8" s="17" t="str">
        <f>IF(M8="","",M8-TODAY())</f>
        <v/>
      </c>
      <c r="O8" s="16" t="str">
        <f>IF('Cihazlar'!F8&lt;&gt;"",IF('Cihazlar'!F8="","",IF(ISNUMBER('Cihazlar'!F8),'Cihazlar'!F8,IFERROR(DATE(VALUE(RIGHT('Cihazlar'!F8,4)),VALUE(MID('Cihazlar'!F8,4,2)),VALUE(LEFT('Cihazlar'!F8,2))),""))),IF('Cihazlar'!E8="","",IF(ISNUMBER('Cihazlar'!E8),'Cihazlar'!E8,IFERROR(DATE(VALUE(RIGHT('Cihazlar'!E8,4)),VALUE(MID('Cihazlar'!E8,4,2)),VALUE(LEFT('Cihazlar'!E8,2))),""))))</f>
        <v/>
      </c>
      <c r="P8" t="str">
        <f>IF('Cihazlar'!C8="","",IFERROR(MATCH('Cihazlar'!C8,'Ürünler'!$A:$A,0),IFERROR(MATCH('Cihazlar'!C8,'Ürünler'!$B:$B,0),"")))</f>
        <v/>
      </c>
      <c r="Q8">
        <f>IF(R8&gt;0,0,IF('Cihazlar'!J8&lt;&gt;"",N(VALUE('Cihazlar'!J8)),IF(P8="",0,N(INDEX('Ürünler'!$C:$C,P8)))))</f>
        <v>0</v>
      </c>
      <c r="R8">
        <f>IF('Cihazlar'!K8&lt;&gt;"",N(VALUE('Cihazlar'!K8)),IF('Cihazlar'!J8&lt;&gt;"",0,IF(P8="",0,N(INDEX('Ürünler'!$D:$D,P8)))))</f>
        <v>0</v>
      </c>
    </row>
    <row r="9" spans="1:18">
      <c r="A9" t="str">
        <f>IF(AND('Cihazlar'!A9="",'Cihazlar'!B9=""),"",IFERROR(INDEX('Müşteriler'!$A:$A,MATCH(IF('Cihazlar'!A9="","§",'Cihazlar'!A9),'Müşteriler'!$K:$K,0)),IFERROR(INDEX('Müşteriler'!$A:$A,MATCH(IF('Cihazlar'!B9="","§",'Cihazlar'!B9),'Müşteriler'!$C:$C,0)),'Cihazlar'!A9&amp;'Cihazlar'!B9)))</f>
        <v/>
      </c>
      <c r="B9" t="str">
        <f>IF('Cihazlar'!C9="","",IF(P9="",'Cihazlar'!C9,INDEX('Ürünler'!$B:$B,P9)))</f>
        <v/>
      </c>
      <c r="C9" t="str">
        <f>IF('Cihazlar'!D9="","",'Cihazlar'!D9)</f>
        <v/>
      </c>
      <c r="D9" s="16" t="str">
        <f>O9</f>
        <v/>
      </c>
      <c r="E9" t="str">
        <f>IF(R9&gt;0,R9&amp;" gün",IF(Q9&gt;0,Q9&amp;" ay",""))</f>
        <v/>
      </c>
      <c r="F9" s="16" t="str">
        <f>IF(OR('Cihazlar'!C9="",O9=""),"",IF(R9&gt;0,O9+R9,IF(Q9&gt;0,EDATE(O9,Q9),"")))</f>
        <v/>
      </c>
      <c r="G9" s="17" t="str">
        <f>IF(F9="","",F9-TODAY())</f>
        <v/>
      </c>
      <c r="H9" t="str">
        <f>IF(G9="","",IF(G9&lt;0,"Gecikmiş",IF(G9&lt;=30,"30 gün içinde","Planlı")))</f>
        <v/>
      </c>
      <c r="I9" s="16" t="str">
        <f>IF('Cihazlar'!R9="","",IF('Cihazlar'!S9="Uygun değil",(IF('Cihazlar'!R9="","",IF(ISNUMBER('Cihazlar'!R9),'Cihazlar'!R9,IFERROR(DATE(VALUE(RIGHT('Cihazlar'!R9,4)),VALUE(MID('Cihazlar'!R9,4,2)),VALUE(LEFT('Cihazlar'!R9,2))),""))))+0,EDATE((IF('Cihazlar'!R9="","",IF(ISNUMBER('Cihazlar'!R9),'Cihazlar'!R9,IFERROR(DATE(VALUE(RIGHT('Cihazlar'!R9,4)),VALUE(MID('Cihazlar'!R9,4,2)),VALUE(LEFT('Cihazlar'!R9,2))),"")))),12)))</f>
        <v/>
      </c>
      <c r="J9" s="17" t="str">
        <f>IF(I9="","",I9-TODAY())</f>
        <v/>
      </c>
      <c r="K9" s="16" t="str">
        <f>IF('Cihazlar'!U9="","",IF('Cihazlar'!V9="Kaçak var",(IF('Cihazlar'!U9="","",IF(ISNUMBER('Cihazlar'!U9),'Cihazlar'!U9,IFERROR(DATE(VALUE(RIGHT('Cihazlar'!U9,4)),VALUE(MID('Cihazlar'!U9,4,2)),VALUE(LEFT('Cihazlar'!U9,2))),""))))+30,EDATE((IF('Cihazlar'!U9="","",IF(ISNUMBER('Cihazlar'!U9),'Cihazlar'!U9,IFERROR(DATE(VALUE(RIGHT('Cihazlar'!U9,4)),VALUE(MID('Cihazlar'!U9,4,2)),VALUE(LEFT('Cihazlar'!U9,2))),"")))),12)))</f>
        <v/>
      </c>
      <c r="L9" s="17" t="str">
        <f>IF(K9="","",K9-TODAY())</f>
        <v/>
      </c>
      <c r="M9" s="16" t="str">
        <f>IF('Cihazlar'!X9="","",IF('Cihazlar'!Y9="Uygun değil",(IF('Cihazlar'!X9="","",IF(ISNUMBER('Cihazlar'!X9),'Cihazlar'!X9,IFERROR(DATE(VALUE(RIGHT('Cihazlar'!X9,4)),VALUE(MID('Cihazlar'!X9,4,2)),VALUE(LEFT('Cihazlar'!X9,2))),""))))+0,EDATE((IF('Cihazlar'!X9="","",IF(ISNUMBER('Cihazlar'!X9),'Cihazlar'!X9,IFERROR(DATE(VALUE(RIGHT('Cihazlar'!X9,4)),VALUE(MID('Cihazlar'!X9,4,2)),VALUE(LEFT('Cihazlar'!X9,2))),"")))),12)))</f>
        <v/>
      </c>
      <c r="N9" s="17" t="str">
        <f>IF(M9="","",M9-TODAY())</f>
        <v/>
      </c>
      <c r="O9" s="16" t="str">
        <f>IF('Cihazlar'!F9&lt;&gt;"",IF('Cihazlar'!F9="","",IF(ISNUMBER('Cihazlar'!F9),'Cihazlar'!F9,IFERROR(DATE(VALUE(RIGHT('Cihazlar'!F9,4)),VALUE(MID('Cihazlar'!F9,4,2)),VALUE(LEFT('Cihazlar'!F9,2))),""))),IF('Cihazlar'!E9="","",IF(ISNUMBER('Cihazlar'!E9),'Cihazlar'!E9,IFERROR(DATE(VALUE(RIGHT('Cihazlar'!E9,4)),VALUE(MID('Cihazlar'!E9,4,2)),VALUE(LEFT('Cihazlar'!E9,2))),""))))</f>
        <v/>
      </c>
      <c r="P9" t="str">
        <f>IF('Cihazlar'!C9="","",IFERROR(MATCH('Cihazlar'!C9,'Ürünler'!$A:$A,0),IFERROR(MATCH('Cihazlar'!C9,'Ürünler'!$B:$B,0),"")))</f>
        <v/>
      </c>
      <c r="Q9">
        <f>IF(R9&gt;0,0,IF('Cihazlar'!J9&lt;&gt;"",N(VALUE('Cihazlar'!J9)),IF(P9="",0,N(INDEX('Ürünler'!$C:$C,P9)))))</f>
        <v>0</v>
      </c>
      <c r="R9">
        <f>IF('Cihazlar'!K9&lt;&gt;"",N(VALUE('Cihazlar'!K9)),IF('Cihazlar'!J9&lt;&gt;"",0,IF(P9="",0,N(INDEX('Ürünler'!$D:$D,P9)))))</f>
        <v>0</v>
      </c>
    </row>
    <row r="10" spans="1:18">
      <c r="A10" t="str">
        <f>IF(AND('Cihazlar'!A10="",'Cihazlar'!B10=""),"",IFERROR(INDEX('Müşteriler'!$A:$A,MATCH(IF('Cihazlar'!A10="","§",'Cihazlar'!A10),'Müşteriler'!$K:$K,0)),IFERROR(INDEX('Müşteriler'!$A:$A,MATCH(IF('Cihazlar'!B10="","§",'Cihazlar'!B10),'Müşteriler'!$C:$C,0)),'Cihazlar'!A10&amp;'Cihazlar'!B10)))</f>
        <v/>
      </c>
      <c r="B10" t="str">
        <f>IF('Cihazlar'!C10="","",IF(P10="",'Cihazlar'!C10,INDEX('Ürünler'!$B:$B,P10)))</f>
        <v/>
      </c>
      <c r="C10" t="str">
        <f>IF('Cihazlar'!D10="","",'Cihazlar'!D10)</f>
        <v/>
      </c>
      <c r="D10" s="16" t="str">
        <f>O10</f>
        <v/>
      </c>
      <c r="E10" t="str">
        <f>IF(R10&gt;0,R10&amp;" gün",IF(Q10&gt;0,Q10&amp;" ay",""))</f>
        <v/>
      </c>
      <c r="F10" s="16" t="str">
        <f>IF(OR('Cihazlar'!C10="",O10=""),"",IF(R10&gt;0,O10+R10,IF(Q10&gt;0,EDATE(O10,Q10),"")))</f>
        <v/>
      </c>
      <c r="G10" s="17" t="str">
        <f>IF(F10="","",F10-TODAY())</f>
        <v/>
      </c>
      <c r="H10" t="str">
        <f>IF(G10="","",IF(G10&lt;0,"Gecikmiş",IF(G10&lt;=30,"30 gün içinde","Planlı")))</f>
        <v/>
      </c>
      <c r="I10" s="16" t="str">
        <f>IF('Cihazlar'!R10="","",IF('Cihazlar'!S10="Uygun değil",(IF('Cihazlar'!R10="","",IF(ISNUMBER('Cihazlar'!R10),'Cihazlar'!R10,IFERROR(DATE(VALUE(RIGHT('Cihazlar'!R10,4)),VALUE(MID('Cihazlar'!R10,4,2)),VALUE(LEFT('Cihazlar'!R10,2))),""))))+0,EDATE((IF('Cihazlar'!R10="","",IF(ISNUMBER('Cihazlar'!R10),'Cihazlar'!R10,IFERROR(DATE(VALUE(RIGHT('Cihazlar'!R10,4)),VALUE(MID('Cihazlar'!R10,4,2)),VALUE(LEFT('Cihazlar'!R10,2))),"")))),12)))</f>
        <v/>
      </c>
      <c r="J10" s="17" t="str">
        <f>IF(I10="","",I10-TODAY())</f>
        <v/>
      </c>
      <c r="K10" s="16" t="str">
        <f>IF('Cihazlar'!U10="","",IF('Cihazlar'!V10="Kaçak var",(IF('Cihazlar'!U10="","",IF(ISNUMBER('Cihazlar'!U10),'Cihazlar'!U10,IFERROR(DATE(VALUE(RIGHT('Cihazlar'!U10,4)),VALUE(MID('Cihazlar'!U10,4,2)),VALUE(LEFT('Cihazlar'!U10,2))),""))))+30,EDATE((IF('Cihazlar'!U10="","",IF(ISNUMBER('Cihazlar'!U10),'Cihazlar'!U10,IFERROR(DATE(VALUE(RIGHT('Cihazlar'!U10,4)),VALUE(MID('Cihazlar'!U10,4,2)),VALUE(LEFT('Cihazlar'!U10,2))),"")))),12)))</f>
        <v/>
      </c>
      <c r="L10" s="17" t="str">
        <f>IF(K10="","",K10-TODAY())</f>
        <v/>
      </c>
      <c r="M10" s="16" t="str">
        <f>IF('Cihazlar'!X10="","",IF('Cihazlar'!Y10="Uygun değil",(IF('Cihazlar'!X10="","",IF(ISNUMBER('Cihazlar'!X10),'Cihazlar'!X10,IFERROR(DATE(VALUE(RIGHT('Cihazlar'!X10,4)),VALUE(MID('Cihazlar'!X10,4,2)),VALUE(LEFT('Cihazlar'!X10,2))),""))))+0,EDATE((IF('Cihazlar'!X10="","",IF(ISNUMBER('Cihazlar'!X10),'Cihazlar'!X10,IFERROR(DATE(VALUE(RIGHT('Cihazlar'!X10,4)),VALUE(MID('Cihazlar'!X10,4,2)),VALUE(LEFT('Cihazlar'!X10,2))),"")))),12)))</f>
        <v/>
      </c>
      <c r="N10" s="17" t="str">
        <f>IF(M10="","",M10-TODAY())</f>
        <v/>
      </c>
      <c r="O10" s="16" t="str">
        <f>IF('Cihazlar'!F10&lt;&gt;"",IF('Cihazlar'!F10="","",IF(ISNUMBER('Cihazlar'!F10),'Cihazlar'!F10,IFERROR(DATE(VALUE(RIGHT('Cihazlar'!F10,4)),VALUE(MID('Cihazlar'!F10,4,2)),VALUE(LEFT('Cihazlar'!F10,2))),""))),IF('Cihazlar'!E10="","",IF(ISNUMBER('Cihazlar'!E10),'Cihazlar'!E10,IFERROR(DATE(VALUE(RIGHT('Cihazlar'!E10,4)),VALUE(MID('Cihazlar'!E10,4,2)),VALUE(LEFT('Cihazlar'!E10,2))),""))))</f>
        <v/>
      </c>
      <c r="P10" t="str">
        <f>IF('Cihazlar'!C10="","",IFERROR(MATCH('Cihazlar'!C10,'Ürünler'!$A:$A,0),IFERROR(MATCH('Cihazlar'!C10,'Ürünler'!$B:$B,0),"")))</f>
        <v/>
      </c>
      <c r="Q10">
        <f>IF(R10&gt;0,0,IF('Cihazlar'!J10&lt;&gt;"",N(VALUE('Cihazlar'!J10)),IF(P10="",0,N(INDEX('Ürünler'!$C:$C,P10)))))</f>
        <v>0</v>
      </c>
      <c r="R10">
        <f>IF('Cihazlar'!K10&lt;&gt;"",N(VALUE('Cihazlar'!K10)),IF('Cihazlar'!J10&lt;&gt;"",0,IF(P10="",0,N(INDEX('Ürünler'!$D:$D,P10)))))</f>
        <v>0</v>
      </c>
    </row>
    <row r="11" spans="1:18">
      <c r="A11" t="str">
        <f>IF(AND('Cihazlar'!A11="",'Cihazlar'!B11=""),"",IFERROR(INDEX('Müşteriler'!$A:$A,MATCH(IF('Cihazlar'!A11="","§",'Cihazlar'!A11),'Müşteriler'!$K:$K,0)),IFERROR(INDEX('Müşteriler'!$A:$A,MATCH(IF('Cihazlar'!B11="","§",'Cihazlar'!B11),'Müşteriler'!$C:$C,0)),'Cihazlar'!A11&amp;'Cihazlar'!B11)))</f>
        <v/>
      </c>
      <c r="B11" t="str">
        <f>IF('Cihazlar'!C11="","",IF(P11="",'Cihazlar'!C11,INDEX('Ürünler'!$B:$B,P11)))</f>
        <v/>
      </c>
      <c r="C11" t="str">
        <f>IF('Cihazlar'!D11="","",'Cihazlar'!D11)</f>
        <v/>
      </c>
      <c r="D11" s="16" t="str">
        <f>O11</f>
        <v/>
      </c>
      <c r="E11" t="str">
        <f>IF(R11&gt;0,R11&amp;" gün",IF(Q11&gt;0,Q11&amp;" ay",""))</f>
        <v/>
      </c>
      <c r="F11" s="16" t="str">
        <f>IF(OR('Cihazlar'!C11="",O11=""),"",IF(R11&gt;0,O11+R11,IF(Q11&gt;0,EDATE(O11,Q11),"")))</f>
        <v/>
      </c>
      <c r="G11" s="17" t="str">
        <f>IF(F11="","",F11-TODAY())</f>
        <v/>
      </c>
      <c r="H11" t="str">
        <f>IF(G11="","",IF(G11&lt;0,"Gecikmiş",IF(G11&lt;=30,"30 gün içinde","Planlı")))</f>
        <v/>
      </c>
      <c r="I11" s="16" t="str">
        <f>IF('Cihazlar'!R11="","",IF('Cihazlar'!S11="Uygun değil",(IF('Cihazlar'!R11="","",IF(ISNUMBER('Cihazlar'!R11),'Cihazlar'!R11,IFERROR(DATE(VALUE(RIGHT('Cihazlar'!R11,4)),VALUE(MID('Cihazlar'!R11,4,2)),VALUE(LEFT('Cihazlar'!R11,2))),""))))+0,EDATE((IF('Cihazlar'!R11="","",IF(ISNUMBER('Cihazlar'!R11),'Cihazlar'!R11,IFERROR(DATE(VALUE(RIGHT('Cihazlar'!R11,4)),VALUE(MID('Cihazlar'!R11,4,2)),VALUE(LEFT('Cihazlar'!R11,2))),"")))),12)))</f>
        <v/>
      </c>
      <c r="J11" s="17" t="str">
        <f>IF(I11="","",I11-TODAY())</f>
        <v/>
      </c>
      <c r="K11" s="16" t="str">
        <f>IF('Cihazlar'!U11="","",IF('Cihazlar'!V11="Kaçak var",(IF('Cihazlar'!U11="","",IF(ISNUMBER('Cihazlar'!U11),'Cihazlar'!U11,IFERROR(DATE(VALUE(RIGHT('Cihazlar'!U11,4)),VALUE(MID('Cihazlar'!U11,4,2)),VALUE(LEFT('Cihazlar'!U11,2))),""))))+30,EDATE((IF('Cihazlar'!U11="","",IF(ISNUMBER('Cihazlar'!U11),'Cihazlar'!U11,IFERROR(DATE(VALUE(RIGHT('Cihazlar'!U11,4)),VALUE(MID('Cihazlar'!U11,4,2)),VALUE(LEFT('Cihazlar'!U11,2))),"")))),12)))</f>
        <v/>
      </c>
      <c r="L11" s="17" t="str">
        <f>IF(K11="","",K11-TODAY())</f>
        <v/>
      </c>
      <c r="M11" s="16" t="str">
        <f>IF('Cihazlar'!X11="","",IF('Cihazlar'!Y11="Uygun değil",(IF('Cihazlar'!X11="","",IF(ISNUMBER('Cihazlar'!X11),'Cihazlar'!X11,IFERROR(DATE(VALUE(RIGHT('Cihazlar'!X11,4)),VALUE(MID('Cihazlar'!X11,4,2)),VALUE(LEFT('Cihazlar'!X11,2))),""))))+0,EDATE((IF('Cihazlar'!X11="","",IF(ISNUMBER('Cihazlar'!X11),'Cihazlar'!X11,IFERROR(DATE(VALUE(RIGHT('Cihazlar'!X11,4)),VALUE(MID('Cihazlar'!X11,4,2)),VALUE(LEFT('Cihazlar'!X11,2))),"")))),12)))</f>
        <v/>
      </c>
      <c r="N11" s="17" t="str">
        <f>IF(M11="","",M11-TODAY())</f>
        <v/>
      </c>
      <c r="O11" s="16" t="str">
        <f>IF('Cihazlar'!F11&lt;&gt;"",IF('Cihazlar'!F11="","",IF(ISNUMBER('Cihazlar'!F11),'Cihazlar'!F11,IFERROR(DATE(VALUE(RIGHT('Cihazlar'!F11,4)),VALUE(MID('Cihazlar'!F11,4,2)),VALUE(LEFT('Cihazlar'!F11,2))),""))),IF('Cihazlar'!E11="","",IF(ISNUMBER('Cihazlar'!E11),'Cihazlar'!E11,IFERROR(DATE(VALUE(RIGHT('Cihazlar'!E11,4)),VALUE(MID('Cihazlar'!E11,4,2)),VALUE(LEFT('Cihazlar'!E11,2))),""))))</f>
        <v/>
      </c>
      <c r="P11" t="str">
        <f>IF('Cihazlar'!C11="","",IFERROR(MATCH('Cihazlar'!C11,'Ürünler'!$A:$A,0),IFERROR(MATCH('Cihazlar'!C11,'Ürünler'!$B:$B,0),"")))</f>
        <v/>
      </c>
      <c r="Q11">
        <f>IF(R11&gt;0,0,IF('Cihazlar'!J11&lt;&gt;"",N(VALUE('Cihazlar'!J11)),IF(P11="",0,N(INDEX('Ürünler'!$C:$C,P11)))))</f>
        <v>0</v>
      </c>
      <c r="R11">
        <f>IF('Cihazlar'!K11&lt;&gt;"",N(VALUE('Cihazlar'!K11)),IF('Cihazlar'!J11&lt;&gt;"",0,IF(P11="",0,N(INDEX('Ürünler'!$D:$D,P11)))))</f>
        <v>0</v>
      </c>
    </row>
    <row r="12" spans="1:18">
      <c r="A12" t="str">
        <f>IF(AND('Cihazlar'!A12="",'Cihazlar'!B12=""),"",IFERROR(INDEX('Müşteriler'!$A:$A,MATCH(IF('Cihazlar'!A12="","§",'Cihazlar'!A12),'Müşteriler'!$K:$K,0)),IFERROR(INDEX('Müşteriler'!$A:$A,MATCH(IF('Cihazlar'!B12="","§",'Cihazlar'!B12),'Müşteriler'!$C:$C,0)),'Cihazlar'!A12&amp;'Cihazlar'!B12)))</f>
        <v/>
      </c>
      <c r="B12" t="str">
        <f>IF('Cihazlar'!C12="","",IF(P12="",'Cihazlar'!C12,INDEX('Ürünler'!$B:$B,P12)))</f>
        <v/>
      </c>
      <c r="C12" t="str">
        <f>IF('Cihazlar'!D12="","",'Cihazlar'!D12)</f>
        <v/>
      </c>
      <c r="D12" s="16" t="str">
        <f>O12</f>
        <v/>
      </c>
      <c r="E12" t="str">
        <f>IF(R12&gt;0,R12&amp;" gün",IF(Q12&gt;0,Q12&amp;" ay",""))</f>
        <v/>
      </c>
      <c r="F12" s="16" t="str">
        <f>IF(OR('Cihazlar'!C12="",O12=""),"",IF(R12&gt;0,O12+R12,IF(Q12&gt;0,EDATE(O12,Q12),"")))</f>
        <v/>
      </c>
      <c r="G12" s="17" t="str">
        <f>IF(F12="","",F12-TODAY())</f>
        <v/>
      </c>
      <c r="H12" t="str">
        <f>IF(G12="","",IF(G12&lt;0,"Gecikmiş",IF(G12&lt;=30,"30 gün içinde","Planlı")))</f>
        <v/>
      </c>
      <c r="I12" s="16" t="str">
        <f>IF('Cihazlar'!R12="","",IF('Cihazlar'!S12="Uygun değil",(IF('Cihazlar'!R12="","",IF(ISNUMBER('Cihazlar'!R12),'Cihazlar'!R12,IFERROR(DATE(VALUE(RIGHT('Cihazlar'!R12,4)),VALUE(MID('Cihazlar'!R12,4,2)),VALUE(LEFT('Cihazlar'!R12,2))),""))))+0,EDATE((IF('Cihazlar'!R12="","",IF(ISNUMBER('Cihazlar'!R12),'Cihazlar'!R12,IFERROR(DATE(VALUE(RIGHT('Cihazlar'!R12,4)),VALUE(MID('Cihazlar'!R12,4,2)),VALUE(LEFT('Cihazlar'!R12,2))),"")))),12)))</f>
        <v/>
      </c>
      <c r="J12" s="17" t="str">
        <f>IF(I12="","",I12-TODAY())</f>
        <v/>
      </c>
      <c r="K12" s="16" t="str">
        <f>IF('Cihazlar'!U12="","",IF('Cihazlar'!V12="Kaçak var",(IF('Cihazlar'!U12="","",IF(ISNUMBER('Cihazlar'!U12),'Cihazlar'!U12,IFERROR(DATE(VALUE(RIGHT('Cihazlar'!U12,4)),VALUE(MID('Cihazlar'!U12,4,2)),VALUE(LEFT('Cihazlar'!U12,2))),""))))+30,EDATE((IF('Cihazlar'!U12="","",IF(ISNUMBER('Cihazlar'!U12),'Cihazlar'!U12,IFERROR(DATE(VALUE(RIGHT('Cihazlar'!U12,4)),VALUE(MID('Cihazlar'!U12,4,2)),VALUE(LEFT('Cihazlar'!U12,2))),"")))),12)))</f>
        <v/>
      </c>
      <c r="L12" s="17" t="str">
        <f>IF(K12="","",K12-TODAY())</f>
        <v/>
      </c>
      <c r="M12" s="16" t="str">
        <f>IF('Cihazlar'!X12="","",IF('Cihazlar'!Y12="Uygun değil",(IF('Cihazlar'!X12="","",IF(ISNUMBER('Cihazlar'!X12),'Cihazlar'!X12,IFERROR(DATE(VALUE(RIGHT('Cihazlar'!X12,4)),VALUE(MID('Cihazlar'!X12,4,2)),VALUE(LEFT('Cihazlar'!X12,2))),""))))+0,EDATE((IF('Cihazlar'!X12="","",IF(ISNUMBER('Cihazlar'!X12),'Cihazlar'!X12,IFERROR(DATE(VALUE(RIGHT('Cihazlar'!X12,4)),VALUE(MID('Cihazlar'!X12,4,2)),VALUE(LEFT('Cihazlar'!X12,2))),"")))),12)))</f>
        <v/>
      </c>
      <c r="N12" s="17" t="str">
        <f>IF(M12="","",M12-TODAY())</f>
        <v/>
      </c>
      <c r="O12" s="16" t="str">
        <f>IF('Cihazlar'!F12&lt;&gt;"",IF('Cihazlar'!F12="","",IF(ISNUMBER('Cihazlar'!F12),'Cihazlar'!F12,IFERROR(DATE(VALUE(RIGHT('Cihazlar'!F12,4)),VALUE(MID('Cihazlar'!F12,4,2)),VALUE(LEFT('Cihazlar'!F12,2))),""))),IF('Cihazlar'!E12="","",IF(ISNUMBER('Cihazlar'!E12),'Cihazlar'!E12,IFERROR(DATE(VALUE(RIGHT('Cihazlar'!E12,4)),VALUE(MID('Cihazlar'!E12,4,2)),VALUE(LEFT('Cihazlar'!E12,2))),""))))</f>
        <v/>
      </c>
      <c r="P12" t="str">
        <f>IF('Cihazlar'!C12="","",IFERROR(MATCH('Cihazlar'!C12,'Ürünler'!$A:$A,0),IFERROR(MATCH('Cihazlar'!C12,'Ürünler'!$B:$B,0),"")))</f>
        <v/>
      </c>
      <c r="Q12">
        <f>IF(R12&gt;0,0,IF('Cihazlar'!J12&lt;&gt;"",N(VALUE('Cihazlar'!J12)),IF(P12="",0,N(INDEX('Ürünler'!$C:$C,P12)))))</f>
        <v>0</v>
      </c>
      <c r="R12">
        <f>IF('Cihazlar'!K12&lt;&gt;"",N(VALUE('Cihazlar'!K12)),IF('Cihazlar'!J12&lt;&gt;"",0,IF(P12="",0,N(INDEX('Ürünler'!$D:$D,P12)))))</f>
        <v>0</v>
      </c>
    </row>
    <row r="13" spans="1:18">
      <c r="A13" t="str">
        <f>IF(AND('Cihazlar'!A13="",'Cihazlar'!B13=""),"",IFERROR(INDEX('Müşteriler'!$A:$A,MATCH(IF('Cihazlar'!A13="","§",'Cihazlar'!A13),'Müşteriler'!$K:$K,0)),IFERROR(INDEX('Müşteriler'!$A:$A,MATCH(IF('Cihazlar'!B13="","§",'Cihazlar'!B13),'Müşteriler'!$C:$C,0)),'Cihazlar'!A13&amp;'Cihazlar'!B13)))</f>
        <v/>
      </c>
      <c r="B13" t="str">
        <f>IF('Cihazlar'!C13="","",IF(P13="",'Cihazlar'!C13,INDEX('Ürünler'!$B:$B,P13)))</f>
        <v/>
      </c>
      <c r="C13" t="str">
        <f>IF('Cihazlar'!D13="","",'Cihazlar'!D13)</f>
        <v/>
      </c>
      <c r="D13" s="16" t="str">
        <f>O13</f>
        <v/>
      </c>
      <c r="E13" t="str">
        <f>IF(R13&gt;0,R13&amp;" gün",IF(Q13&gt;0,Q13&amp;" ay",""))</f>
        <v/>
      </c>
      <c r="F13" s="16" t="str">
        <f>IF(OR('Cihazlar'!C13="",O13=""),"",IF(R13&gt;0,O13+R13,IF(Q13&gt;0,EDATE(O13,Q13),"")))</f>
        <v/>
      </c>
      <c r="G13" s="17" t="str">
        <f>IF(F13="","",F13-TODAY())</f>
        <v/>
      </c>
      <c r="H13" t="str">
        <f>IF(G13="","",IF(G13&lt;0,"Gecikmiş",IF(G13&lt;=30,"30 gün içinde","Planlı")))</f>
        <v/>
      </c>
      <c r="I13" s="16" t="str">
        <f>IF('Cihazlar'!R13="","",IF('Cihazlar'!S13="Uygun değil",(IF('Cihazlar'!R13="","",IF(ISNUMBER('Cihazlar'!R13),'Cihazlar'!R13,IFERROR(DATE(VALUE(RIGHT('Cihazlar'!R13,4)),VALUE(MID('Cihazlar'!R13,4,2)),VALUE(LEFT('Cihazlar'!R13,2))),""))))+0,EDATE((IF('Cihazlar'!R13="","",IF(ISNUMBER('Cihazlar'!R13),'Cihazlar'!R13,IFERROR(DATE(VALUE(RIGHT('Cihazlar'!R13,4)),VALUE(MID('Cihazlar'!R13,4,2)),VALUE(LEFT('Cihazlar'!R13,2))),"")))),12)))</f>
        <v/>
      </c>
      <c r="J13" s="17" t="str">
        <f>IF(I13="","",I13-TODAY())</f>
        <v/>
      </c>
      <c r="K13" s="16" t="str">
        <f>IF('Cihazlar'!U13="","",IF('Cihazlar'!V13="Kaçak var",(IF('Cihazlar'!U13="","",IF(ISNUMBER('Cihazlar'!U13),'Cihazlar'!U13,IFERROR(DATE(VALUE(RIGHT('Cihazlar'!U13,4)),VALUE(MID('Cihazlar'!U13,4,2)),VALUE(LEFT('Cihazlar'!U13,2))),""))))+30,EDATE((IF('Cihazlar'!U13="","",IF(ISNUMBER('Cihazlar'!U13),'Cihazlar'!U13,IFERROR(DATE(VALUE(RIGHT('Cihazlar'!U13,4)),VALUE(MID('Cihazlar'!U13,4,2)),VALUE(LEFT('Cihazlar'!U13,2))),"")))),12)))</f>
        <v/>
      </c>
      <c r="L13" s="17" t="str">
        <f>IF(K13="","",K13-TODAY())</f>
        <v/>
      </c>
      <c r="M13" s="16" t="str">
        <f>IF('Cihazlar'!X13="","",IF('Cihazlar'!Y13="Uygun değil",(IF('Cihazlar'!X13="","",IF(ISNUMBER('Cihazlar'!X13),'Cihazlar'!X13,IFERROR(DATE(VALUE(RIGHT('Cihazlar'!X13,4)),VALUE(MID('Cihazlar'!X13,4,2)),VALUE(LEFT('Cihazlar'!X13,2))),""))))+0,EDATE((IF('Cihazlar'!X13="","",IF(ISNUMBER('Cihazlar'!X13),'Cihazlar'!X13,IFERROR(DATE(VALUE(RIGHT('Cihazlar'!X13,4)),VALUE(MID('Cihazlar'!X13,4,2)),VALUE(LEFT('Cihazlar'!X13,2))),"")))),12)))</f>
        <v/>
      </c>
      <c r="N13" s="17" t="str">
        <f>IF(M13="","",M13-TODAY())</f>
        <v/>
      </c>
      <c r="O13" s="16" t="str">
        <f>IF('Cihazlar'!F13&lt;&gt;"",IF('Cihazlar'!F13="","",IF(ISNUMBER('Cihazlar'!F13),'Cihazlar'!F13,IFERROR(DATE(VALUE(RIGHT('Cihazlar'!F13,4)),VALUE(MID('Cihazlar'!F13,4,2)),VALUE(LEFT('Cihazlar'!F13,2))),""))),IF('Cihazlar'!E13="","",IF(ISNUMBER('Cihazlar'!E13),'Cihazlar'!E13,IFERROR(DATE(VALUE(RIGHT('Cihazlar'!E13,4)),VALUE(MID('Cihazlar'!E13,4,2)),VALUE(LEFT('Cihazlar'!E13,2))),""))))</f>
        <v/>
      </c>
      <c r="P13" t="str">
        <f>IF('Cihazlar'!C13="","",IFERROR(MATCH('Cihazlar'!C13,'Ürünler'!$A:$A,0),IFERROR(MATCH('Cihazlar'!C13,'Ürünler'!$B:$B,0),"")))</f>
        <v/>
      </c>
      <c r="Q13">
        <f>IF(R13&gt;0,0,IF('Cihazlar'!J13&lt;&gt;"",N(VALUE('Cihazlar'!J13)),IF(P13="",0,N(INDEX('Ürünler'!$C:$C,P13)))))</f>
        <v>0</v>
      </c>
      <c r="R13">
        <f>IF('Cihazlar'!K13&lt;&gt;"",N(VALUE('Cihazlar'!K13)),IF('Cihazlar'!J13&lt;&gt;"",0,IF(P13="",0,N(INDEX('Ürünler'!$D:$D,P13)))))</f>
        <v>0</v>
      </c>
    </row>
    <row r="14" spans="1:18">
      <c r="A14" t="str">
        <f>IF(AND('Cihazlar'!A14="",'Cihazlar'!B14=""),"",IFERROR(INDEX('Müşteriler'!$A:$A,MATCH(IF('Cihazlar'!A14="","§",'Cihazlar'!A14),'Müşteriler'!$K:$K,0)),IFERROR(INDEX('Müşteriler'!$A:$A,MATCH(IF('Cihazlar'!B14="","§",'Cihazlar'!B14),'Müşteriler'!$C:$C,0)),'Cihazlar'!A14&amp;'Cihazlar'!B14)))</f>
        <v/>
      </c>
      <c r="B14" t="str">
        <f>IF('Cihazlar'!C14="","",IF(P14="",'Cihazlar'!C14,INDEX('Ürünler'!$B:$B,P14)))</f>
        <v/>
      </c>
      <c r="C14" t="str">
        <f>IF('Cihazlar'!D14="","",'Cihazlar'!D14)</f>
        <v/>
      </c>
      <c r="D14" s="16" t="str">
        <f>O14</f>
        <v/>
      </c>
      <c r="E14" t="str">
        <f>IF(R14&gt;0,R14&amp;" gün",IF(Q14&gt;0,Q14&amp;" ay",""))</f>
        <v/>
      </c>
      <c r="F14" s="16" t="str">
        <f>IF(OR('Cihazlar'!C14="",O14=""),"",IF(R14&gt;0,O14+R14,IF(Q14&gt;0,EDATE(O14,Q14),"")))</f>
        <v/>
      </c>
      <c r="G14" s="17" t="str">
        <f>IF(F14="","",F14-TODAY())</f>
        <v/>
      </c>
      <c r="H14" t="str">
        <f>IF(G14="","",IF(G14&lt;0,"Gecikmiş",IF(G14&lt;=30,"30 gün içinde","Planlı")))</f>
        <v/>
      </c>
      <c r="I14" s="16" t="str">
        <f>IF('Cihazlar'!R14="","",IF('Cihazlar'!S14="Uygun değil",(IF('Cihazlar'!R14="","",IF(ISNUMBER('Cihazlar'!R14),'Cihazlar'!R14,IFERROR(DATE(VALUE(RIGHT('Cihazlar'!R14,4)),VALUE(MID('Cihazlar'!R14,4,2)),VALUE(LEFT('Cihazlar'!R14,2))),""))))+0,EDATE((IF('Cihazlar'!R14="","",IF(ISNUMBER('Cihazlar'!R14),'Cihazlar'!R14,IFERROR(DATE(VALUE(RIGHT('Cihazlar'!R14,4)),VALUE(MID('Cihazlar'!R14,4,2)),VALUE(LEFT('Cihazlar'!R14,2))),"")))),12)))</f>
        <v/>
      </c>
      <c r="J14" s="17" t="str">
        <f>IF(I14="","",I14-TODAY())</f>
        <v/>
      </c>
      <c r="K14" s="16" t="str">
        <f>IF('Cihazlar'!U14="","",IF('Cihazlar'!V14="Kaçak var",(IF('Cihazlar'!U14="","",IF(ISNUMBER('Cihazlar'!U14),'Cihazlar'!U14,IFERROR(DATE(VALUE(RIGHT('Cihazlar'!U14,4)),VALUE(MID('Cihazlar'!U14,4,2)),VALUE(LEFT('Cihazlar'!U14,2))),""))))+30,EDATE((IF('Cihazlar'!U14="","",IF(ISNUMBER('Cihazlar'!U14),'Cihazlar'!U14,IFERROR(DATE(VALUE(RIGHT('Cihazlar'!U14,4)),VALUE(MID('Cihazlar'!U14,4,2)),VALUE(LEFT('Cihazlar'!U14,2))),"")))),12)))</f>
        <v/>
      </c>
      <c r="L14" s="17" t="str">
        <f>IF(K14="","",K14-TODAY())</f>
        <v/>
      </c>
      <c r="M14" s="16" t="str">
        <f>IF('Cihazlar'!X14="","",IF('Cihazlar'!Y14="Uygun değil",(IF('Cihazlar'!X14="","",IF(ISNUMBER('Cihazlar'!X14),'Cihazlar'!X14,IFERROR(DATE(VALUE(RIGHT('Cihazlar'!X14,4)),VALUE(MID('Cihazlar'!X14,4,2)),VALUE(LEFT('Cihazlar'!X14,2))),""))))+0,EDATE((IF('Cihazlar'!X14="","",IF(ISNUMBER('Cihazlar'!X14),'Cihazlar'!X14,IFERROR(DATE(VALUE(RIGHT('Cihazlar'!X14,4)),VALUE(MID('Cihazlar'!X14,4,2)),VALUE(LEFT('Cihazlar'!X14,2))),"")))),12)))</f>
        <v/>
      </c>
      <c r="N14" s="17" t="str">
        <f>IF(M14="","",M14-TODAY())</f>
        <v/>
      </c>
      <c r="O14" s="16" t="str">
        <f>IF('Cihazlar'!F14&lt;&gt;"",IF('Cihazlar'!F14="","",IF(ISNUMBER('Cihazlar'!F14),'Cihazlar'!F14,IFERROR(DATE(VALUE(RIGHT('Cihazlar'!F14,4)),VALUE(MID('Cihazlar'!F14,4,2)),VALUE(LEFT('Cihazlar'!F14,2))),""))),IF('Cihazlar'!E14="","",IF(ISNUMBER('Cihazlar'!E14),'Cihazlar'!E14,IFERROR(DATE(VALUE(RIGHT('Cihazlar'!E14,4)),VALUE(MID('Cihazlar'!E14,4,2)),VALUE(LEFT('Cihazlar'!E14,2))),""))))</f>
        <v/>
      </c>
      <c r="P14" t="str">
        <f>IF('Cihazlar'!C14="","",IFERROR(MATCH('Cihazlar'!C14,'Ürünler'!$A:$A,0),IFERROR(MATCH('Cihazlar'!C14,'Ürünler'!$B:$B,0),"")))</f>
        <v/>
      </c>
      <c r="Q14">
        <f>IF(R14&gt;0,0,IF('Cihazlar'!J14&lt;&gt;"",N(VALUE('Cihazlar'!J14)),IF(P14="",0,N(INDEX('Ürünler'!$C:$C,P14)))))</f>
        <v>0</v>
      </c>
      <c r="R14">
        <f>IF('Cihazlar'!K14&lt;&gt;"",N(VALUE('Cihazlar'!K14)),IF('Cihazlar'!J14&lt;&gt;"",0,IF(P14="",0,N(INDEX('Ürünler'!$D:$D,P14)))))</f>
        <v>0</v>
      </c>
    </row>
    <row r="15" spans="1:18">
      <c r="A15" t="str">
        <f>IF(AND('Cihazlar'!A15="",'Cihazlar'!B15=""),"",IFERROR(INDEX('Müşteriler'!$A:$A,MATCH(IF('Cihazlar'!A15="","§",'Cihazlar'!A15),'Müşteriler'!$K:$K,0)),IFERROR(INDEX('Müşteriler'!$A:$A,MATCH(IF('Cihazlar'!B15="","§",'Cihazlar'!B15),'Müşteriler'!$C:$C,0)),'Cihazlar'!A15&amp;'Cihazlar'!B15)))</f>
        <v/>
      </c>
      <c r="B15" t="str">
        <f>IF('Cihazlar'!C15="","",IF(P15="",'Cihazlar'!C15,INDEX('Ürünler'!$B:$B,P15)))</f>
        <v/>
      </c>
      <c r="C15" t="str">
        <f>IF('Cihazlar'!D15="","",'Cihazlar'!D15)</f>
        <v/>
      </c>
      <c r="D15" s="16" t="str">
        <f>O15</f>
        <v/>
      </c>
      <c r="E15" t="str">
        <f>IF(R15&gt;0,R15&amp;" gün",IF(Q15&gt;0,Q15&amp;" ay",""))</f>
        <v/>
      </c>
      <c r="F15" s="16" t="str">
        <f>IF(OR('Cihazlar'!C15="",O15=""),"",IF(R15&gt;0,O15+R15,IF(Q15&gt;0,EDATE(O15,Q15),"")))</f>
        <v/>
      </c>
      <c r="G15" s="17" t="str">
        <f>IF(F15="","",F15-TODAY())</f>
        <v/>
      </c>
      <c r="H15" t="str">
        <f>IF(G15="","",IF(G15&lt;0,"Gecikmiş",IF(G15&lt;=30,"30 gün içinde","Planlı")))</f>
        <v/>
      </c>
      <c r="I15" s="16" t="str">
        <f>IF('Cihazlar'!R15="","",IF('Cihazlar'!S15="Uygun değil",(IF('Cihazlar'!R15="","",IF(ISNUMBER('Cihazlar'!R15),'Cihazlar'!R15,IFERROR(DATE(VALUE(RIGHT('Cihazlar'!R15,4)),VALUE(MID('Cihazlar'!R15,4,2)),VALUE(LEFT('Cihazlar'!R15,2))),""))))+0,EDATE((IF('Cihazlar'!R15="","",IF(ISNUMBER('Cihazlar'!R15),'Cihazlar'!R15,IFERROR(DATE(VALUE(RIGHT('Cihazlar'!R15,4)),VALUE(MID('Cihazlar'!R15,4,2)),VALUE(LEFT('Cihazlar'!R15,2))),"")))),12)))</f>
        <v/>
      </c>
      <c r="J15" s="17" t="str">
        <f>IF(I15="","",I15-TODAY())</f>
        <v/>
      </c>
      <c r="K15" s="16" t="str">
        <f>IF('Cihazlar'!U15="","",IF('Cihazlar'!V15="Kaçak var",(IF('Cihazlar'!U15="","",IF(ISNUMBER('Cihazlar'!U15),'Cihazlar'!U15,IFERROR(DATE(VALUE(RIGHT('Cihazlar'!U15,4)),VALUE(MID('Cihazlar'!U15,4,2)),VALUE(LEFT('Cihazlar'!U15,2))),""))))+30,EDATE((IF('Cihazlar'!U15="","",IF(ISNUMBER('Cihazlar'!U15),'Cihazlar'!U15,IFERROR(DATE(VALUE(RIGHT('Cihazlar'!U15,4)),VALUE(MID('Cihazlar'!U15,4,2)),VALUE(LEFT('Cihazlar'!U15,2))),"")))),12)))</f>
        <v/>
      </c>
      <c r="L15" s="17" t="str">
        <f>IF(K15="","",K15-TODAY())</f>
        <v/>
      </c>
      <c r="M15" s="16" t="str">
        <f>IF('Cihazlar'!X15="","",IF('Cihazlar'!Y15="Uygun değil",(IF('Cihazlar'!X15="","",IF(ISNUMBER('Cihazlar'!X15),'Cihazlar'!X15,IFERROR(DATE(VALUE(RIGHT('Cihazlar'!X15,4)),VALUE(MID('Cihazlar'!X15,4,2)),VALUE(LEFT('Cihazlar'!X15,2))),""))))+0,EDATE((IF('Cihazlar'!X15="","",IF(ISNUMBER('Cihazlar'!X15),'Cihazlar'!X15,IFERROR(DATE(VALUE(RIGHT('Cihazlar'!X15,4)),VALUE(MID('Cihazlar'!X15,4,2)),VALUE(LEFT('Cihazlar'!X15,2))),"")))),12)))</f>
        <v/>
      </c>
      <c r="N15" s="17" t="str">
        <f>IF(M15="","",M15-TODAY())</f>
        <v/>
      </c>
      <c r="O15" s="16" t="str">
        <f>IF('Cihazlar'!F15&lt;&gt;"",IF('Cihazlar'!F15="","",IF(ISNUMBER('Cihazlar'!F15),'Cihazlar'!F15,IFERROR(DATE(VALUE(RIGHT('Cihazlar'!F15,4)),VALUE(MID('Cihazlar'!F15,4,2)),VALUE(LEFT('Cihazlar'!F15,2))),""))),IF('Cihazlar'!E15="","",IF(ISNUMBER('Cihazlar'!E15),'Cihazlar'!E15,IFERROR(DATE(VALUE(RIGHT('Cihazlar'!E15,4)),VALUE(MID('Cihazlar'!E15,4,2)),VALUE(LEFT('Cihazlar'!E15,2))),""))))</f>
        <v/>
      </c>
      <c r="P15" t="str">
        <f>IF('Cihazlar'!C15="","",IFERROR(MATCH('Cihazlar'!C15,'Ürünler'!$A:$A,0),IFERROR(MATCH('Cihazlar'!C15,'Ürünler'!$B:$B,0),"")))</f>
        <v/>
      </c>
      <c r="Q15">
        <f>IF(R15&gt;0,0,IF('Cihazlar'!J15&lt;&gt;"",N(VALUE('Cihazlar'!J15)),IF(P15="",0,N(INDEX('Ürünler'!$C:$C,P15)))))</f>
        <v>0</v>
      </c>
      <c r="R15">
        <f>IF('Cihazlar'!K15&lt;&gt;"",N(VALUE('Cihazlar'!K15)),IF('Cihazlar'!J15&lt;&gt;"",0,IF(P15="",0,N(INDEX('Ürünler'!$D:$D,P15)))))</f>
        <v>0</v>
      </c>
    </row>
    <row r="16" spans="1:18">
      <c r="A16" t="str">
        <f>IF(AND('Cihazlar'!A16="",'Cihazlar'!B16=""),"",IFERROR(INDEX('Müşteriler'!$A:$A,MATCH(IF('Cihazlar'!A16="","§",'Cihazlar'!A16),'Müşteriler'!$K:$K,0)),IFERROR(INDEX('Müşteriler'!$A:$A,MATCH(IF('Cihazlar'!B16="","§",'Cihazlar'!B16),'Müşteriler'!$C:$C,0)),'Cihazlar'!A16&amp;'Cihazlar'!B16)))</f>
        <v/>
      </c>
      <c r="B16" t="str">
        <f>IF('Cihazlar'!C16="","",IF(P16="",'Cihazlar'!C16,INDEX('Ürünler'!$B:$B,P16)))</f>
        <v/>
      </c>
      <c r="C16" t="str">
        <f>IF('Cihazlar'!D16="","",'Cihazlar'!D16)</f>
        <v/>
      </c>
      <c r="D16" s="16" t="str">
        <f>O16</f>
        <v/>
      </c>
      <c r="E16" t="str">
        <f>IF(R16&gt;0,R16&amp;" gün",IF(Q16&gt;0,Q16&amp;" ay",""))</f>
        <v/>
      </c>
      <c r="F16" s="16" t="str">
        <f>IF(OR('Cihazlar'!C16="",O16=""),"",IF(R16&gt;0,O16+R16,IF(Q16&gt;0,EDATE(O16,Q16),"")))</f>
        <v/>
      </c>
      <c r="G16" s="17" t="str">
        <f>IF(F16="","",F16-TODAY())</f>
        <v/>
      </c>
      <c r="H16" t="str">
        <f>IF(G16="","",IF(G16&lt;0,"Gecikmiş",IF(G16&lt;=30,"30 gün içinde","Planlı")))</f>
        <v/>
      </c>
      <c r="I16" s="16" t="str">
        <f>IF('Cihazlar'!R16="","",IF('Cihazlar'!S16="Uygun değil",(IF('Cihazlar'!R16="","",IF(ISNUMBER('Cihazlar'!R16),'Cihazlar'!R16,IFERROR(DATE(VALUE(RIGHT('Cihazlar'!R16,4)),VALUE(MID('Cihazlar'!R16,4,2)),VALUE(LEFT('Cihazlar'!R16,2))),""))))+0,EDATE((IF('Cihazlar'!R16="","",IF(ISNUMBER('Cihazlar'!R16),'Cihazlar'!R16,IFERROR(DATE(VALUE(RIGHT('Cihazlar'!R16,4)),VALUE(MID('Cihazlar'!R16,4,2)),VALUE(LEFT('Cihazlar'!R16,2))),"")))),12)))</f>
        <v/>
      </c>
      <c r="J16" s="17" t="str">
        <f>IF(I16="","",I16-TODAY())</f>
        <v/>
      </c>
      <c r="K16" s="16" t="str">
        <f>IF('Cihazlar'!U16="","",IF('Cihazlar'!V16="Kaçak var",(IF('Cihazlar'!U16="","",IF(ISNUMBER('Cihazlar'!U16),'Cihazlar'!U16,IFERROR(DATE(VALUE(RIGHT('Cihazlar'!U16,4)),VALUE(MID('Cihazlar'!U16,4,2)),VALUE(LEFT('Cihazlar'!U16,2))),""))))+30,EDATE((IF('Cihazlar'!U16="","",IF(ISNUMBER('Cihazlar'!U16),'Cihazlar'!U16,IFERROR(DATE(VALUE(RIGHT('Cihazlar'!U16,4)),VALUE(MID('Cihazlar'!U16,4,2)),VALUE(LEFT('Cihazlar'!U16,2))),"")))),12)))</f>
        <v/>
      </c>
      <c r="L16" s="17" t="str">
        <f>IF(K16="","",K16-TODAY())</f>
        <v/>
      </c>
      <c r="M16" s="16" t="str">
        <f>IF('Cihazlar'!X16="","",IF('Cihazlar'!Y16="Uygun değil",(IF('Cihazlar'!X16="","",IF(ISNUMBER('Cihazlar'!X16),'Cihazlar'!X16,IFERROR(DATE(VALUE(RIGHT('Cihazlar'!X16,4)),VALUE(MID('Cihazlar'!X16,4,2)),VALUE(LEFT('Cihazlar'!X16,2))),""))))+0,EDATE((IF('Cihazlar'!X16="","",IF(ISNUMBER('Cihazlar'!X16),'Cihazlar'!X16,IFERROR(DATE(VALUE(RIGHT('Cihazlar'!X16,4)),VALUE(MID('Cihazlar'!X16,4,2)),VALUE(LEFT('Cihazlar'!X16,2))),"")))),12)))</f>
        <v/>
      </c>
      <c r="N16" s="17" t="str">
        <f>IF(M16="","",M16-TODAY())</f>
        <v/>
      </c>
      <c r="O16" s="16" t="str">
        <f>IF('Cihazlar'!F16&lt;&gt;"",IF('Cihazlar'!F16="","",IF(ISNUMBER('Cihazlar'!F16),'Cihazlar'!F16,IFERROR(DATE(VALUE(RIGHT('Cihazlar'!F16,4)),VALUE(MID('Cihazlar'!F16,4,2)),VALUE(LEFT('Cihazlar'!F16,2))),""))),IF('Cihazlar'!E16="","",IF(ISNUMBER('Cihazlar'!E16),'Cihazlar'!E16,IFERROR(DATE(VALUE(RIGHT('Cihazlar'!E16,4)),VALUE(MID('Cihazlar'!E16,4,2)),VALUE(LEFT('Cihazlar'!E16,2))),""))))</f>
        <v/>
      </c>
      <c r="P16" t="str">
        <f>IF('Cihazlar'!C16="","",IFERROR(MATCH('Cihazlar'!C16,'Ürünler'!$A:$A,0),IFERROR(MATCH('Cihazlar'!C16,'Ürünler'!$B:$B,0),"")))</f>
        <v/>
      </c>
      <c r="Q16">
        <f>IF(R16&gt;0,0,IF('Cihazlar'!J16&lt;&gt;"",N(VALUE('Cihazlar'!J16)),IF(P16="",0,N(INDEX('Ürünler'!$C:$C,P16)))))</f>
        <v>0</v>
      </c>
      <c r="R16">
        <f>IF('Cihazlar'!K16&lt;&gt;"",N(VALUE('Cihazlar'!K16)),IF('Cihazlar'!J16&lt;&gt;"",0,IF(P16="",0,N(INDEX('Ürünler'!$D:$D,P16)))))</f>
        <v>0</v>
      </c>
    </row>
    <row r="17" spans="1:18">
      <c r="A17" t="str">
        <f>IF(AND('Cihazlar'!A17="",'Cihazlar'!B17=""),"",IFERROR(INDEX('Müşteriler'!$A:$A,MATCH(IF('Cihazlar'!A17="","§",'Cihazlar'!A17),'Müşteriler'!$K:$K,0)),IFERROR(INDEX('Müşteriler'!$A:$A,MATCH(IF('Cihazlar'!B17="","§",'Cihazlar'!B17),'Müşteriler'!$C:$C,0)),'Cihazlar'!A17&amp;'Cihazlar'!B17)))</f>
        <v/>
      </c>
      <c r="B17" t="str">
        <f>IF('Cihazlar'!C17="","",IF(P17="",'Cihazlar'!C17,INDEX('Ürünler'!$B:$B,P17)))</f>
        <v/>
      </c>
      <c r="C17" t="str">
        <f>IF('Cihazlar'!D17="","",'Cihazlar'!D17)</f>
        <v/>
      </c>
      <c r="D17" s="16" t="str">
        <f>O17</f>
        <v/>
      </c>
      <c r="E17" t="str">
        <f>IF(R17&gt;0,R17&amp;" gün",IF(Q17&gt;0,Q17&amp;" ay",""))</f>
        <v/>
      </c>
      <c r="F17" s="16" t="str">
        <f>IF(OR('Cihazlar'!C17="",O17=""),"",IF(R17&gt;0,O17+R17,IF(Q17&gt;0,EDATE(O17,Q17),"")))</f>
        <v/>
      </c>
      <c r="G17" s="17" t="str">
        <f>IF(F17="","",F17-TODAY())</f>
        <v/>
      </c>
      <c r="H17" t="str">
        <f>IF(G17="","",IF(G17&lt;0,"Gecikmiş",IF(G17&lt;=30,"30 gün içinde","Planlı")))</f>
        <v/>
      </c>
      <c r="I17" s="16" t="str">
        <f>IF('Cihazlar'!R17="","",IF('Cihazlar'!S17="Uygun değil",(IF('Cihazlar'!R17="","",IF(ISNUMBER('Cihazlar'!R17),'Cihazlar'!R17,IFERROR(DATE(VALUE(RIGHT('Cihazlar'!R17,4)),VALUE(MID('Cihazlar'!R17,4,2)),VALUE(LEFT('Cihazlar'!R17,2))),""))))+0,EDATE((IF('Cihazlar'!R17="","",IF(ISNUMBER('Cihazlar'!R17),'Cihazlar'!R17,IFERROR(DATE(VALUE(RIGHT('Cihazlar'!R17,4)),VALUE(MID('Cihazlar'!R17,4,2)),VALUE(LEFT('Cihazlar'!R17,2))),"")))),12)))</f>
        <v/>
      </c>
      <c r="J17" s="17" t="str">
        <f>IF(I17="","",I17-TODAY())</f>
        <v/>
      </c>
      <c r="K17" s="16" t="str">
        <f>IF('Cihazlar'!U17="","",IF('Cihazlar'!V17="Kaçak var",(IF('Cihazlar'!U17="","",IF(ISNUMBER('Cihazlar'!U17),'Cihazlar'!U17,IFERROR(DATE(VALUE(RIGHT('Cihazlar'!U17,4)),VALUE(MID('Cihazlar'!U17,4,2)),VALUE(LEFT('Cihazlar'!U17,2))),""))))+30,EDATE((IF('Cihazlar'!U17="","",IF(ISNUMBER('Cihazlar'!U17),'Cihazlar'!U17,IFERROR(DATE(VALUE(RIGHT('Cihazlar'!U17,4)),VALUE(MID('Cihazlar'!U17,4,2)),VALUE(LEFT('Cihazlar'!U17,2))),"")))),12)))</f>
        <v/>
      </c>
      <c r="L17" s="17" t="str">
        <f>IF(K17="","",K17-TODAY())</f>
        <v/>
      </c>
      <c r="M17" s="16" t="str">
        <f>IF('Cihazlar'!X17="","",IF('Cihazlar'!Y17="Uygun değil",(IF('Cihazlar'!X17="","",IF(ISNUMBER('Cihazlar'!X17),'Cihazlar'!X17,IFERROR(DATE(VALUE(RIGHT('Cihazlar'!X17,4)),VALUE(MID('Cihazlar'!X17,4,2)),VALUE(LEFT('Cihazlar'!X17,2))),""))))+0,EDATE((IF('Cihazlar'!X17="","",IF(ISNUMBER('Cihazlar'!X17),'Cihazlar'!X17,IFERROR(DATE(VALUE(RIGHT('Cihazlar'!X17,4)),VALUE(MID('Cihazlar'!X17,4,2)),VALUE(LEFT('Cihazlar'!X17,2))),"")))),12)))</f>
        <v/>
      </c>
      <c r="N17" s="17" t="str">
        <f>IF(M17="","",M17-TODAY())</f>
        <v/>
      </c>
      <c r="O17" s="16" t="str">
        <f>IF('Cihazlar'!F17&lt;&gt;"",IF('Cihazlar'!F17="","",IF(ISNUMBER('Cihazlar'!F17),'Cihazlar'!F17,IFERROR(DATE(VALUE(RIGHT('Cihazlar'!F17,4)),VALUE(MID('Cihazlar'!F17,4,2)),VALUE(LEFT('Cihazlar'!F17,2))),""))),IF('Cihazlar'!E17="","",IF(ISNUMBER('Cihazlar'!E17),'Cihazlar'!E17,IFERROR(DATE(VALUE(RIGHT('Cihazlar'!E17,4)),VALUE(MID('Cihazlar'!E17,4,2)),VALUE(LEFT('Cihazlar'!E17,2))),""))))</f>
        <v/>
      </c>
      <c r="P17" t="str">
        <f>IF('Cihazlar'!C17="","",IFERROR(MATCH('Cihazlar'!C17,'Ürünler'!$A:$A,0),IFERROR(MATCH('Cihazlar'!C17,'Ürünler'!$B:$B,0),"")))</f>
        <v/>
      </c>
      <c r="Q17">
        <f>IF(R17&gt;0,0,IF('Cihazlar'!J17&lt;&gt;"",N(VALUE('Cihazlar'!J17)),IF(P17="",0,N(INDEX('Ürünler'!$C:$C,P17)))))</f>
        <v>0</v>
      </c>
      <c r="R17">
        <f>IF('Cihazlar'!K17&lt;&gt;"",N(VALUE('Cihazlar'!K17)),IF('Cihazlar'!J17&lt;&gt;"",0,IF(P17="",0,N(INDEX('Ürünler'!$D:$D,P17)))))</f>
        <v>0</v>
      </c>
    </row>
    <row r="18" spans="1:18">
      <c r="A18" t="str">
        <f>IF(AND('Cihazlar'!A18="",'Cihazlar'!B18=""),"",IFERROR(INDEX('Müşteriler'!$A:$A,MATCH(IF('Cihazlar'!A18="","§",'Cihazlar'!A18),'Müşteriler'!$K:$K,0)),IFERROR(INDEX('Müşteriler'!$A:$A,MATCH(IF('Cihazlar'!B18="","§",'Cihazlar'!B18),'Müşteriler'!$C:$C,0)),'Cihazlar'!A18&amp;'Cihazlar'!B18)))</f>
        <v/>
      </c>
      <c r="B18" t="str">
        <f>IF('Cihazlar'!C18="","",IF(P18="",'Cihazlar'!C18,INDEX('Ürünler'!$B:$B,P18)))</f>
        <v/>
      </c>
      <c r="C18" t="str">
        <f>IF('Cihazlar'!D18="","",'Cihazlar'!D18)</f>
        <v/>
      </c>
      <c r="D18" s="16" t="str">
        <f>O18</f>
        <v/>
      </c>
      <c r="E18" t="str">
        <f>IF(R18&gt;0,R18&amp;" gün",IF(Q18&gt;0,Q18&amp;" ay",""))</f>
        <v/>
      </c>
      <c r="F18" s="16" t="str">
        <f>IF(OR('Cihazlar'!C18="",O18=""),"",IF(R18&gt;0,O18+R18,IF(Q18&gt;0,EDATE(O18,Q18),"")))</f>
        <v/>
      </c>
      <c r="G18" s="17" t="str">
        <f>IF(F18="","",F18-TODAY())</f>
        <v/>
      </c>
      <c r="H18" t="str">
        <f>IF(G18="","",IF(G18&lt;0,"Gecikmiş",IF(G18&lt;=30,"30 gün içinde","Planlı")))</f>
        <v/>
      </c>
      <c r="I18" s="16" t="str">
        <f>IF('Cihazlar'!R18="","",IF('Cihazlar'!S18="Uygun değil",(IF('Cihazlar'!R18="","",IF(ISNUMBER('Cihazlar'!R18),'Cihazlar'!R18,IFERROR(DATE(VALUE(RIGHT('Cihazlar'!R18,4)),VALUE(MID('Cihazlar'!R18,4,2)),VALUE(LEFT('Cihazlar'!R18,2))),""))))+0,EDATE((IF('Cihazlar'!R18="","",IF(ISNUMBER('Cihazlar'!R18),'Cihazlar'!R18,IFERROR(DATE(VALUE(RIGHT('Cihazlar'!R18,4)),VALUE(MID('Cihazlar'!R18,4,2)),VALUE(LEFT('Cihazlar'!R18,2))),"")))),12)))</f>
        <v/>
      </c>
      <c r="J18" s="17" t="str">
        <f>IF(I18="","",I18-TODAY())</f>
        <v/>
      </c>
      <c r="K18" s="16" t="str">
        <f>IF('Cihazlar'!U18="","",IF('Cihazlar'!V18="Kaçak var",(IF('Cihazlar'!U18="","",IF(ISNUMBER('Cihazlar'!U18),'Cihazlar'!U18,IFERROR(DATE(VALUE(RIGHT('Cihazlar'!U18,4)),VALUE(MID('Cihazlar'!U18,4,2)),VALUE(LEFT('Cihazlar'!U18,2))),""))))+30,EDATE((IF('Cihazlar'!U18="","",IF(ISNUMBER('Cihazlar'!U18),'Cihazlar'!U18,IFERROR(DATE(VALUE(RIGHT('Cihazlar'!U18,4)),VALUE(MID('Cihazlar'!U18,4,2)),VALUE(LEFT('Cihazlar'!U18,2))),"")))),12)))</f>
        <v/>
      </c>
      <c r="L18" s="17" t="str">
        <f>IF(K18="","",K18-TODAY())</f>
        <v/>
      </c>
      <c r="M18" s="16" t="str">
        <f>IF('Cihazlar'!X18="","",IF('Cihazlar'!Y18="Uygun değil",(IF('Cihazlar'!X18="","",IF(ISNUMBER('Cihazlar'!X18),'Cihazlar'!X18,IFERROR(DATE(VALUE(RIGHT('Cihazlar'!X18,4)),VALUE(MID('Cihazlar'!X18,4,2)),VALUE(LEFT('Cihazlar'!X18,2))),""))))+0,EDATE((IF('Cihazlar'!X18="","",IF(ISNUMBER('Cihazlar'!X18),'Cihazlar'!X18,IFERROR(DATE(VALUE(RIGHT('Cihazlar'!X18,4)),VALUE(MID('Cihazlar'!X18,4,2)),VALUE(LEFT('Cihazlar'!X18,2))),"")))),12)))</f>
        <v/>
      </c>
      <c r="N18" s="17" t="str">
        <f>IF(M18="","",M18-TODAY())</f>
        <v/>
      </c>
      <c r="O18" s="16" t="str">
        <f>IF('Cihazlar'!F18&lt;&gt;"",IF('Cihazlar'!F18="","",IF(ISNUMBER('Cihazlar'!F18),'Cihazlar'!F18,IFERROR(DATE(VALUE(RIGHT('Cihazlar'!F18,4)),VALUE(MID('Cihazlar'!F18,4,2)),VALUE(LEFT('Cihazlar'!F18,2))),""))),IF('Cihazlar'!E18="","",IF(ISNUMBER('Cihazlar'!E18),'Cihazlar'!E18,IFERROR(DATE(VALUE(RIGHT('Cihazlar'!E18,4)),VALUE(MID('Cihazlar'!E18,4,2)),VALUE(LEFT('Cihazlar'!E18,2))),""))))</f>
        <v/>
      </c>
      <c r="P18" t="str">
        <f>IF('Cihazlar'!C18="","",IFERROR(MATCH('Cihazlar'!C18,'Ürünler'!$A:$A,0),IFERROR(MATCH('Cihazlar'!C18,'Ürünler'!$B:$B,0),"")))</f>
        <v/>
      </c>
      <c r="Q18">
        <f>IF(R18&gt;0,0,IF('Cihazlar'!J18&lt;&gt;"",N(VALUE('Cihazlar'!J18)),IF(P18="",0,N(INDEX('Ürünler'!$C:$C,P18)))))</f>
        <v>0</v>
      </c>
      <c r="R18">
        <f>IF('Cihazlar'!K18&lt;&gt;"",N(VALUE('Cihazlar'!K18)),IF('Cihazlar'!J18&lt;&gt;"",0,IF(P18="",0,N(INDEX('Ürünler'!$D:$D,P18)))))</f>
        <v>0</v>
      </c>
    </row>
    <row r="19" spans="1:18">
      <c r="A19" t="str">
        <f>IF(AND('Cihazlar'!A19="",'Cihazlar'!B19=""),"",IFERROR(INDEX('Müşteriler'!$A:$A,MATCH(IF('Cihazlar'!A19="","§",'Cihazlar'!A19),'Müşteriler'!$K:$K,0)),IFERROR(INDEX('Müşteriler'!$A:$A,MATCH(IF('Cihazlar'!B19="","§",'Cihazlar'!B19),'Müşteriler'!$C:$C,0)),'Cihazlar'!A19&amp;'Cihazlar'!B19)))</f>
        <v/>
      </c>
      <c r="B19" t="str">
        <f>IF('Cihazlar'!C19="","",IF(P19="",'Cihazlar'!C19,INDEX('Ürünler'!$B:$B,P19)))</f>
        <v/>
      </c>
      <c r="C19" t="str">
        <f>IF('Cihazlar'!D19="","",'Cihazlar'!D19)</f>
        <v/>
      </c>
      <c r="D19" s="16" t="str">
        <f>O19</f>
        <v/>
      </c>
      <c r="E19" t="str">
        <f>IF(R19&gt;0,R19&amp;" gün",IF(Q19&gt;0,Q19&amp;" ay",""))</f>
        <v/>
      </c>
      <c r="F19" s="16" t="str">
        <f>IF(OR('Cihazlar'!C19="",O19=""),"",IF(R19&gt;0,O19+R19,IF(Q19&gt;0,EDATE(O19,Q19),"")))</f>
        <v/>
      </c>
      <c r="G19" s="17" t="str">
        <f>IF(F19="","",F19-TODAY())</f>
        <v/>
      </c>
      <c r="H19" t="str">
        <f>IF(G19="","",IF(G19&lt;0,"Gecikmiş",IF(G19&lt;=30,"30 gün içinde","Planlı")))</f>
        <v/>
      </c>
      <c r="I19" s="16" t="str">
        <f>IF('Cihazlar'!R19="","",IF('Cihazlar'!S19="Uygun değil",(IF('Cihazlar'!R19="","",IF(ISNUMBER('Cihazlar'!R19),'Cihazlar'!R19,IFERROR(DATE(VALUE(RIGHT('Cihazlar'!R19,4)),VALUE(MID('Cihazlar'!R19,4,2)),VALUE(LEFT('Cihazlar'!R19,2))),""))))+0,EDATE((IF('Cihazlar'!R19="","",IF(ISNUMBER('Cihazlar'!R19),'Cihazlar'!R19,IFERROR(DATE(VALUE(RIGHT('Cihazlar'!R19,4)),VALUE(MID('Cihazlar'!R19,4,2)),VALUE(LEFT('Cihazlar'!R19,2))),"")))),12)))</f>
        <v/>
      </c>
      <c r="J19" s="17" t="str">
        <f>IF(I19="","",I19-TODAY())</f>
        <v/>
      </c>
      <c r="K19" s="16" t="str">
        <f>IF('Cihazlar'!U19="","",IF('Cihazlar'!V19="Kaçak var",(IF('Cihazlar'!U19="","",IF(ISNUMBER('Cihazlar'!U19),'Cihazlar'!U19,IFERROR(DATE(VALUE(RIGHT('Cihazlar'!U19,4)),VALUE(MID('Cihazlar'!U19,4,2)),VALUE(LEFT('Cihazlar'!U19,2))),""))))+30,EDATE((IF('Cihazlar'!U19="","",IF(ISNUMBER('Cihazlar'!U19),'Cihazlar'!U19,IFERROR(DATE(VALUE(RIGHT('Cihazlar'!U19,4)),VALUE(MID('Cihazlar'!U19,4,2)),VALUE(LEFT('Cihazlar'!U19,2))),"")))),12)))</f>
        <v/>
      </c>
      <c r="L19" s="17" t="str">
        <f>IF(K19="","",K19-TODAY())</f>
        <v/>
      </c>
      <c r="M19" s="16" t="str">
        <f>IF('Cihazlar'!X19="","",IF('Cihazlar'!Y19="Uygun değil",(IF('Cihazlar'!X19="","",IF(ISNUMBER('Cihazlar'!X19),'Cihazlar'!X19,IFERROR(DATE(VALUE(RIGHT('Cihazlar'!X19,4)),VALUE(MID('Cihazlar'!X19,4,2)),VALUE(LEFT('Cihazlar'!X19,2))),""))))+0,EDATE((IF('Cihazlar'!X19="","",IF(ISNUMBER('Cihazlar'!X19),'Cihazlar'!X19,IFERROR(DATE(VALUE(RIGHT('Cihazlar'!X19,4)),VALUE(MID('Cihazlar'!X19,4,2)),VALUE(LEFT('Cihazlar'!X19,2))),"")))),12)))</f>
        <v/>
      </c>
      <c r="N19" s="17" t="str">
        <f>IF(M19="","",M19-TODAY())</f>
        <v/>
      </c>
      <c r="O19" s="16" t="str">
        <f>IF('Cihazlar'!F19&lt;&gt;"",IF('Cihazlar'!F19="","",IF(ISNUMBER('Cihazlar'!F19),'Cihazlar'!F19,IFERROR(DATE(VALUE(RIGHT('Cihazlar'!F19,4)),VALUE(MID('Cihazlar'!F19,4,2)),VALUE(LEFT('Cihazlar'!F19,2))),""))),IF('Cihazlar'!E19="","",IF(ISNUMBER('Cihazlar'!E19),'Cihazlar'!E19,IFERROR(DATE(VALUE(RIGHT('Cihazlar'!E19,4)),VALUE(MID('Cihazlar'!E19,4,2)),VALUE(LEFT('Cihazlar'!E19,2))),""))))</f>
        <v/>
      </c>
      <c r="P19" t="str">
        <f>IF('Cihazlar'!C19="","",IFERROR(MATCH('Cihazlar'!C19,'Ürünler'!$A:$A,0),IFERROR(MATCH('Cihazlar'!C19,'Ürünler'!$B:$B,0),"")))</f>
        <v/>
      </c>
      <c r="Q19">
        <f>IF(R19&gt;0,0,IF('Cihazlar'!J19&lt;&gt;"",N(VALUE('Cihazlar'!J19)),IF(P19="",0,N(INDEX('Ürünler'!$C:$C,P19)))))</f>
        <v>0</v>
      </c>
      <c r="R19">
        <f>IF('Cihazlar'!K19&lt;&gt;"",N(VALUE('Cihazlar'!K19)),IF('Cihazlar'!J19&lt;&gt;"",0,IF(P19="",0,N(INDEX('Ürünler'!$D:$D,P19)))))</f>
        <v>0</v>
      </c>
    </row>
    <row r="20" spans="1:18">
      <c r="A20" t="str">
        <f>IF(AND('Cihazlar'!A20="",'Cihazlar'!B20=""),"",IFERROR(INDEX('Müşteriler'!$A:$A,MATCH(IF('Cihazlar'!A20="","§",'Cihazlar'!A20),'Müşteriler'!$K:$K,0)),IFERROR(INDEX('Müşteriler'!$A:$A,MATCH(IF('Cihazlar'!B20="","§",'Cihazlar'!B20),'Müşteriler'!$C:$C,0)),'Cihazlar'!A20&amp;'Cihazlar'!B20)))</f>
        <v/>
      </c>
      <c r="B20" t="str">
        <f>IF('Cihazlar'!C20="","",IF(P20="",'Cihazlar'!C20,INDEX('Ürünler'!$B:$B,P20)))</f>
        <v/>
      </c>
      <c r="C20" t="str">
        <f>IF('Cihazlar'!D20="","",'Cihazlar'!D20)</f>
        <v/>
      </c>
      <c r="D20" s="16" t="str">
        <f>O20</f>
        <v/>
      </c>
      <c r="E20" t="str">
        <f>IF(R20&gt;0,R20&amp;" gün",IF(Q20&gt;0,Q20&amp;" ay",""))</f>
        <v/>
      </c>
      <c r="F20" s="16" t="str">
        <f>IF(OR('Cihazlar'!C20="",O20=""),"",IF(R20&gt;0,O20+R20,IF(Q20&gt;0,EDATE(O20,Q20),"")))</f>
        <v/>
      </c>
      <c r="G20" s="17" t="str">
        <f>IF(F20="","",F20-TODAY())</f>
        <v/>
      </c>
      <c r="H20" t="str">
        <f>IF(G20="","",IF(G20&lt;0,"Gecikmiş",IF(G20&lt;=30,"30 gün içinde","Planlı")))</f>
        <v/>
      </c>
      <c r="I20" s="16" t="str">
        <f>IF('Cihazlar'!R20="","",IF('Cihazlar'!S20="Uygun değil",(IF('Cihazlar'!R20="","",IF(ISNUMBER('Cihazlar'!R20),'Cihazlar'!R20,IFERROR(DATE(VALUE(RIGHT('Cihazlar'!R20,4)),VALUE(MID('Cihazlar'!R20,4,2)),VALUE(LEFT('Cihazlar'!R20,2))),""))))+0,EDATE((IF('Cihazlar'!R20="","",IF(ISNUMBER('Cihazlar'!R20),'Cihazlar'!R20,IFERROR(DATE(VALUE(RIGHT('Cihazlar'!R20,4)),VALUE(MID('Cihazlar'!R20,4,2)),VALUE(LEFT('Cihazlar'!R20,2))),"")))),12)))</f>
        <v/>
      </c>
      <c r="J20" s="17" t="str">
        <f>IF(I20="","",I20-TODAY())</f>
        <v/>
      </c>
      <c r="K20" s="16" t="str">
        <f>IF('Cihazlar'!U20="","",IF('Cihazlar'!V20="Kaçak var",(IF('Cihazlar'!U20="","",IF(ISNUMBER('Cihazlar'!U20),'Cihazlar'!U20,IFERROR(DATE(VALUE(RIGHT('Cihazlar'!U20,4)),VALUE(MID('Cihazlar'!U20,4,2)),VALUE(LEFT('Cihazlar'!U20,2))),""))))+30,EDATE((IF('Cihazlar'!U20="","",IF(ISNUMBER('Cihazlar'!U20),'Cihazlar'!U20,IFERROR(DATE(VALUE(RIGHT('Cihazlar'!U20,4)),VALUE(MID('Cihazlar'!U20,4,2)),VALUE(LEFT('Cihazlar'!U20,2))),"")))),12)))</f>
        <v/>
      </c>
      <c r="L20" s="17" t="str">
        <f>IF(K20="","",K20-TODAY())</f>
        <v/>
      </c>
      <c r="M20" s="16" t="str">
        <f>IF('Cihazlar'!X20="","",IF('Cihazlar'!Y20="Uygun değil",(IF('Cihazlar'!X20="","",IF(ISNUMBER('Cihazlar'!X20),'Cihazlar'!X20,IFERROR(DATE(VALUE(RIGHT('Cihazlar'!X20,4)),VALUE(MID('Cihazlar'!X20,4,2)),VALUE(LEFT('Cihazlar'!X20,2))),""))))+0,EDATE((IF('Cihazlar'!X20="","",IF(ISNUMBER('Cihazlar'!X20),'Cihazlar'!X20,IFERROR(DATE(VALUE(RIGHT('Cihazlar'!X20,4)),VALUE(MID('Cihazlar'!X20,4,2)),VALUE(LEFT('Cihazlar'!X20,2))),"")))),12)))</f>
        <v/>
      </c>
      <c r="N20" s="17" t="str">
        <f>IF(M20="","",M20-TODAY())</f>
        <v/>
      </c>
      <c r="O20" s="16" t="str">
        <f>IF('Cihazlar'!F20&lt;&gt;"",IF('Cihazlar'!F20="","",IF(ISNUMBER('Cihazlar'!F20),'Cihazlar'!F20,IFERROR(DATE(VALUE(RIGHT('Cihazlar'!F20,4)),VALUE(MID('Cihazlar'!F20,4,2)),VALUE(LEFT('Cihazlar'!F20,2))),""))),IF('Cihazlar'!E20="","",IF(ISNUMBER('Cihazlar'!E20),'Cihazlar'!E20,IFERROR(DATE(VALUE(RIGHT('Cihazlar'!E20,4)),VALUE(MID('Cihazlar'!E20,4,2)),VALUE(LEFT('Cihazlar'!E20,2))),""))))</f>
        <v/>
      </c>
      <c r="P20" t="str">
        <f>IF('Cihazlar'!C20="","",IFERROR(MATCH('Cihazlar'!C20,'Ürünler'!$A:$A,0),IFERROR(MATCH('Cihazlar'!C20,'Ürünler'!$B:$B,0),"")))</f>
        <v/>
      </c>
      <c r="Q20">
        <f>IF(R20&gt;0,0,IF('Cihazlar'!J20&lt;&gt;"",N(VALUE('Cihazlar'!J20)),IF(P20="",0,N(INDEX('Ürünler'!$C:$C,P20)))))</f>
        <v>0</v>
      </c>
      <c r="R20">
        <f>IF('Cihazlar'!K20&lt;&gt;"",N(VALUE('Cihazlar'!K20)),IF('Cihazlar'!J20&lt;&gt;"",0,IF(P20="",0,N(INDEX('Ürünler'!$D:$D,P20)))))</f>
        <v>0</v>
      </c>
    </row>
    <row r="21" spans="1:18">
      <c r="A21" t="str">
        <f>IF(AND('Cihazlar'!A21="",'Cihazlar'!B21=""),"",IFERROR(INDEX('Müşteriler'!$A:$A,MATCH(IF('Cihazlar'!A21="","§",'Cihazlar'!A21),'Müşteriler'!$K:$K,0)),IFERROR(INDEX('Müşteriler'!$A:$A,MATCH(IF('Cihazlar'!B21="","§",'Cihazlar'!B21),'Müşteriler'!$C:$C,0)),'Cihazlar'!A21&amp;'Cihazlar'!B21)))</f>
        <v/>
      </c>
      <c r="B21" t="str">
        <f>IF('Cihazlar'!C21="","",IF(P21="",'Cihazlar'!C21,INDEX('Ürünler'!$B:$B,P21)))</f>
        <v/>
      </c>
      <c r="C21" t="str">
        <f>IF('Cihazlar'!D21="","",'Cihazlar'!D21)</f>
        <v/>
      </c>
      <c r="D21" s="16" t="str">
        <f>O21</f>
        <v/>
      </c>
      <c r="E21" t="str">
        <f>IF(R21&gt;0,R21&amp;" gün",IF(Q21&gt;0,Q21&amp;" ay",""))</f>
        <v/>
      </c>
      <c r="F21" s="16" t="str">
        <f>IF(OR('Cihazlar'!C21="",O21=""),"",IF(R21&gt;0,O21+R21,IF(Q21&gt;0,EDATE(O21,Q21),"")))</f>
        <v/>
      </c>
      <c r="G21" s="17" t="str">
        <f>IF(F21="","",F21-TODAY())</f>
        <v/>
      </c>
      <c r="H21" t="str">
        <f>IF(G21="","",IF(G21&lt;0,"Gecikmiş",IF(G21&lt;=30,"30 gün içinde","Planlı")))</f>
        <v/>
      </c>
      <c r="I21" s="16" t="str">
        <f>IF('Cihazlar'!R21="","",IF('Cihazlar'!S21="Uygun değil",(IF('Cihazlar'!R21="","",IF(ISNUMBER('Cihazlar'!R21),'Cihazlar'!R21,IFERROR(DATE(VALUE(RIGHT('Cihazlar'!R21,4)),VALUE(MID('Cihazlar'!R21,4,2)),VALUE(LEFT('Cihazlar'!R21,2))),""))))+0,EDATE((IF('Cihazlar'!R21="","",IF(ISNUMBER('Cihazlar'!R21),'Cihazlar'!R21,IFERROR(DATE(VALUE(RIGHT('Cihazlar'!R21,4)),VALUE(MID('Cihazlar'!R21,4,2)),VALUE(LEFT('Cihazlar'!R21,2))),"")))),12)))</f>
        <v/>
      </c>
      <c r="J21" s="17" t="str">
        <f>IF(I21="","",I21-TODAY())</f>
        <v/>
      </c>
      <c r="K21" s="16" t="str">
        <f>IF('Cihazlar'!U21="","",IF('Cihazlar'!V21="Kaçak var",(IF('Cihazlar'!U21="","",IF(ISNUMBER('Cihazlar'!U21),'Cihazlar'!U21,IFERROR(DATE(VALUE(RIGHT('Cihazlar'!U21,4)),VALUE(MID('Cihazlar'!U21,4,2)),VALUE(LEFT('Cihazlar'!U21,2))),""))))+30,EDATE((IF('Cihazlar'!U21="","",IF(ISNUMBER('Cihazlar'!U21),'Cihazlar'!U21,IFERROR(DATE(VALUE(RIGHT('Cihazlar'!U21,4)),VALUE(MID('Cihazlar'!U21,4,2)),VALUE(LEFT('Cihazlar'!U21,2))),"")))),12)))</f>
        <v/>
      </c>
      <c r="L21" s="17" t="str">
        <f>IF(K21="","",K21-TODAY())</f>
        <v/>
      </c>
      <c r="M21" s="16" t="str">
        <f>IF('Cihazlar'!X21="","",IF('Cihazlar'!Y21="Uygun değil",(IF('Cihazlar'!X21="","",IF(ISNUMBER('Cihazlar'!X21),'Cihazlar'!X21,IFERROR(DATE(VALUE(RIGHT('Cihazlar'!X21,4)),VALUE(MID('Cihazlar'!X21,4,2)),VALUE(LEFT('Cihazlar'!X21,2))),""))))+0,EDATE((IF('Cihazlar'!X21="","",IF(ISNUMBER('Cihazlar'!X21),'Cihazlar'!X21,IFERROR(DATE(VALUE(RIGHT('Cihazlar'!X21,4)),VALUE(MID('Cihazlar'!X21,4,2)),VALUE(LEFT('Cihazlar'!X21,2))),"")))),12)))</f>
        <v/>
      </c>
      <c r="N21" s="17" t="str">
        <f>IF(M21="","",M21-TODAY())</f>
        <v/>
      </c>
      <c r="O21" s="16" t="str">
        <f>IF('Cihazlar'!F21&lt;&gt;"",IF('Cihazlar'!F21="","",IF(ISNUMBER('Cihazlar'!F21),'Cihazlar'!F21,IFERROR(DATE(VALUE(RIGHT('Cihazlar'!F21,4)),VALUE(MID('Cihazlar'!F21,4,2)),VALUE(LEFT('Cihazlar'!F21,2))),""))),IF('Cihazlar'!E21="","",IF(ISNUMBER('Cihazlar'!E21),'Cihazlar'!E21,IFERROR(DATE(VALUE(RIGHT('Cihazlar'!E21,4)),VALUE(MID('Cihazlar'!E21,4,2)),VALUE(LEFT('Cihazlar'!E21,2))),""))))</f>
        <v/>
      </c>
      <c r="P21" t="str">
        <f>IF('Cihazlar'!C21="","",IFERROR(MATCH('Cihazlar'!C21,'Ürünler'!$A:$A,0),IFERROR(MATCH('Cihazlar'!C21,'Ürünler'!$B:$B,0),"")))</f>
        <v/>
      </c>
      <c r="Q21">
        <f>IF(R21&gt;0,0,IF('Cihazlar'!J21&lt;&gt;"",N(VALUE('Cihazlar'!J21)),IF(P21="",0,N(INDEX('Ürünler'!$C:$C,P21)))))</f>
        <v>0</v>
      </c>
      <c r="R21">
        <f>IF('Cihazlar'!K21&lt;&gt;"",N(VALUE('Cihazlar'!K21)),IF('Cihazlar'!J21&lt;&gt;"",0,IF(P21="",0,N(INDEX('Ürünler'!$D:$D,P21)))))</f>
        <v>0</v>
      </c>
    </row>
    <row r="22" spans="1:18">
      <c r="A22" t="str">
        <f>IF(AND('Cihazlar'!A22="",'Cihazlar'!B22=""),"",IFERROR(INDEX('Müşteriler'!$A:$A,MATCH(IF('Cihazlar'!A22="","§",'Cihazlar'!A22),'Müşteriler'!$K:$K,0)),IFERROR(INDEX('Müşteriler'!$A:$A,MATCH(IF('Cihazlar'!B22="","§",'Cihazlar'!B22),'Müşteriler'!$C:$C,0)),'Cihazlar'!A22&amp;'Cihazlar'!B22)))</f>
        <v/>
      </c>
      <c r="B22" t="str">
        <f>IF('Cihazlar'!C22="","",IF(P22="",'Cihazlar'!C22,INDEX('Ürünler'!$B:$B,P22)))</f>
        <v/>
      </c>
      <c r="C22" t="str">
        <f>IF('Cihazlar'!D22="","",'Cihazlar'!D22)</f>
        <v/>
      </c>
      <c r="D22" s="16" t="str">
        <f>O22</f>
        <v/>
      </c>
      <c r="E22" t="str">
        <f>IF(R22&gt;0,R22&amp;" gün",IF(Q22&gt;0,Q22&amp;" ay",""))</f>
        <v/>
      </c>
      <c r="F22" s="16" t="str">
        <f>IF(OR('Cihazlar'!C22="",O22=""),"",IF(R22&gt;0,O22+R22,IF(Q22&gt;0,EDATE(O22,Q22),"")))</f>
        <v/>
      </c>
      <c r="G22" s="17" t="str">
        <f>IF(F22="","",F22-TODAY())</f>
        <v/>
      </c>
      <c r="H22" t="str">
        <f>IF(G22="","",IF(G22&lt;0,"Gecikmiş",IF(G22&lt;=30,"30 gün içinde","Planlı")))</f>
        <v/>
      </c>
      <c r="I22" s="16" t="str">
        <f>IF('Cihazlar'!R22="","",IF('Cihazlar'!S22="Uygun değil",(IF('Cihazlar'!R22="","",IF(ISNUMBER('Cihazlar'!R22),'Cihazlar'!R22,IFERROR(DATE(VALUE(RIGHT('Cihazlar'!R22,4)),VALUE(MID('Cihazlar'!R22,4,2)),VALUE(LEFT('Cihazlar'!R22,2))),""))))+0,EDATE((IF('Cihazlar'!R22="","",IF(ISNUMBER('Cihazlar'!R22),'Cihazlar'!R22,IFERROR(DATE(VALUE(RIGHT('Cihazlar'!R22,4)),VALUE(MID('Cihazlar'!R22,4,2)),VALUE(LEFT('Cihazlar'!R22,2))),"")))),12)))</f>
        <v/>
      </c>
      <c r="J22" s="17" t="str">
        <f>IF(I22="","",I22-TODAY())</f>
        <v/>
      </c>
      <c r="K22" s="16" t="str">
        <f>IF('Cihazlar'!U22="","",IF('Cihazlar'!V22="Kaçak var",(IF('Cihazlar'!U22="","",IF(ISNUMBER('Cihazlar'!U22),'Cihazlar'!U22,IFERROR(DATE(VALUE(RIGHT('Cihazlar'!U22,4)),VALUE(MID('Cihazlar'!U22,4,2)),VALUE(LEFT('Cihazlar'!U22,2))),""))))+30,EDATE((IF('Cihazlar'!U22="","",IF(ISNUMBER('Cihazlar'!U22),'Cihazlar'!U22,IFERROR(DATE(VALUE(RIGHT('Cihazlar'!U22,4)),VALUE(MID('Cihazlar'!U22,4,2)),VALUE(LEFT('Cihazlar'!U22,2))),"")))),12)))</f>
        <v/>
      </c>
      <c r="L22" s="17" t="str">
        <f>IF(K22="","",K22-TODAY())</f>
        <v/>
      </c>
      <c r="M22" s="16" t="str">
        <f>IF('Cihazlar'!X22="","",IF('Cihazlar'!Y22="Uygun değil",(IF('Cihazlar'!X22="","",IF(ISNUMBER('Cihazlar'!X22),'Cihazlar'!X22,IFERROR(DATE(VALUE(RIGHT('Cihazlar'!X22,4)),VALUE(MID('Cihazlar'!X22,4,2)),VALUE(LEFT('Cihazlar'!X22,2))),""))))+0,EDATE((IF('Cihazlar'!X22="","",IF(ISNUMBER('Cihazlar'!X22),'Cihazlar'!X22,IFERROR(DATE(VALUE(RIGHT('Cihazlar'!X22,4)),VALUE(MID('Cihazlar'!X22,4,2)),VALUE(LEFT('Cihazlar'!X22,2))),"")))),12)))</f>
        <v/>
      </c>
      <c r="N22" s="17" t="str">
        <f>IF(M22="","",M22-TODAY())</f>
        <v/>
      </c>
      <c r="O22" s="16" t="str">
        <f>IF('Cihazlar'!F22&lt;&gt;"",IF('Cihazlar'!F22="","",IF(ISNUMBER('Cihazlar'!F22),'Cihazlar'!F22,IFERROR(DATE(VALUE(RIGHT('Cihazlar'!F22,4)),VALUE(MID('Cihazlar'!F22,4,2)),VALUE(LEFT('Cihazlar'!F22,2))),""))),IF('Cihazlar'!E22="","",IF(ISNUMBER('Cihazlar'!E22),'Cihazlar'!E22,IFERROR(DATE(VALUE(RIGHT('Cihazlar'!E22,4)),VALUE(MID('Cihazlar'!E22,4,2)),VALUE(LEFT('Cihazlar'!E22,2))),""))))</f>
        <v/>
      </c>
      <c r="P22" t="str">
        <f>IF('Cihazlar'!C22="","",IFERROR(MATCH('Cihazlar'!C22,'Ürünler'!$A:$A,0),IFERROR(MATCH('Cihazlar'!C22,'Ürünler'!$B:$B,0),"")))</f>
        <v/>
      </c>
      <c r="Q22">
        <f>IF(R22&gt;0,0,IF('Cihazlar'!J22&lt;&gt;"",N(VALUE('Cihazlar'!J22)),IF(P22="",0,N(INDEX('Ürünler'!$C:$C,P22)))))</f>
        <v>0</v>
      </c>
      <c r="R22">
        <f>IF('Cihazlar'!K22&lt;&gt;"",N(VALUE('Cihazlar'!K22)),IF('Cihazlar'!J22&lt;&gt;"",0,IF(P22="",0,N(INDEX('Ürünler'!$D:$D,P22)))))</f>
        <v>0</v>
      </c>
    </row>
    <row r="23" spans="1:18">
      <c r="A23" t="str">
        <f>IF(AND('Cihazlar'!A23="",'Cihazlar'!B23=""),"",IFERROR(INDEX('Müşteriler'!$A:$A,MATCH(IF('Cihazlar'!A23="","§",'Cihazlar'!A23),'Müşteriler'!$K:$K,0)),IFERROR(INDEX('Müşteriler'!$A:$A,MATCH(IF('Cihazlar'!B23="","§",'Cihazlar'!B23),'Müşteriler'!$C:$C,0)),'Cihazlar'!A23&amp;'Cihazlar'!B23)))</f>
        <v/>
      </c>
      <c r="B23" t="str">
        <f>IF('Cihazlar'!C23="","",IF(P23="",'Cihazlar'!C23,INDEX('Ürünler'!$B:$B,P23)))</f>
        <v/>
      </c>
      <c r="C23" t="str">
        <f>IF('Cihazlar'!D23="","",'Cihazlar'!D23)</f>
        <v/>
      </c>
      <c r="D23" s="16" t="str">
        <f>O23</f>
        <v/>
      </c>
      <c r="E23" t="str">
        <f>IF(R23&gt;0,R23&amp;" gün",IF(Q23&gt;0,Q23&amp;" ay",""))</f>
        <v/>
      </c>
      <c r="F23" s="16" t="str">
        <f>IF(OR('Cihazlar'!C23="",O23=""),"",IF(R23&gt;0,O23+R23,IF(Q23&gt;0,EDATE(O23,Q23),"")))</f>
        <v/>
      </c>
      <c r="G23" s="17" t="str">
        <f>IF(F23="","",F23-TODAY())</f>
        <v/>
      </c>
      <c r="H23" t="str">
        <f>IF(G23="","",IF(G23&lt;0,"Gecikmiş",IF(G23&lt;=30,"30 gün içinde","Planlı")))</f>
        <v/>
      </c>
      <c r="I23" s="16" t="str">
        <f>IF('Cihazlar'!R23="","",IF('Cihazlar'!S23="Uygun değil",(IF('Cihazlar'!R23="","",IF(ISNUMBER('Cihazlar'!R23),'Cihazlar'!R23,IFERROR(DATE(VALUE(RIGHT('Cihazlar'!R23,4)),VALUE(MID('Cihazlar'!R23,4,2)),VALUE(LEFT('Cihazlar'!R23,2))),""))))+0,EDATE((IF('Cihazlar'!R23="","",IF(ISNUMBER('Cihazlar'!R23),'Cihazlar'!R23,IFERROR(DATE(VALUE(RIGHT('Cihazlar'!R23,4)),VALUE(MID('Cihazlar'!R23,4,2)),VALUE(LEFT('Cihazlar'!R23,2))),"")))),12)))</f>
        <v/>
      </c>
      <c r="J23" s="17" t="str">
        <f>IF(I23="","",I23-TODAY())</f>
        <v/>
      </c>
      <c r="K23" s="16" t="str">
        <f>IF('Cihazlar'!U23="","",IF('Cihazlar'!V23="Kaçak var",(IF('Cihazlar'!U23="","",IF(ISNUMBER('Cihazlar'!U23),'Cihazlar'!U23,IFERROR(DATE(VALUE(RIGHT('Cihazlar'!U23,4)),VALUE(MID('Cihazlar'!U23,4,2)),VALUE(LEFT('Cihazlar'!U23,2))),""))))+30,EDATE((IF('Cihazlar'!U23="","",IF(ISNUMBER('Cihazlar'!U23),'Cihazlar'!U23,IFERROR(DATE(VALUE(RIGHT('Cihazlar'!U23,4)),VALUE(MID('Cihazlar'!U23,4,2)),VALUE(LEFT('Cihazlar'!U23,2))),"")))),12)))</f>
        <v/>
      </c>
      <c r="L23" s="17" t="str">
        <f>IF(K23="","",K23-TODAY())</f>
        <v/>
      </c>
      <c r="M23" s="16" t="str">
        <f>IF('Cihazlar'!X23="","",IF('Cihazlar'!Y23="Uygun değil",(IF('Cihazlar'!X23="","",IF(ISNUMBER('Cihazlar'!X23),'Cihazlar'!X23,IFERROR(DATE(VALUE(RIGHT('Cihazlar'!X23,4)),VALUE(MID('Cihazlar'!X23,4,2)),VALUE(LEFT('Cihazlar'!X23,2))),""))))+0,EDATE((IF('Cihazlar'!X23="","",IF(ISNUMBER('Cihazlar'!X23),'Cihazlar'!X23,IFERROR(DATE(VALUE(RIGHT('Cihazlar'!X23,4)),VALUE(MID('Cihazlar'!X23,4,2)),VALUE(LEFT('Cihazlar'!X23,2))),"")))),12)))</f>
        <v/>
      </c>
      <c r="N23" s="17" t="str">
        <f>IF(M23="","",M23-TODAY())</f>
        <v/>
      </c>
      <c r="O23" s="16" t="str">
        <f>IF('Cihazlar'!F23&lt;&gt;"",IF('Cihazlar'!F23="","",IF(ISNUMBER('Cihazlar'!F23),'Cihazlar'!F23,IFERROR(DATE(VALUE(RIGHT('Cihazlar'!F23,4)),VALUE(MID('Cihazlar'!F23,4,2)),VALUE(LEFT('Cihazlar'!F23,2))),""))),IF('Cihazlar'!E23="","",IF(ISNUMBER('Cihazlar'!E23),'Cihazlar'!E23,IFERROR(DATE(VALUE(RIGHT('Cihazlar'!E23,4)),VALUE(MID('Cihazlar'!E23,4,2)),VALUE(LEFT('Cihazlar'!E23,2))),""))))</f>
        <v/>
      </c>
      <c r="P23" t="str">
        <f>IF('Cihazlar'!C23="","",IFERROR(MATCH('Cihazlar'!C23,'Ürünler'!$A:$A,0),IFERROR(MATCH('Cihazlar'!C23,'Ürünler'!$B:$B,0),"")))</f>
        <v/>
      </c>
      <c r="Q23">
        <f>IF(R23&gt;0,0,IF('Cihazlar'!J23&lt;&gt;"",N(VALUE('Cihazlar'!J23)),IF(P23="",0,N(INDEX('Ürünler'!$C:$C,P23)))))</f>
        <v>0</v>
      </c>
      <c r="R23">
        <f>IF('Cihazlar'!K23&lt;&gt;"",N(VALUE('Cihazlar'!K23)),IF('Cihazlar'!J23&lt;&gt;"",0,IF(P23="",0,N(INDEX('Ürünler'!$D:$D,P23)))))</f>
        <v>0</v>
      </c>
    </row>
    <row r="24" spans="1:18">
      <c r="A24" t="str">
        <f>IF(AND('Cihazlar'!A24="",'Cihazlar'!B24=""),"",IFERROR(INDEX('Müşteriler'!$A:$A,MATCH(IF('Cihazlar'!A24="","§",'Cihazlar'!A24),'Müşteriler'!$K:$K,0)),IFERROR(INDEX('Müşteriler'!$A:$A,MATCH(IF('Cihazlar'!B24="","§",'Cihazlar'!B24),'Müşteriler'!$C:$C,0)),'Cihazlar'!A24&amp;'Cihazlar'!B24)))</f>
        <v/>
      </c>
      <c r="B24" t="str">
        <f>IF('Cihazlar'!C24="","",IF(P24="",'Cihazlar'!C24,INDEX('Ürünler'!$B:$B,P24)))</f>
        <v/>
      </c>
      <c r="C24" t="str">
        <f>IF('Cihazlar'!D24="","",'Cihazlar'!D24)</f>
        <v/>
      </c>
      <c r="D24" s="16" t="str">
        <f>O24</f>
        <v/>
      </c>
      <c r="E24" t="str">
        <f>IF(R24&gt;0,R24&amp;" gün",IF(Q24&gt;0,Q24&amp;" ay",""))</f>
        <v/>
      </c>
      <c r="F24" s="16" t="str">
        <f>IF(OR('Cihazlar'!C24="",O24=""),"",IF(R24&gt;0,O24+R24,IF(Q24&gt;0,EDATE(O24,Q24),"")))</f>
        <v/>
      </c>
      <c r="G24" s="17" t="str">
        <f>IF(F24="","",F24-TODAY())</f>
        <v/>
      </c>
      <c r="H24" t="str">
        <f>IF(G24="","",IF(G24&lt;0,"Gecikmiş",IF(G24&lt;=30,"30 gün içinde","Planlı")))</f>
        <v/>
      </c>
      <c r="I24" s="16" t="str">
        <f>IF('Cihazlar'!R24="","",IF('Cihazlar'!S24="Uygun değil",(IF('Cihazlar'!R24="","",IF(ISNUMBER('Cihazlar'!R24),'Cihazlar'!R24,IFERROR(DATE(VALUE(RIGHT('Cihazlar'!R24,4)),VALUE(MID('Cihazlar'!R24,4,2)),VALUE(LEFT('Cihazlar'!R24,2))),""))))+0,EDATE((IF('Cihazlar'!R24="","",IF(ISNUMBER('Cihazlar'!R24),'Cihazlar'!R24,IFERROR(DATE(VALUE(RIGHT('Cihazlar'!R24,4)),VALUE(MID('Cihazlar'!R24,4,2)),VALUE(LEFT('Cihazlar'!R24,2))),"")))),12)))</f>
        <v/>
      </c>
      <c r="J24" s="17" t="str">
        <f>IF(I24="","",I24-TODAY())</f>
        <v/>
      </c>
      <c r="K24" s="16" t="str">
        <f>IF('Cihazlar'!U24="","",IF('Cihazlar'!V24="Kaçak var",(IF('Cihazlar'!U24="","",IF(ISNUMBER('Cihazlar'!U24),'Cihazlar'!U24,IFERROR(DATE(VALUE(RIGHT('Cihazlar'!U24,4)),VALUE(MID('Cihazlar'!U24,4,2)),VALUE(LEFT('Cihazlar'!U24,2))),""))))+30,EDATE((IF('Cihazlar'!U24="","",IF(ISNUMBER('Cihazlar'!U24),'Cihazlar'!U24,IFERROR(DATE(VALUE(RIGHT('Cihazlar'!U24,4)),VALUE(MID('Cihazlar'!U24,4,2)),VALUE(LEFT('Cihazlar'!U24,2))),"")))),12)))</f>
        <v/>
      </c>
      <c r="L24" s="17" t="str">
        <f>IF(K24="","",K24-TODAY())</f>
        <v/>
      </c>
      <c r="M24" s="16" t="str">
        <f>IF('Cihazlar'!X24="","",IF('Cihazlar'!Y24="Uygun değil",(IF('Cihazlar'!X24="","",IF(ISNUMBER('Cihazlar'!X24),'Cihazlar'!X24,IFERROR(DATE(VALUE(RIGHT('Cihazlar'!X24,4)),VALUE(MID('Cihazlar'!X24,4,2)),VALUE(LEFT('Cihazlar'!X24,2))),""))))+0,EDATE((IF('Cihazlar'!X24="","",IF(ISNUMBER('Cihazlar'!X24),'Cihazlar'!X24,IFERROR(DATE(VALUE(RIGHT('Cihazlar'!X24,4)),VALUE(MID('Cihazlar'!X24,4,2)),VALUE(LEFT('Cihazlar'!X24,2))),"")))),12)))</f>
        <v/>
      </c>
      <c r="N24" s="17" t="str">
        <f>IF(M24="","",M24-TODAY())</f>
        <v/>
      </c>
      <c r="O24" s="16" t="str">
        <f>IF('Cihazlar'!F24&lt;&gt;"",IF('Cihazlar'!F24="","",IF(ISNUMBER('Cihazlar'!F24),'Cihazlar'!F24,IFERROR(DATE(VALUE(RIGHT('Cihazlar'!F24,4)),VALUE(MID('Cihazlar'!F24,4,2)),VALUE(LEFT('Cihazlar'!F24,2))),""))),IF('Cihazlar'!E24="","",IF(ISNUMBER('Cihazlar'!E24),'Cihazlar'!E24,IFERROR(DATE(VALUE(RIGHT('Cihazlar'!E24,4)),VALUE(MID('Cihazlar'!E24,4,2)),VALUE(LEFT('Cihazlar'!E24,2))),""))))</f>
        <v/>
      </c>
      <c r="P24" t="str">
        <f>IF('Cihazlar'!C24="","",IFERROR(MATCH('Cihazlar'!C24,'Ürünler'!$A:$A,0),IFERROR(MATCH('Cihazlar'!C24,'Ürünler'!$B:$B,0),"")))</f>
        <v/>
      </c>
      <c r="Q24">
        <f>IF(R24&gt;0,0,IF('Cihazlar'!J24&lt;&gt;"",N(VALUE('Cihazlar'!J24)),IF(P24="",0,N(INDEX('Ürünler'!$C:$C,P24)))))</f>
        <v>0</v>
      </c>
      <c r="R24">
        <f>IF('Cihazlar'!K24&lt;&gt;"",N(VALUE('Cihazlar'!K24)),IF('Cihazlar'!J24&lt;&gt;"",0,IF(P24="",0,N(INDEX('Ürünler'!$D:$D,P24)))))</f>
        <v>0</v>
      </c>
    </row>
    <row r="25" spans="1:18">
      <c r="A25" t="str">
        <f>IF(AND('Cihazlar'!A25="",'Cihazlar'!B25=""),"",IFERROR(INDEX('Müşteriler'!$A:$A,MATCH(IF('Cihazlar'!A25="","§",'Cihazlar'!A25),'Müşteriler'!$K:$K,0)),IFERROR(INDEX('Müşteriler'!$A:$A,MATCH(IF('Cihazlar'!B25="","§",'Cihazlar'!B25),'Müşteriler'!$C:$C,0)),'Cihazlar'!A25&amp;'Cihazlar'!B25)))</f>
        <v/>
      </c>
      <c r="B25" t="str">
        <f>IF('Cihazlar'!C25="","",IF(P25="",'Cihazlar'!C25,INDEX('Ürünler'!$B:$B,P25)))</f>
        <v/>
      </c>
      <c r="C25" t="str">
        <f>IF('Cihazlar'!D25="","",'Cihazlar'!D25)</f>
        <v/>
      </c>
      <c r="D25" s="16" t="str">
        <f>O25</f>
        <v/>
      </c>
      <c r="E25" t="str">
        <f>IF(R25&gt;0,R25&amp;" gün",IF(Q25&gt;0,Q25&amp;" ay",""))</f>
        <v/>
      </c>
      <c r="F25" s="16" t="str">
        <f>IF(OR('Cihazlar'!C25="",O25=""),"",IF(R25&gt;0,O25+R25,IF(Q25&gt;0,EDATE(O25,Q25),"")))</f>
        <v/>
      </c>
      <c r="G25" s="17" t="str">
        <f>IF(F25="","",F25-TODAY())</f>
        <v/>
      </c>
      <c r="H25" t="str">
        <f>IF(G25="","",IF(G25&lt;0,"Gecikmiş",IF(G25&lt;=30,"30 gün içinde","Planlı")))</f>
        <v/>
      </c>
      <c r="I25" s="16" t="str">
        <f>IF('Cihazlar'!R25="","",IF('Cihazlar'!S25="Uygun değil",(IF('Cihazlar'!R25="","",IF(ISNUMBER('Cihazlar'!R25),'Cihazlar'!R25,IFERROR(DATE(VALUE(RIGHT('Cihazlar'!R25,4)),VALUE(MID('Cihazlar'!R25,4,2)),VALUE(LEFT('Cihazlar'!R25,2))),""))))+0,EDATE((IF('Cihazlar'!R25="","",IF(ISNUMBER('Cihazlar'!R25),'Cihazlar'!R25,IFERROR(DATE(VALUE(RIGHT('Cihazlar'!R25,4)),VALUE(MID('Cihazlar'!R25,4,2)),VALUE(LEFT('Cihazlar'!R25,2))),"")))),12)))</f>
        <v/>
      </c>
      <c r="J25" s="17" t="str">
        <f>IF(I25="","",I25-TODAY())</f>
        <v/>
      </c>
      <c r="K25" s="16" t="str">
        <f>IF('Cihazlar'!U25="","",IF('Cihazlar'!V25="Kaçak var",(IF('Cihazlar'!U25="","",IF(ISNUMBER('Cihazlar'!U25),'Cihazlar'!U25,IFERROR(DATE(VALUE(RIGHT('Cihazlar'!U25,4)),VALUE(MID('Cihazlar'!U25,4,2)),VALUE(LEFT('Cihazlar'!U25,2))),""))))+30,EDATE((IF('Cihazlar'!U25="","",IF(ISNUMBER('Cihazlar'!U25),'Cihazlar'!U25,IFERROR(DATE(VALUE(RIGHT('Cihazlar'!U25,4)),VALUE(MID('Cihazlar'!U25,4,2)),VALUE(LEFT('Cihazlar'!U25,2))),"")))),12)))</f>
        <v/>
      </c>
      <c r="L25" s="17" t="str">
        <f>IF(K25="","",K25-TODAY())</f>
        <v/>
      </c>
      <c r="M25" s="16" t="str">
        <f>IF('Cihazlar'!X25="","",IF('Cihazlar'!Y25="Uygun değil",(IF('Cihazlar'!X25="","",IF(ISNUMBER('Cihazlar'!X25),'Cihazlar'!X25,IFERROR(DATE(VALUE(RIGHT('Cihazlar'!X25,4)),VALUE(MID('Cihazlar'!X25,4,2)),VALUE(LEFT('Cihazlar'!X25,2))),""))))+0,EDATE((IF('Cihazlar'!X25="","",IF(ISNUMBER('Cihazlar'!X25),'Cihazlar'!X25,IFERROR(DATE(VALUE(RIGHT('Cihazlar'!X25,4)),VALUE(MID('Cihazlar'!X25,4,2)),VALUE(LEFT('Cihazlar'!X25,2))),"")))),12)))</f>
        <v/>
      </c>
      <c r="N25" s="17" t="str">
        <f>IF(M25="","",M25-TODAY())</f>
        <v/>
      </c>
      <c r="O25" s="16" t="str">
        <f>IF('Cihazlar'!F25&lt;&gt;"",IF('Cihazlar'!F25="","",IF(ISNUMBER('Cihazlar'!F25),'Cihazlar'!F25,IFERROR(DATE(VALUE(RIGHT('Cihazlar'!F25,4)),VALUE(MID('Cihazlar'!F25,4,2)),VALUE(LEFT('Cihazlar'!F25,2))),""))),IF('Cihazlar'!E25="","",IF(ISNUMBER('Cihazlar'!E25),'Cihazlar'!E25,IFERROR(DATE(VALUE(RIGHT('Cihazlar'!E25,4)),VALUE(MID('Cihazlar'!E25,4,2)),VALUE(LEFT('Cihazlar'!E25,2))),""))))</f>
        <v/>
      </c>
      <c r="P25" t="str">
        <f>IF('Cihazlar'!C25="","",IFERROR(MATCH('Cihazlar'!C25,'Ürünler'!$A:$A,0),IFERROR(MATCH('Cihazlar'!C25,'Ürünler'!$B:$B,0),"")))</f>
        <v/>
      </c>
      <c r="Q25">
        <f>IF(R25&gt;0,0,IF('Cihazlar'!J25&lt;&gt;"",N(VALUE('Cihazlar'!J25)),IF(P25="",0,N(INDEX('Ürünler'!$C:$C,P25)))))</f>
        <v>0</v>
      </c>
      <c r="R25">
        <f>IF('Cihazlar'!K25&lt;&gt;"",N(VALUE('Cihazlar'!K25)),IF('Cihazlar'!J25&lt;&gt;"",0,IF(P25="",0,N(INDEX('Ürünler'!$D:$D,P25)))))</f>
        <v>0</v>
      </c>
    </row>
    <row r="26" spans="1:18">
      <c r="A26" t="str">
        <f>IF(AND('Cihazlar'!A26="",'Cihazlar'!B26=""),"",IFERROR(INDEX('Müşteriler'!$A:$A,MATCH(IF('Cihazlar'!A26="","§",'Cihazlar'!A26),'Müşteriler'!$K:$K,0)),IFERROR(INDEX('Müşteriler'!$A:$A,MATCH(IF('Cihazlar'!B26="","§",'Cihazlar'!B26),'Müşteriler'!$C:$C,0)),'Cihazlar'!A26&amp;'Cihazlar'!B26)))</f>
        <v/>
      </c>
      <c r="B26" t="str">
        <f>IF('Cihazlar'!C26="","",IF(P26="",'Cihazlar'!C26,INDEX('Ürünler'!$B:$B,P26)))</f>
        <v/>
      </c>
      <c r="C26" t="str">
        <f>IF('Cihazlar'!D26="","",'Cihazlar'!D26)</f>
        <v/>
      </c>
      <c r="D26" s="16" t="str">
        <f>O26</f>
        <v/>
      </c>
      <c r="E26" t="str">
        <f>IF(R26&gt;0,R26&amp;" gün",IF(Q26&gt;0,Q26&amp;" ay",""))</f>
        <v/>
      </c>
      <c r="F26" s="16" t="str">
        <f>IF(OR('Cihazlar'!C26="",O26=""),"",IF(R26&gt;0,O26+R26,IF(Q26&gt;0,EDATE(O26,Q26),"")))</f>
        <v/>
      </c>
      <c r="G26" s="17" t="str">
        <f>IF(F26="","",F26-TODAY())</f>
        <v/>
      </c>
      <c r="H26" t="str">
        <f>IF(G26="","",IF(G26&lt;0,"Gecikmiş",IF(G26&lt;=30,"30 gün içinde","Planlı")))</f>
        <v/>
      </c>
      <c r="I26" s="16" t="str">
        <f>IF('Cihazlar'!R26="","",IF('Cihazlar'!S26="Uygun değil",(IF('Cihazlar'!R26="","",IF(ISNUMBER('Cihazlar'!R26),'Cihazlar'!R26,IFERROR(DATE(VALUE(RIGHT('Cihazlar'!R26,4)),VALUE(MID('Cihazlar'!R26,4,2)),VALUE(LEFT('Cihazlar'!R26,2))),""))))+0,EDATE((IF('Cihazlar'!R26="","",IF(ISNUMBER('Cihazlar'!R26),'Cihazlar'!R26,IFERROR(DATE(VALUE(RIGHT('Cihazlar'!R26,4)),VALUE(MID('Cihazlar'!R26,4,2)),VALUE(LEFT('Cihazlar'!R26,2))),"")))),12)))</f>
        <v/>
      </c>
      <c r="J26" s="17" t="str">
        <f>IF(I26="","",I26-TODAY())</f>
        <v/>
      </c>
      <c r="K26" s="16" t="str">
        <f>IF('Cihazlar'!U26="","",IF('Cihazlar'!V26="Kaçak var",(IF('Cihazlar'!U26="","",IF(ISNUMBER('Cihazlar'!U26),'Cihazlar'!U26,IFERROR(DATE(VALUE(RIGHT('Cihazlar'!U26,4)),VALUE(MID('Cihazlar'!U26,4,2)),VALUE(LEFT('Cihazlar'!U26,2))),""))))+30,EDATE((IF('Cihazlar'!U26="","",IF(ISNUMBER('Cihazlar'!U26),'Cihazlar'!U26,IFERROR(DATE(VALUE(RIGHT('Cihazlar'!U26,4)),VALUE(MID('Cihazlar'!U26,4,2)),VALUE(LEFT('Cihazlar'!U26,2))),"")))),12)))</f>
        <v/>
      </c>
      <c r="L26" s="17" t="str">
        <f>IF(K26="","",K26-TODAY())</f>
        <v/>
      </c>
      <c r="M26" s="16" t="str">
        <f>IF('Cihazlar'!X26="","",IF('Cihazlar'!Y26="Uygun değil",(IF('Cihazlar'!X26="","",IF(ISNUMBER('Cihazlar'!X26),'Cihazlar'!X26,IFERROR(DATE(VALUE(RIGHT('Cihazlar'!X26,4)),VALUE(MID('Cihazlar'!X26,4,2)),VALUE(LEFT('Cihazlar'!X26,2))),""))))+0,EDATE((IF('Cihazlar'!X26="","",IF(ISNUMBER('Cihazlar'!X26),'Cihazlar'!X26,IFERROR(DATE(VALUE(RIGHT('Cihazlar'!X26,4)),VALUE(MID('Cihazlar'!X26,4,2)),VALUE(LEFT('Cihazlar'!X26,2))),"")))),12)))</f>
        <v/>
      </c>
      <c r="N26" s="17" t="str">
        <f>IF(M26="","",M26-TODAY())</f>
        <v/>
      </c>
      <c r="O26" s="16" t="str">
        <f>IF('Cihazlar'!F26&lt;&gt;"",IF('Cihazlar'!F26="","",IF(ISNUMBER('Cihazlar'!F26),'Cihazlar'!F26,IFERROR(DATE(VALUE(RIGHT('Cihazlar'!F26,4)),VALUE(MID('Cihazlar'!F26,4,2)),VALUE(LEFT('Cihazlar'!F26,2))),""))),IF('Cihazlar'!E26="","",IF(ISNUMBER('Cihazlar'!E26),'Cihazlar'!E26,IFERROR(DATE(VALUE(RIGHT('Cihazlar'!E26,4)),VALUE(MID('Cihazlar'!E26,4,2)),VALUE(LEFT('Cihazlar'!E26,2))),""))))</f>
        <v/>
      </c>
      <c r="P26" t="str">
        <f>IF('Cihazlar'!C26="","",IFERROR(MATCH('Cihazlar'!C26,'Ürünler'!$A:$A,0),IFERROR(MATCH('Cihazlar'!C26,'Ürünler'!$B:$B,0),"")))</f>
        <v/>
      </c>
      <c r="Q26">
        <f>IF(R26&gt;0,0,IF('Cihazlar'!J26&lt;&gt;"",N(VALUE('Cihazlar'!J26)),IF(P26="",0,N(INDEX('Ürünler'!$C:$C,P26)))))</f>
        <v>0</v>
      </c>
      <c r="R26">
        <f>IF('Cihazlar'!K26&lt;&gt;"",N(VALUE('Cihazlar'!K26)),IF('Cihazlar'!J26&lt;&gt;"",0,IF(P26="",0,N(INDEX('Ürünler'!$D:$D,P26)))))</f>
        <v>0</v>
      </c>
    </row>
    <row r="27" spans="1:18">
      <c r="A27" t="str">
        <f>IF(AND('Cihazlar'!A27="",'Cihazlar'!B27=""),"",IFERROR(INDEX('Müşteriler'!$A:$A,MATCH(IF('Cihazlar'!A27="","§",'Cihazlar'!A27),'Müşteriler'!$K:$K,0)),IFERROR(INDEX('Müşteriler'!$A:$A,MATCH(IF('Cihazlar'!B27="","§",'Cihazlar'!B27),'Müşteriler'!$C:$C,0)),'Cihazlar'!A27&amp;'Cihazlar'!B27)))</f>
        <v/>
      </c>
      <c r="B27" t="str">
        <f>IF('Cihazlar'!C27="","",IF(P27="",'Cihazlar'!C27,INDEX('Ürünler'!$B:$B,P27)))</f>
        <v/>
      </c>
      <c r="C27" t="str">
        <f>IF('Cihazlar'!D27="","",'Cihazlar'!D27)</f>
        <v/>
      </c>
      <c r="D27" s="16" t="str">
        <f>O27</f>
        <v/>
      </c>
      <c r="E27" t="str">
        <f>IF(R27&gt;0,R27&amp;" gün",IF(Q27&gt;0,Q27&amp;" ay",""))</f>
        <v/>
      </c>
      <c r="F27" s="16" t="str">
        <f>IF(OR('Cihazlar'!C27="",O27=""),"",IF(R27&gt;0,O27+R27,IF(Q27&gt;0,EDATE(O27,Q27),"")))</f>
        <v/>
      </c>
      <c r="G27" s="17" t="str">
        <f>IF(F27="","",F27-TODAY())</f>
        <v/>
      </c>
      <c r="H27" t="str">
        <f>IF(G27="","",IF(G27&lt;0,"Gecikmiş",IF(G27&lt;=30,"30 gün içinde","Planlı")))</f>
        <v/>
      </c>
      <c r="I27" s="16" t="str">
        <f>IF('Cihazlar'!R27="","",IF('Cihazlar'!S27="Uygun değil",(IF('Cihazlar'!R27="","",IF(ISNUMBER('Cihazlar'!R27),'Cihazlar'!R27,IFERROR(DATE(VALUE(RIGHT('Cihazlar'!R27,4)),VALUE(MID('Cihazlar'!R27,4,2)),VALUE(LEFT('Cihazlar'!R27,2))),""))))+0,EDATE((IF('Cihazlar'!R27="","",IF(ISNUMBER('Cihazlar'!R27),'Cihazlar'!R27,IFERROR(DATE(VALUE(RIGHT('Cihazlar'!R27,4)),VALUE(MID('Cihazlar'!R27,4,2)),VALUE(LEFT('Cihazlar'!R27,2))),"")))),12)))</f>
        <v/>
      </c>
      <c r="J27" s="17" t="str">
        <f>IF(I27="","",I27-TODAY())</f>
        <v/>
      </c>
      <c r="K27" s="16" t="str">
        <f>IF('Cihazlar'!U27="","",IF('Cihazlar'!V27="Kaçak var",(IF('Cihazlar'!U27="","",IF(ISNUMBER('Cihazlar'!U27),'Cihazlar'!U27,IFERROR(DATE(VALUE(RIGHT('Cihazlar'!U27,4)),VALUE(MID('Cihazlar'!U27,4,2)),VALUE(LEFT('Cihazlar'!U27,2))),""))))+30,EDATE((IF('Cihazlar'!U27="","",IF(ISNUMBER('Cihazlar'!U27),'Cihazlar'!U27,IFERROR(DATE(VALUE(RIGHT('Cihazlar'!U27,4)),VALUE(MID('Cihazlar'!U27,4,2)),VALUE(LEFT('Cihazlar'!U27,2))),"")))),12)))</f>
        <v/>
      </c>
      <c r="L27" s="17" t="str">
        <f>IF(K27="","",K27-TODAY())</f>
        <v/>
      </c>
      <c r="M27" s="16" t="str">
        <f>IF('Cihazlar'!X27="","",IF('Cihazlar'!Y27="Uygun değil",(IF('Cihazlar'!X27="","",IF(ISNUMBER('Cihazlar'!X27),'Cihazlar'!X27,IFERROR(DATE(VALUE(RIGHT('Cihazlar'!X27,4)),VALUE(MID('Cihazlar'!X27,4,2)),VALUE(LEFT('Cihazlar'!X27,2))),""))))+0,EDATE((IF('Cihazlar'!X27="","",IF(ISNUMBER('Cihazlar'!X27),'Cihazlar'!X27,IFERROR(DATE(VALUE(RIGHT('Cihazlar'!X27,4)),VALUE(MID('Cihazlar'!X27,4,2)),VALUE(LEFT('Cihazlar'!X27,2))),"")))),12)))</f>
        <v/>
      </c>
      <c r="N27" s="17" t="str">
        <f>IF(M27="","",M27-TODAY())</f>
        <v/>
      </c>
      <c r="O27" s="16" t="str">
        <f>IF('Cihazlar'!F27&lt;&gt;"",IF('Cihazlar'!F27="","",IF(ISNUMBER('Cihazlar'!F27),'Cihazlar'!F27,IFERROR(DATE(VALUE(RIGHT('Cihazlar'!F27,4)),VALUE(MID('Cihazlar'!F27,4,2)),VALUE(LEFT('Cihazlar'!F27,2))),""))),IF('Cihazlar'!E27="","",IF(ISNUMBER('Cihazlar'!E27),'Cihazlar'!E27,IFERROR(DATE(VALUE(RIGHT('Cihazlar'!E27,4)),VALUE(MID('Cihazlar'!E27,4,2)),VALUE(LEFT('Cihazlar'!E27,2))),""))))</f>
        <v/>
      </c>
      <c r="P27" t="str">
        <f>IF('Cihazlar'!C27="","",IFERROR(MATCH('Cihazlar'!C27,'Ürünler'!$A:$A,0),IFERROR(MATCH('Cihazlar'!C27,'Ürünler'!$B:$B,0),"")))</f>
        <v/>
      </c>
      <c r="Q27">
        <f>IF(R27&gt;0,0,IF('Cihazlar'!J27&lt;&gt;"",N(VALUE('Cihazlar'!J27)),IF(P27="",0,N(INDEX('Ürünler'!$C:$C,P27)))))</f>
        <v>0</v>
      </c>
      <c r="R27">
        <f>IF('Cihazlar'!K27&lt;&gt;"",N(VALUE('Cihazlar'!K27)),IF('Cihazlar'!J27&lt;&gt;"",0,IF(P27="",0,N(INDEX('Ürünler'!$D:$D,P27)))))</f>
        <v>0</v>
      </c>
    </row>
    <row r="28" spans="1:18">
      <c r="A28" t="str">
        <f>IF(AND('Cihazlar'!A28="",'Cihazlar'!B28=""),"",IFERROR(INDEX('Müşteriler'!$A:$A,MATCH(IF('Cihazlar'!A28="","§",'Cihazlar'!A28),'Müşteriler'!$K:$K,0)),IFERROR(INDEX('Müşteriler'!$A:$A,MATCH(IF('Cihazlar'!B28="","§",'Cihazlar'!B28),'Müşteriler'!$C:$C,0)),'Cihazlar'!A28&amp;'Cihazlar'!B28)))</f>
        <v/>
      </c>
      <c r="B28" t="str">
        <f>IF('Cihazlar'!C28="","",IF(P28="",'Cihazlar'!C28,INDEX('Ürünler'!$B:$B,P28)))</f>
        <v/>
      </c>
      <c r="C28" t="str">
        <f>IF('Cihazlar'!D28="","",'Cihazlar'!D28)</f>
        <v/>
      </c>
      <c r="D28" s="16" t="str">
        <f>O28</f>
        <v/>
      </c>
      <c r="E28" t="str">
        <f>IF(R28&gt;0,R28&amp;" gün",IF(Q28&gt;0,Q28&amp;" ay",""))</f>
        <v/>
      </c>
      <c r="F28" s="16" t="str">
        <f>IF(OR('Cihazlar'!C28="",O28=""),"",IF(R28&gt;0,O28+R28,IF(Q28&gt;0,EDATE(O28,Q28),"")))</f>
        <v/>
      </c>
      <c r="G28" s="17" t="str">
        <f>IF(F28="","",F28-TODAY())</f>
        <v/>
      </c>
      <c r="H28" t="str">
        <f>IF(G28="","",IF(G28&lt;0,"Gecikmiş",IF(G28&lt;=30,"30 gün içinde","Planlı")))</f>
        <v/>
      </c>
      <c r="I28" s="16" t="str">
        <f>IF('Cihazlar'!R28="","",IF('Cihazlar'!S28="Uygun değil",(IF('Cihazlar'!R28="","",IF(ISNUMBER('Cihazlar'!R28),'Cihazlar'!R28,IFERROR(DATE(VALUE(RIGHT('Cihazlar'!R28,4)),VALUE(MID('Cihazlar'!R28,4,2)),VALUE(LEFT('Cihazlar'!R28,2))),""))))+0,EDATE((IF('Cihazlar'!R28="","",IF(ISNUMBER('Cihazlar'!R28),'Cihazlar'!R28,IFERROR(DATE(VALUE(RIGHT('Cihazlar'!R28,4)),VALUE(MID('Cihazlar'!R28,4,2)),VALUE(LEFT('Cihazlar'!R28,2))),"")))),12)))</f>
        <v/>
      </c>
      <c r="J28" s="17" t="str">
        <f>IF(I28="","",I28-TODAY())</f>
        <v/>
      </c>
      <c r="K28" s="16" t="str">
        <f>IF('Cihazlar'!U28="","",IF('Cihazlar'!V28="Kaçak var",(IF('Cihazlar'!U28="","",IF(ISNUMBER('Cihazlar'!U28),'Cihazlar'!U28,IFERROR(DATE(VALUE(RIGHT('Cihazlar'!U28,4)),VALUE(MID('Cihazlar'!U28,4,2)),VALUE(LEFT('Cihazlar'!U28,2))),""))))+30,EDATE((IF('Cihazlar'!U28="","",IF(ISNUMBER('Cihazlar'!U28),'Cihazlar'!U28,IFERROR(DATE(VALUE(RIGHT('Cihazlar'!U28,4)),VALUE(MID('Cihazlar'!U28,4,2)),VALUE(LEFT('Cihazlar'!U28,2))),"")))),12)))</f>
        <v/>
      </c>
      <c r="L28" s="17" t="str">
        <f>IF(K28="","",K28-TODAY())</f>
        <v/>
      </c>
      <c r="M28" s="16" t="str">
        <f>IF('Cihazlar'!X28="","",IF('Cihazlar'!Y28="Uygun değil",(IF('Cihazlar'!X28="","",IF(ISNUMBER('Cihazlar'!X28),'Cihazlar'!X28,IFERROR(DATE(VALUE(RIGHT('Cihazlar'!X28,4)),VALUE(MID('Cihazlar'!X28,4,2)),VALUE(LEFT('Cihazlar'!X28,2))),""))))+0,EDATE((IF('Cihazlar'!X28="","",IF(ISNUMBER('Cihazlar'!X28),'Cihazlar'!X28,IFERROR(DATE(VALUE(RIGHT('Cihazlar'!X28,4)),VALUE(MID('Cihazlar'!X28,4,2)),VALUE(LEFT('Cihazlar'!X28,2))),"")))),12)))</f>
        <v/>
      </c>
      <c r="N28" s="17" t="str">
        <f>IF(M28="","",M28-TODAY())</f>
        <v/>
      </c>
      <c r="O28" s="16" t="str">
        <f>IF('Cihazlar'!F28&lt;&gt;"",IF('Cihazlar'!F28="","",IF(ISNUMBER('Cihazlar'!F28),'Cihazlar'!F28,IFERROR(DATE(VALUE(RIGHT('Cihazlar'!F28,4)),VALUE(MID('Cihazlar'!F28,4,2)),VALUE(LEFT('Cihazlar'!F28,2))),""))),IF('Cihazlar'!E28="","",IF(ISNUMBER('Cihazlar'!E28),'Cihazlar'!E28,IFERROR(DATE(VALUE(RIGHT('Cihazlar'!E28,4)),VALUE(MID('Cihazlar'!E28,4,2)),VALUE(LEFT('Cihazlar'!E28,2))),""))))</f>
        <v/>
      </c>
      <c r="P28" t="str">
        <f>IF('Cihazlar'!C28="","",IFERROR(MATCH('Cihazlar'!C28,'Ürünler'!$A:$A,0),IFERROR(MATCH('Cihazlar'!C28,'Ürünler'!$B:$B,0),"")))</f>
        <v/>
      </c>
      <c r="Q28">
        <f>IF(R28&gt;0,0,IF('Cihazlar'!J28&lt;&gt;"",N(VALUE('Cihazlar'!J28)),IF(P28="",0,N(INDEX('Ürünler'!$C:$C,P28)))))</f>
        <v>0</v>
      </c>
      <c r="R28">
        <f>IF('Cihazlar'!K28&lt;&gt;"",N(VALUE('Cihazlar'!K28)),IF('Cihazlar'!J28&lt;&gt;"",0,IF(P28="",0,N(INDEX('Ürünler'!$D:$D,P28)))))</f>
        <v>0</v>
      </c>
    </row>
    <row r="29" spans="1:18">
      <c r="A29" t="str">
        <f>IF(AND('Cihazlar'!A29="",'Cihazlar'!B29=""),"",IFERROR(INDEX('Müşteriler'!$A:$A,MATCH(IF('Cihazlar'!A29="","§",'Cihazlar'!A29),'Müşteriler'!$K:$K,0)),IFERROR(INDEX('Müşteriler'!$A:$A,MATCH(IF('Cihazlar'!B29="","§",'Cihazlar'!B29),'Müşteriler'!$C:$C,0)),'Cihazlar'!A29&amp;'Cihazlar'!B29)))</f>
        <v/>
      </c>
      <c r="B29" t="str">
        <f>IF('Cihazlar'!C29="","",IF(P29="",'Cihazlar'!C29,INDEX('Ürünler'!$B:$B,P29)))</f>
        <v/>
      </c>
      <c r="C29" t="str">
        <f>IF('Cihazlar'!D29="","",'Cihazlar'!D29)</f>
        <v/>
      </c>
      <c r="D29" s="16" t="str">
        <f>O29</f>
        <v/>
      </c>
      <c r="E29" t="str">
        <f>IF(R29&gt;0,R29&amp;" gün",IF(Q29&gt;0,Q29&amp;" ay",""))</f>
        <v/>
      </c>
      <c r="F29" s="16" t="str">
        <f>IF(OR('Cihazlar'!C29="",O29=""),"",IF(R29&gt;0,O29+R29,IF(Q29&gt;0,EDATE(O29,Q29),"")))</f>
        <v/>
      </c>
      <c r="G29" s="17" t="str">
        <f>IF(F29="","",F29-TODAY())</f>
        <v/>
      </c>
      <c r="H29" t="str">
        <f>IF(G29="","",IF(G29&lt;0,"Gecikmiş",IF(G29&lt;=30,"30 gün içinde","Planlı")))</f>
        <v/>
      </c>
      <c r="I29" s="16" t="str">
        <f>IF('Cihazlar'!R29="","",IF('Cihazlar'!S29="Uygun değil",(IF('Cihazlar'!R29="","",IF(ISNUMBER('Cihazlar'!R29),'Cihazlar'!R29,IFERROR(DATE(VALUE(RIGHT('Cihazlar'!R29,4)),VALUE(MID('Cihazlar'!R29,4,2)),VALUE(LEFT('Cihazlar'!R29,2))),""))))+0,EDATE((IF('Cihazlar'!R29="","",IF(ISNUMBER('Cihazlar'!R29),'Cihazlar'!R29,IFERROR(DATE(VALUE(RIGHT('Cihazlar'!R29,4)),VALUE(MID('Cihazlar'!R29,4,2)),VALUE(LEFT('Cihazlar'!R29,2))),"")))),12)))</f>
        <v/>
      </c>
      <c r="J29" s="17" t="str">
        <f>IF(I29="","",I29-TODAY())</f>
        <v/>
      </c>
      <c r="K29" s="16" t="str">
        <f>IF('Cihazlar'!U29="","",IF('Cihazlar'!V29="Kaçak var",(IF('Cihazlar'!U29="","",IF(ISNUMBER('Cihazlar'!U29),'Cihazlar'!U29,IFERROR(DATE(VALUE(RIGHT('Cihazlar'!U29,4)),VALUE(MID('Cihazlar'!U29,4,2)),VALUE(LEFT('Cihazlar'!U29,2))),""))))+30,EDATE((IF('Cihazlar'!U29="","",IF(ISNUMBER('Cihazlar'!U29),'Cihazlar'!U29,IFERROR(DATE(VALUE(RIGHT('Cihazlar'!U29,4)),VALUE(MID('Cihazlar'!U29,4,2)),VALUE(LEFT('Cihazlar'!U29,2))),"")))),12)))</f>
        <v/>
      </c>
      <c r="L29" s="17" t="str">
        <f>IF(K29="","",K29-TODAY())</f>
        <v/>
      </c>
      <c r="M29" s="16" t="str">
        <f>IF('Cihazlar'!X29="","",IF('Cihazlar'!Y29="Uygun değil",(IF('Cihazlar'!X29="","",IF(ISNUMBER('Cihazlar'!X29),'Cihazlar'!X29,IFERROR(DATE(VALUE(RIGHT('Cihazlar'!X29,4)),VALUE(MID('Cihazlar'!X29,4,2)),VALUE(LEFT('Cihazlar'!X29,2))),""))))+0,EDATE((IF('Cihazlar'!X29="","",IF(ISNUMBER('Cihazlar'!X29),'Cihazlar'!X29,IFERROR(DATE(VALUE(RIGHT('Cihazlar'!X29,4)),VALUE(MID('Cihazlar'!X29,4,2)),VALUE(LEFT('Cihazlar'!X29,2))),"")))),12)))</f>
        <v/>
      </c>
      <c r="N29" s="17" t="str">
        <f>IF(M29="","",M29-TODAY())</f>
        <v/>
      </c>
      <c r="O29" s="16" t="str">
        <f>IF('Cihazlar'!F29&lt;&gt;"",IF('Cihazlar'!F29="","",IF(ISNUMBER('Cihazlar'!F29),'Cihazlar'!F29,IFERROR(DATE(VALUE(RIGHT('Cihazlar'!F29,4)),VALUE(MID('Cihazlar'!F29,4,2)),VALUE(LEFT('Cihazlar'!F29,2))),""))),IF('Cihazlar'!E29="","",IF(ISNUMBER('Cihazlar'!E29),'Cihazlar'!E29,IFERROR(DATE(VALUE(RIGHT('Cihazlar'!E29,4)),VALUE(MID('Cihazlar'!E29,4,2)),VALUE(LEFT('Cihazlar'!E29,2))),""))))</f>
        <v/>
      </c>
      <c r="P29" t="str">
        <f>IF('Cihazlar'!C29="","",IFERROR(MATCH('Cihazlar'!C29,'Ürünler'!$A:$A,0),IFERROR(MATCH('Cihazlar'!C29,'Ürünler'!$B:$B,0),"")))</f>
        <v/>
      </c>
      <c r="Q29">
        <f>IF(R29&gt;0,0,IF('Cihazlar'!J29&lt;&gt;"",N(VALUE('Cihazlar'!J29)),IF(P29="",0,N(INDEX('Ürünler'!$C:$C,P29)))))</f>
        <v>0</v>
      </c>
      <c r="R29">
        <f>IF('Cihazlar'!K29&lt;&gt;"",N(VALUE('Cihazlar'!K29)),IF('Cihazlar'!J29&lt;&gt;"",0,IF(P29="",0,N(INDEX('Ürünler'!$D:$D,P29)))))</f>
        <v>0</v>
      </c>
    </row>
    <row r="30" spans="1:18">
      <c r="A30" t="str">
        <f>IF(AND('Cihazlar'!A30="",'Cihazlar'!B30=""),"",IFERROR(INDEX('Müşteriler'!$A:$A,MATCH(IF('Cihazlar'!A30="","§",'Cihazlar'!A30),'Müşteriler'!$K:$K,0)),IFERROR(INDEX('Müşteriler'!$A:$A,MATCH(IF('Cihazlar'!B30="","§",'Cihazlar'!B30),'Müşteriler'!$C:$C,0)),'Cihazlar'!A30&amp;'Cihazlar'!B30)))</f>
        <v/>
      </c>
      <c r="B30" t="str">
        <f>IF('Cihazlar'!C30="","",IF(P30="",'Cihazlar'!C30,INDEX('Ürünler'!$B:$B,P30)))</f>
        <v/>
      </c>
      <c r="C30" t="str">
        <f>IF('Cihazlar'!D30="","",'Cihazlar'!D30)</f>
        <v/>
      </c>
      <c r="D30" s="16" t="str">
        <f>O30</f>
        <v/>
      </c>
      <c r="E30" t="str">
        <f>IF(R30&gt;0,R30&amp;" gün",IF(Q30&gt;0,Q30&amp;" ay",""))</f>
        <v/>
      </c>
      <c r="F30" s="16" t="str">
        <f>IF(OR('Cihazlar'!C30="",O30=""),"",IF(R30&gt;0,O30+R30,IF(Q30&gt;0,EDATE(O30,Q30),"")))</f>
        <v/>
      </c>
      <c r="G30" s="17" t="str">
        <f>IF(F30="","",F30-TODAY())</f>
        <v/>
      </c>
      <c r="H30" t="str">
        <f>IF(G30="","",IF(G30&lt;0,"Gecikmiş",IF(G30&lt;=30,"30 gün içinde","Planlı")))</f>
        <v/>
      </c>
      <c r="I30" s="16" t="str">
        <f>IF('Cihazlar'!R30="","",IF('Cihazlar'!S30="Uygun değil",(IF('Cihazlar'!R30="","",IF(ISNUMBER('Cihazlar'!R30),'Cihazlar'!R30,IFERROR(DATE(VALUE(RIGHT('Cihazlar'!R30,4)),VALUE(MID('Cihazlar'!R30,4,2)),VALUE(LEFT('Cihazlar'!R30,2))),""))))+0,EDATE((IF('Cihazlar'!R30="","",IF(ISNUMBER('Cihazlar'!R30),'Cihazlar'!R30,IFERROR(DATE(VALUE(RIGHT('Cihazlar'!R30,4)),VALUE(MID('Cihazlar'!R30,4,2)),VALUE(LEFT('Cihazlar'!R30,2))),"")))),12)))</f>
        <v/>
      </c>
      <c r="J30" s="17" t="str">
        <f>IF(I30="","",I30-TODAY())</f>
        <v/>
      </c>
      <c r="K30" s="16" t="str">
        <f>IF('Cihazlar'!U30="","",IF('Cihazlar'!V30="Kaçak var",(IF('Cihazlar'!U30="","",IF(ISNUMBER('Cihazlar'!U30),'Cihazlar'!U30,IFERROR(DATE(VALUE(RIGHT('Cihazlar'!U30,4)),VALUE(MID('Cihazlar'!U30,4,2)),VALUE(LEFT('Cihazlar'!U30,2))),""))))+30,EDATE((IF('Cihazlar'!U30="","",IF(ISNUMBER('Cihazlar'!U30),'Cihazlar'!U30,IFERROR(DATE(VALUE(RIGHT('Cihazlar'!U30,4)),VALUE(MID('Cihazlar'!U30,4,2)),VALUE(LEFT('Cihazlar'!U30,2))),"")))),12)))</f>
        <v/>
      </c>
      <c r="L30" s="17" t="str">
        <f>IF(K30="","",K30-TODAY())</f>
        <v/>
      </c>
      <c r="M30" s="16" t="str">
        <f>IF('Cihazlar'!X30="","",IF('Cihazlar'!Y30="Uygun değil",(IF('Cihazlar'!X30="","",IF(ISNUMBER('Cihazlar'!X30),'Cihazlar'!X30,IFERROR(DATE(VALUE(RIGHT('Cihazlar'!X30,4)),VALUE(MID('Cihazlar'!X30,4,2)),VALUE(LEFT('Cihazlar'!X30,2))),""))))+0,EDATE((IF('Cihazlar'!X30="","",IF(ISNUMBER('Cihazlar'!X30),'Cihazlar'!X30,IFERROR(DATE(VALUE(RIGHT('Cihazlar'!X30,4)),VALUE(MID('Cihazlar'!X30,4,2)),VALUE(LEFT('Cihazlar'!X30,2))),"")))),12)))</f>
        <v/>
      </c>
      <c r="N30" s="17" t="str">
        <f>IF(M30="","",M30-TODAY())</f>
        <v/>
      </c>
      <c r="O30" s="16" t="str">
        <f>IF('Cihazlar'!F30&lt;&gt;"",IF('Cihazlar'!F30="","",IF(ISNUMBER('Cihazlar'!F30),'Cihazlar'!F30,IFERROR(DATE(VALUE(RIGHT('Cihazlar'!F30,4)),VALUE(MID('Cihazlar'!F30,4,2)),VALUE(LEFT('Cihazlar'!F30,2))),""))),IF('Cihazlar'!E30="","",IF(ISNUMBER('Cihazlar'!E30),'Cihazlar'!E30,IFERROR(DATE(VALUE(RIGHT('Cihazlar'!E30,4)),VALUE(MID('Cihazlar'!E30,4,2)),VALUE(LEFT('Cihazlar'!E30,2))),""))))</f>
        <v/>
      </c>
      <c r="P30" t="str">
        <f>IF('Cihazlar'!C30="","",IFERROR(MATCH('Cihazlar'!C30,'Ürünler'!$A:$A,0),IFERROR(MATCH('Cihazlar'!C30,'Ürünler'!$B:$B,0),"")))</f>
        <v/>
      </c>
      <c r="Q30">
        <f>IF(R30&gt;0,0,IF('Cihazlar'!J30&lt;&gt;"",N(VALUE('Cihazlar'!J30)),IF(P30="",0,N(INDEX('Ürünler'!$C:$C,P30)))))</f>
        <v>0</v>
      </c>
      <c r="R30">
        <f>IF('Cihazlar'!K30&lt;&gt;"",N(VALUE('Cihazlar'!K30)),IF('Cihazlar'!J30&lt;&gt;"",0,IF(P30="",0,N(INDEX('Ürünler'!$D:$D,P30)))))</f>
        <v>0</v>
      </c>
    </row>
    <row r="31" spans="1:18">
      <c r="A31" t="str">
        <f>IF(AND('Cihazlar'!A31="",'Cihazlar'!B31=""),"",IFERROR(INDEX('Müşteriler'!$A:$A,MATCH(IF('Cihazlar'!A31="","§",'Cihazlar'!A31),'Müşteriler'!$K:$K,0)),IFERROR(INDEX('Müşteriler'!$A:$A,MATCH(IF('Cihazlar'!B31="","§",'Cihazlar'!B31),'Müşteriler'!$C:$C,0)),'Cihazlar'!A31&amp;'Cihazlar'!B31)))</f>
        <v/>
      </c>
      <c r="B31" t="str">
        <f>IF('Cihazlar'!C31="","",IF(P31="",'Cihazlar'!C31,INDEX('Ürünler'!$B:$B,P31)))</f>
        <v/>
      </c>
      <c r="C31" t="str">
        <f>IF('Cihazlar'!D31="","",'Cihazlar'!D31)</f>
        <v/>
      </c>
      <c r="D31" s="16" t="str">
        <f>O31</f>
        <v/>
      </c>
      <c r="E31" t="str">
        <f>IF(R31&gt;0,R31&amp;" gün",IF(Q31&gt;0,Q31&amp;" ay",""))</f>
        <v/>
      </c>
      <c r="F31" s="16" t="str">
        <f>IF(OR('Cihazlar'!C31="",O31=""),"",IF(R31&gt;0,O31+R31,IF(Q31&gt;0,EDATE(O31,Q31),"")))</f>
        <v/>
      </c>
      <c r="G31" s="17" t="str">
        <f>IF(F31="","",F31-TODAY())</f>
        <v/>
      </c>
      <c r="H31" t="str">
        <f>IF(G31="","",IF(G31&lt;0,"Gecikmiş",IF(G31&lt;=30,"30 gün içinde","Planlı")))</f>
        <v/>
      </c>
      <c r="I31" s="16" t="str">
        <f>IF('Cihazlar'!R31="","",IF('Cihazlar'!S31="Uygun değil",(IF('Cihazlar'!R31="","",IF(ISNUMBER('Cihazlar'!R31),'Cihazlar'!R31,IFERROR(DATE(VALUE(RIGHT('Cihazlar'!R31,4)),VALUE(MID('Cihazlar'!R31,4,2)),VALUE(LEFT('Cihazlar'!R31,2))),""))))+0,EDATE((IF('Cihazlar'!R31="","",IF(ISNUMBER('Cihazlar'!R31),'Cihazlar'!R31,IFERROR(DATE(VALUE(RIGHT('Cihazlar'!R31,4)),VALUE(MID('Cihazlar'!R31,4,2)),VALUE(LEFT('Cihazlar'!R31,2))),"")))),12)))</f>
        <v/>
      </c>
      <c r="J31" s="17" t="str">
        <f>IF(I31="","",I31-TODAY())</f>
        <v/>
      </c>
      <c r="K31" s="16" t="str">
        <f>IF('Cihazlar'!U31="","",IF('Cihazlar'!V31="Kaçak var",(IF('Cihazlar'!U31="","",IF(ISNUMBER('Cihazlar'!U31),'Cihazlar'!U31,IFERROR(DATE(VALUE(RIGHT('Cihazlar'!U31,4)),VALUE(MID('Cihazlar'!U31,4,2)),VALUE(LEFT('Cihazlar'!U31,2))),""))))+30,EDATE((IF('Cihazlar'!U31="","",IF(ISNUMBER('Cihazlar'!U31),'Cihazlar'!U31,IFERROR(DATE(VALUE(RIGHT('Cihazlar'!U31,4)),VALUE(MID('Cihazlar'!U31,4,2)),VALUE(LEFT('Cihazlar'!U31,2))),"")))),12)))</f>
        <v/>
      </c>
      <c r="L31" s="17" t="str">
        <f>IF(K31="","",K31-TODAY())</f>
        <v/>
      </c>
      <c r="M31" s="16" t="str">
        <f>IF('Cihazlar'!X31="","",IF('Cihazlar'!Y31="Uygun değil",(IF('Cihazlar'!X31="","",IF(ISNUMBER('Cihazlar'!X31),'Cihazlar'!X31,IFERROR(DATE(VALUE(RIGHT('Cihazlar'!X31,4)),VALUE(MID('Cihazlar'!X31,4,2)),VALUE(LEFT('Cihazlar'!X31,2))),""))))+0,EDATE((IF('Cihazlar'!X31="","",IF(ISNUMBER('Cihazlar'!X31),'Cihazlar'!X31,IFERROR(DATE(VALUE(RIGHT('Cihazlar'!X31,4)),VALUE(MID('Cihazlar'!X31,4,2)),VALUE(LEFT('Cihazlar'!X31,2))),"")))),12)))</f>
        <v/>
      </c>
      <c r="N31" s="17" t="str">
        <f>IF(M31="","",M31-TODAY())</f>
        <v/>
      </c>
      <c r="O31" s="16" t="str">
        <f>IF('Cihazlar'!F31&lt;&gt;"",IF('Cihazlar'!F31="","",IF(ISNUMBER('Cihazlar'!F31),'Cihazlar'!F31,IFERROR(DATE(VALUE(RIGHT('Cihazlar'!F31,4)),VALUE(MID('Cihazlar'!F31,4,2)),VALUE(LEFT('Cihazlar'!F31,2))),""))),IF('Cihazlar'!E31="","",IF(ISNUMBER('Cihazlar'!E31),'Cihazlar'!E31,IFERROR(DATE(VALUE(RIGHT('Cihazlar'!E31,4)),VALUE(MID('Cihazlar'!E31,4,2)),VALUE(LEFT('Cihazlar'!E31,2))),""))))</f>
        <v/>
      </c>
      <c r="P31" t="str">
        <f>IF('Cihazlar'!C31="","",IFERROR(MATCH('Cihazlar'!C31,'Ürünler'!$A:$A,0),IFERROR(MATCH('Cihazlar'!C31,'Ürünler'!$B:$B,0),"")))</f>
        <v/>
      </c>
      <c r="Q31">
        <f>IF(R31&gt;0,0,IF('Cihazlar'!J31&lt;&gt;"",N(VALUE('Cihazlar'!J31)),IF(P31="",0,N(INDEX('Ürünler'!$C:$C,P31)))))</f>
        <v>0</v>
      </c>
      <c r="R31">
        <f>IF('Cihazlar'!K31&lt;&gt;"",N(VALUE('Cihazlar'!K31)),IF('Cihazlar'!J31&lt;&gt;"",0,IF(P31="",0,N(INDEX('Ürünler'!$D:$D,P31)))))</f>
        <v>0</v>
      </c>
    </row>
    <row r="32" spans="1:18">
      <c r="A32" t="str">
        <f>IF(AND('Cihazlar'!A32="",'Cihazlar'!B32=""),"",IFERROR(INDEX('Müşteriler'!$A:$A,MATCH(IF('Cihazlar'!A32="","§",'Cihazlar'!A32),'Müşteriler'!$K:$K,0)),IFERROR(INDEX('Müşteriler'!$A:$A,MATCH(IF('Cihazlar'!B32="","§",'Cihazlar'!B32),'Müşteriler'!$C:$C,0)),'Cihazlar'!A32&amp;'Cihazlar'!B32)))</f>
        <v/>
      </c>
      <c r="B32" t="str">
        <f>IF('Cihazlar'!C32="","",IF(P32="",'Cihazlar'!C32,INDEX('Ürünler'!$B:$B,P32)))</f>
        <v/>
      </c>
      <c r="C32" t="str">
        <f>IF('Cihazlar'!D32="","",'Cihazlar'!D32)</f>
        <v/>
      </c>
      <c r="D32" s="16" t="str">
        <f>O32</f>
        <v/>
      </c>
      <c r="E32" t="str">
        <f>IF(R32&gt;0,R32&amp;" gün",IF(Q32&gt;0,Q32&amp;" ay",""))</f>
        <v/>
      </c>
      <c r="F32" s="16" t="str">
        <f>IF(OR('Cihazlar'!C32="",O32=""),"",IF(R32&gt;0,O32+R32,IF(Q32&gt;0,EDATE(O32,Q32),"")))</f>
        <v/>
      </c>
      <c r="G32" s="17" t="str">
        <f>IF(F32="","",F32-TODAY())</f>
        <v/>
      </c>
      <c r="H32" t="str">
        <f>IF(G32="","",IF(G32&lt;0,"Gecikmiş",IF(G32&lt;=30,"30 gün içinde","Planlı")))</f>
        <v/>
      </c>
      <c r="I32" s="16" t="str">
        <f>IF('Cihazlar'!R32="","",IF('Cihazlar'!S32="Uygun değil",(IF('Cihazlar'!R32="","",IF(ISNUMBER('Cihazlar'!R32),'Cihazlar'!R32,IFERROR(DATE(VALUE(RIGHT('Cihazlar'!R32,4)),VALUE(MID('Cihazlar'!R32,4,2)),VALUE(LEFT('Cihazlar'!R32,2))),""))))+0,EDATE((IF('Cihazlar'!R32="","",IF(ISNUMBER('Cihazlar'!R32),'Cihazlar'!R32,IFERROR(DATE(VALUE(RIGHT('Cihazlar'!R32,4)),VALUE(MID('Cihazlar'!R32,4,2)),VALUE(LEFT('Cihazlar'!R32,2))),"")))),12)))</f>
        <v/>
      </c>
      <c r="J32" s="17" t="str">
        <f>IF(I32="","",I32-TODAY())</f>
        <v/>
      </c>
      <c r="K32" s="16" t="str">
        <f>IF('Cihazlar'!U32="","",IF('Cihazlar'!V32="Kaçak var",(IF('Cihazlar'!U32="","",IF(ISNUMBER('Cihazlar'!U32),'Cihazlar'!U32,IFERROR(DATE(VALUE(RIGHT('Cihazlar'!U32,4)),VALUE(MID('Cihazlar'!U32,4,2)),VALUE(LEFT('Cihazlar'!U32,2))),""))))+30,EDATE((IF('Cihazlar'!U32="","",IF(ISNUMBER('Cihazlar'!U32),'Cihazlar'!U32,IFERROR(DATE(VALUE(RIGHT('Cihazlar'!U32,4)),VALUE(MID('Cihazlar'!U32,4,2)),VALUE(LEFT('Cihazlar'!U32,2))),"")))),12)))</f>
        <v/>
      </c>
      <c r="L32" s="17" t="str">
        <f>IF(K32="","",K32-TODAY())</f>
        <v/>
      </c>
      <c r="M32" s="16" t="str">
        <f>IF('Cihazlar'!X32="","",IF('Cihazlar'!Y32="Uygun değil",(IF('Cihazlar'!X32="","",IF(ISNUMBER('Cihazlar'!X32),'Cihazlar'!X32,IFERROR(DATE(VALUE(RIGHT('Cihazlar'!X32,4)),VALUE(MID('Cihazlar'!X32,4,2)),VALUE(LEFT('Cihazlar'!X32,2))),""))))+0,EDATE((IF('Cihazlar'!X32="","",IF(ISNUMBER('Cihazlar'!X32),'Cihazlar'!X32,IFERROR(DATE(VALUE(RIGHT('Cihazlar'!X32,4)),VALUE(MID('Cihazlar'!X32,4,2)),VALUE(LEFT('Cihazlar'!X32,2))),"")))),12)))</f>
        <v/>
      </c>
      <c r="N32" s="17" t="str">
        <f>IF(M32="","",M32-TODAY())</f>
        <v/>
      </c>
      <c r="O32" s="16" t="str">
        <f>IF('Cihazlar'!F32&lt;&gt;"",IF('Cihazlar'!F32="","",IF(ISNUMBER('Cihazlar'!F32),'Cihazlar'!F32,IFERROR(DATE(VALUE(RIGHT('Cihazlar'!F32,4)),VALUE(MID('Cihazlar'!F32,4,2)),VALUE(LEFT('Cihazlar'!F32,2))),""))),IF('Cihazlar'!E32="","",IF(ISNUMBER('Cihazlar'!E32),'Cihazlar'!E32,IFERROR(DATE(VALUE(RIGHT('Cihazlar'!E32,4)),VALUE(MID('Cihazlar'!E32,4,2)),VALUE(LEFT('Cihazlar'!E32,2))),""))))</f>
        <v/>
      </c>
      <c r="P32" t="str">
        <f>IF('Cihazlar'!C32="","",IFERROR(MATCH('Cihazlar'!C32,'Ürünler'!$A:$A,0),IFERROR(MATCH('Cihazlar'!C32,'Ürünler'!$B:$B,0),"")))</f>
        <v/>
      </c>
      <c r="Q32">
        <f>IF(R32&gt;0,0,IF('Cihazlar'!J32&lt;&gt;"",N(VALUE('Cihazlar'!J32)),IF(P32="",0,N(INDEX('Ürünler'!$C:$C,P32)))))</f>
        <v>0</v>
      </c>
      <c r="R32">
        <f>IF('Cihazlar'!K32&lt;&gt;"",N(VALUE('Cihazlar'!K32)),IF('Cihazlar'!J32&lt;&gt;"",0,IF(P32="",0,N(INDEX('Ürünler'!$D:$D,P32)))))</f>
        <v>0</v>
      </c>
    </row>
    <row r="33" spans="1:18">
      <c r="A33" t="str">
        <f>IF(AND('Cihazlar'!A33="",'Cihazlar'!B33=""),"",IFERROR(INDEX('Müşteriler'!$A:$A,MATCH(IF('Cihazlar'!A33="","§",'Cihazlar'!A33),'Müşteriler'!$K:$K,0)),IFERROR(INDEX('Müşteriler'!$A:$A,MATCH(IF('Cihazlar'!B33="","§",'Cihazlar'!B33),'Müşteriler'!$C:$C,0)),'Cihazlar'!A33&amp;'Cihazlar'!B33)))</f>
        <v/>
      </c>
      <c r="B33" t="str">
        <f>IF('Cihazlar'!C33="","",IF(P33="",'Cihazlar'!C33,INDEX('Ürünler'!$B:$B,P33)))</f>
        <v/>
      </c>
      <c r="C33" t="str">
        <f>IF('Cihazlar'!D33="","",'Cihazlar'!D33)</f>
        <v/>
      </c>
      <c r="D33" s="16" t="str">
        <f>O33</f>
        <v/>
      </c>
      <c r="E33" t="str">
        <f>IF(R33&gt;0,R33&amp;" gün",IF(Q33&gt;0,Q33&amp;" ay",""))</f>
        <v/>
      </c>
      <c r="F33" s="16" t="str">
        <f>IF(OR('Cihazlar'!C33="",O33=""),"",IF(R33&gt;0,O33+R33,IF(Q33&gt;0,EDATE(O33,Q33),"")))</f>
        <v/>
      </c>
      <c r="G33" s="17" t="str">
        <f>IF(F33="","",F33-TODAY())</f>
        <v/>
      </c>
      <c r="H33" t="str">
        <f>IF(G33="","",IF(G33&lt;0,"Gecikmiş",IF(G33&lt;=30,"30 gün içinde","Planlı")))</f>
        <v/>
      </c>
      <c r="I33" s="16" t="str">
        <f>IF('Cihazlar'!R33="","",IF('Cihazlar'!S33="Uygun değil",(IF('Cihazlar'!R33="","",IF(ISNUMBER('Cihazlar'!R33),'Cihazlar'!R33,IFERROR(DATE(VALUE(RIGHT('Cihazlar'!R33,4)),VALUE(MID('Cihazlar'!R33,4,2)),VALUE(LEFT('Cihazlar'!R33,2))),""))))+0,EDATE((IF('Cihazlar'!R33="","",IF(ISNUMBER('Cihazlar'!R33),'Cihazlar'!R33,IFERROR(DATE(VALUE(RIGHT('Cihazlar'!R33,4)),VALUE(MID('Cihazlar'!R33,4,2)),VALUE(LEFT('Cihazlar'!R33,2))),"")))),12)))</f>
        <v/>
      </c>
      <c r="J33" s="17" t="str">
        <f>IF(I33="","",I33-TODAY())</f>
        <v/>
      </c>
      <c r="K33" s="16" t="str">
        <f>IF('Cihazlar'!U33="","",IF('Cihazlar'!V33="Kaçak var",(IF('Cihazlar'!U33="","",IF(ISNUMBER('Cihazlar'!U33),'Cihazlar'!U33,IFERROR(DATE(VALUE(RIGHT('Cihazlar'!U33,4)),VALUE(MID('Cihazlar'!U33,4,2)),VALUE(LEFT('Cihazlar'!U33,2))),""))))+30,EDATE((IF('Cihazlar'!U33="","",IF(ISNUMBER('Cihazlar'!U33),'Cihazlar'!U33,IFERROR(DATE(VALUE(RIGHT('Cihazlar'!U33,4)),VALUE(MID('Cihazlar'!U33,4,2)),VALUE(LEFT('Cihazlar'!U33,2))),"")))),12)))</f>
        <v/>
      </c>
      <c r="L33" s="17" t="str">
        <f>IF(K33="","",K33-TODAY())</f>
        <v/>
      </c>
      <c r="M33" s="16" t="str">
        <f>IF('Cihazlar'!X33="","",IF('Cihazlar'!Y33="Uygun değil",(IF('Cihazlar'!X33="","",IF(ISNUMBER('Cihazlar'!X33),'Cihazlar'!X33,IFERROR(DATE(VALUE(RIGHT('Cihazlar'!X33,4)),VALUE(MID('Cihazlar'!X33,4,2)),VALUE(LEFT('Cihazlar'!X33,2))),""))))+0,EDATE((IF('Cihazlar'!X33="","",IF(ISNUMBER('Cihazlar'!X33),'Cihazlar'!X33,IFERROR(DATE(VALUE(RIGHT('Cihazlar'!X33,4)),VALUE(MID('Cihazlar'!X33,4,2)),VALUE(LEFT('Cihazlar'!X33,2))),"")))),12)))</f>
        <v/>
      </c>
      <c r="N33" s="17" t="str">
        <f>IF(M33="","",M33-TODAY())</f>
        <v/>
      </c>
      <c r="O33" s="16" t="str">
        <f>IF('Cihazlar'!F33&lt;&gt;"",IF('Cihazlar'!F33="","",IF(ISNUMBER('Cihazlar'!F33),'Cihazlar'!F33,IFERROR(DATE(VALUE(RIGHT('Cihazlar'!F33,4)),VALUE(MID('Cihazlar'!F33,4,2)),VALUE(LEFT('Cihazlar'!F33,2))),""))),IF('Cihazlar'!E33="","",IF(ISNUMBER('Cihazlar'!E33),'Cihazlar'!E33,IFERROR(DATE(VALUE(RIGHT('Cihazlar'!E33,4)),VALUE(MID('Cihazlar'!E33,4,2)),VALUE(LEFT('Cihazlar'!E33,2))),""))))</f>
        <v/>
      </c>
      <c r="P33" t="str">
        <f>IF('Cihazlar'!C33="","",IFERROR(MATCH('Cihazlar'!C33,'Ürünler'!$A:$A,0),IFERROR(MATCH('Cihazlar'!C33,'Ürünler'!$B:$B,0),"")))</f>
        <v/>
      </c>
      <c r="Q33">
        <f>IF(R33&gt;0,0,IF('Cihazlar'!J33&lt;&gt;"",N(VALUE('Cihazlar'!J33)),IF(P33="",0,N(INDEX('Ürünler'!$C:$C,P33)))))</f>
        <v>0</v>
      </c>
      <c r="R33">
        <f>IF('Cihazlar'!K33&lt;&gt;"",N(VALUE('Cihazlar'!K33)),IF('Cihazlar'!J33&lt;&gt;"",0,IF(P33="",0,N(INDEX('Ürünler'!$D:$D,P33)))))</f>
        <v>0</v>
      </c>
    </row>
    <row r="34" spans="1:18">
      <c r="A34" t="str">
        <f>IF(AND('Cihazlar'!A34="",'Cihazlar'!B34=""),"",IFERROR(INDEX('Müşteriler'!$A:$A,MATCH(IF('Cihazlar'!A34="","§",'Cihazlar'!A34),'Müşteriler'!$K:$K,0)),IFERROR(INDEX('Müşteriler'!$A:$A,MATCH(IF('Cihazlar'!B34="","§",'Cihazlar'!B34),'Müşteriler'!$C:$C,0)),'Cihazlar'!A34&amp;'Cihazlar'!B34)))</f>
        <v/>
      </c>
      <c r="B34" t="str">
        <f>IF('Cihazlar'!C34="","",IF(P34="",'Cihazlar'!C34,INDEX('Ürünler'!$B:$B,P34)))</f>
        <v/>
      </c>
      <c r="C34" t="str">
        <f>IF('Cihazlar'!D34="","",'Cihazlar'!D34)</f>
        <v/>
      </c>
      <c r="D34" s="16" t="str">
        <f>O34</f>
        <v/>
      </c>
      <c r="E34" t="str">
        <f>IF(R34&gt;0,R34&amp;" gün",IF(Q34&gt;0,Q34&amp;" ay",""))</f>
        <v/>
      </c>
      <c r="F34" s="16" t="str">
        <f>IF(OR('Cihazlar'!C34="",O34=""),"",IF(R34&gt;0,O34+R34,IF(Q34&gt;0,EDATE(O34,Q34),"")))</f>
        <v/>
      </c>
      <c r="G34" s="17" t="str">
        <f>IF(F34="","",F34-TODAY())</f>
        <v/>
      </c>
      <c r="H34" t="str">
        <f>IF(G34="","",IF(G34&lt;0,"Gecikmiş",IF(G34&lt;=30,"30 gün içinde","Planlı")))</f>
        <v/>
      </c>
      <c r="I34" s="16" t="str">
        <f>IF('Cihazlar'!R34="","",IF('Cihazlar'!S34="Uygun değil",(IF('Cihazlar'!R34="","",IF(ISNUMBER('Cihazlar'!R34),'Cihazlar'!R34,IFERROR(DATE(VALUE(RIGHT('Cihazlar'!R34,4)),VALUE(MID('Cihazlar'!R34,4,2)),VALUE(LEFT('Cihazlar'!R34,2))),""))))+0,EDATE((IF('Cihazlar'!R34="","",IF(ISNUMBER('Cihazlar'!R34),'Cihazlar'!R34,IFERROR(DATE(VALUE(RIGHT('Cihazlar'!R34,4)),VALUE(MID('Cihazlar'!R34,4,2)),VALUE(LEFT('Cihazlar'!R34,2))),"")))),12)))</f>
        <v/>
      </c>
      <c r="J34" s="17" t="str">
        <f>IF(I34="","",I34-TODAY())</f>
        <v/>
      </c>
      <c r="K34" s="16" t="str">
        <f>IF('Cihazlar'!U34="","",IF('Cihazlar'!V34="Kaçak var",(IF('Cihazlar'!U34="","",IF(ISNUMBER('Cihazlar'!U34),'Cihazlar'!U34,IFERROR(DATE(VALUE(RIGHT('Cihazlar'!U34,4)),VALUE(MID('Cihazlar'!U34,4,2)),VALUE(LEFT('Cihazlar'!U34,2))),""))))+30,EDATE((IF('Cihazlar'!U34="","",IF(ISNUMBER('Cihazlar'!U34),'Cihazlar'!U34,IFERROR(DATE(VALUE(RIGHT('Cihazlar'!U34,4)),VALUE(MID('Cihazlar'!U34,4,2)),VALUE(LEFT('Cihazlar'!U34,2))),"")))),12)))</f>
        <v/>
      </c>
      <c r="L34" s="17" t="str">
        <f>IF(K34="","",K34-TODAY())</f>
        <v/>
      </c>
      <c r="M34" s="16" t="str">
        <f>IF('Cihazlar'!X34="","",IF('Cihazlar'!Y34="Uygun değil",(IF('Cihazlar'!X34="","",IF(ISNUMBER('Cihazlar'!X34),'Cihazlar'!X34,IFERROR(DATE(VALUE(RIGHT('Cihazlar'!X34,4)),VALUE(MID('Cihazlar'!X34,4,2)),VALUE(LEFT('Cihazlar'!X34,2))),""))))+0,EDATE((IF('Cihazlar'!X34="","",IF(ISNUMBER('Cihazlar'!X34),'Cihazlar'!X34,IFERROR(DATE(VALUE(RIGHT('Cihazlar'!X34,4)),VALUE(MID('Cihazlar'!X34,4,2)),VALUE(LEFT('Cihazlar'!X34,2))),"")))),12)))</f>
        <v/>
      </c>
      <c r="N34" s="17" t="str">
        <f>IF(M34="","",M34-TODAY())</f>
        <v/>
      </c>
      <c r="O34" s="16" t="str">
        <f>IF('Cihazlar'!F34&lt;&gt;"",IF('Cihazlar'!F34="","",IF(ISNUMBER('Cihazlar'!F34),'Cihazlar'!F34,IFERROR(DATE(VALUE(RIGHT('Cihazlar'!F34,4)),VALUE(MID('Cihazlar'!F34,4,2)),VALUE(LEFT('Cihazlar'!F34,2))),""))),IF('Cihazlar'!E34="","",IF(ISNUMBER('Cihazlar'!E34),'Cihazlar'!E34,IFERROR(DATE(VALUE(RIGHT('Cihazlar'!E34,4)),VALUE(MID('Cihazlar'!E34,4,2)),VALUE(LEFT('Cihazlar'!E34,2))),""))))</f>
        <v/>
      </c>
      <c r="P34" t="str">
        <f>IF('Cihazlar'!C34="","",IFERROR(MATCH('Cihazlar'!C34,'Ürünler'!$A:$A,0),IFERROR(MATCH('Cihazlar'!C34,'Ürünler'!$B:$B,0),"")))</f>
        <v/>
      </c>
      <c r="Q34">
        <f>IF(R34&gt;0,0,IF('Cihazlar'!J34&lt;&gt;"",N(VALUE('Cihazlar'!J34)),IF(P34="",0,N(INDEX('Ürünler'!$C:$C,P34)))))</f>
        <v>0</v>
      </c>
      <c r="R34">
        <f>IF('Cihazlar'!K34&lt;&gt;"",N(VALUE('Cihazlar'!K34)),IF('Cihazlar'!J34&lt;&gt;"",0,IF(P34="",0,N(INDEX('Ürünler'!$D:$D,P34)))))</f>
        <v>0</v>
      </c>
    </row>
    <row r="35" spans="1:18">
      <c r="A35" t="str">
        <f>IF(AND('Cihazlar'!A35="",'Cihazlar'!B35=""),"",IFERROR(INDEX('Müşteriler'!$A:$A,MATCH(IF('Cihazlar'!A35="","§",'Cihazlar'!A35),'Müşteriler'!$K:$K,0)),IFERROR(INDEX('Müşteriler'!$A:$A,MATCH(IF('Cihazlar'!B35="","§",'Cihazlar'!B35),'Müşteriler'!$C:$C,0)),'Cihazlar'!A35&amp;'Cihazlar'!B35)))</f>
        <v/>
      </c>
      <c r="B35" t="str">
        <f>IF('Cihazlar'!C35="","",IF(P35="",'Cihazlar'!C35,INDEX('Ürünler'!$B:$B,P35)))</f>
        <v/>
      </c>
      <c r="C35" t="str">
        <f>IF('Cihazlar'!D35="","",'Cihazlar'!D35)</f>
        <v/>
      </c>
      <c r="D35" s="16" t="str">
        <f>O35</f>
        <v/>
      </c>
      <c r="E35" t="str">
        <f>IF(R35&gt;0,R35&amp;" gün",IF(Q35&gt;0,Q35&amp;" ay",""))</f>
        <v/>
      </c>
      <c r="F35" s="16" t="str">
        <f>IF(OR('Cihazlar'!C35="",O35=""),"",IF(R35&gt;0,O35+R35,IF(Q35&gt;0,EDATE(O35,Q35),"")))</f>
        <v/>
      </c>
      <c r="G35" s="17" t="str">
        <f>IF(F35="","",F35-TODAY())</f>
        <v/>
      </c>
      <c r="H35" t="str">
        <f>IF(G35="","",IF(G35&lt;0,"Gecikmiş",IF(G35&lt;=30,"30 gün içinde","Planlı")))</f>
        <v/>
      </c>
      <c r="I35" s="16" t="str">
        <f>IF('Cihazlar'!R35="","",IF('Cihazlar'!S35="Uygun değil",(IF('Cihazlar'!R35="","",IF(ISNUMBER('Cihazlar'!R35),'Cihazlar'!R35,IFERROR(DATE(VALUE(RIGHT('Cihazlar'!R35,4)),VALUE(MID('Cihazlar'!R35,4,2)),VALUE(LEFT('Cihazlar'!R35,2))),""))))+0,EDATE((IF('Cihazlar'!R35="","",IF(ISNUMBER('Cihazlar'!R35),'Cihazlar'!R35,IFERROR(DATE(VALUE(RIGHT('Cihazlar'!R35,4)),VALUE(MID('Cihazlar'!R35,4,2)),VALUE(LEFT('Cihazlar'!R35,2))),"")))),12)))</f>
        <v/>
      </c>
      <c r="J35" s="17" t="str">
        <f>IF(I35="","",I35-TODAY())</f>
        <v/>
      </c>
      <c r="K35" s="16" t="str">
        <f>IF('Cihazlar'!U35="","",IF('Cihazlar'!V35="Kaçak var",(IF('Cihazlar'!U35="","",IF(ISNUMBER('Cihazlar'!U35),'Cihazlar'!U35,IFERROR(DATE(VALUE(RIGHT('Cihazlar'!U35,4)),VALUE(MID('Cihazlar'!U35,4,2)),VALUE(LEFT('Cihazlar'!U35,2))),""))))+30,EDATE((IF('Cihazlar'!U35="","",IF(ISNUMBER('Cihazlar'!U35),'Cihazlar'!U35,IFERROR(DATE(VALUE(RIGHT('Cihazlar'!U35,4)),VALUE(MID('Cihazlar'!U35,4,2)),VALUE(LEFT('Cihazlar'!U35,2))),"")))),12)))</f>
        <v/>
      </c>
      <c r="L35" s="17" t="str">
        <f>IF(K35="","",K35-TODAY())</f>
        <v/>
      </c>
      <c r="M35" s="16" t="str">
        <f>IF('Cihazlar'!X35="","",IF('Cihazlar'!Y35="Uygun değil",(IF('Cihazlar'!X35="","",IF(ISNUMBER('Cihazlar'!X35),'Cihazlar'!X35,IFERROR(DATE(VALUE(RIGHT('Cihazlar'!X35,4)),VALUE(MID('Cihazlar'!X35,4,2)),VALUE(LEFT('Cihazlar'!X35,2))),""))))+0,EDATE((IF('Cihazlar'!X35="","",IF(ISNUMBER('Cihazlar'!X35),'Cihazlar'!X35,IFERROR(DATE(VALUE(RIGHT('Cihazlar'!X35,4)),VALUE(MID('Cihazlar'!X35,4,2)),VALUE(LEFT('Cihazlar'!X35,2))),"")))),12)))</f>
        <v/>
      </c>
      <c r="N35" s="17" t="str">
        <f>IF(M35="","",M35-TODAY())</f>
        <v/>
      </c>
      <c r="O35" s="16" t="str">
        <f>IF('Cihazlar'!F35&lt;&gt;"",IF('Cihazlar'!F35="","",IF(ISNUMBER('Cihazlar'!F35),'Cihazlar'!F35,IFERROR(DATE(VALUE(RIGHT('Cihazlar'!F35,4)),VALUE(MID('Cihazlar'!F35,4,2)),VALUE(LEFT('Cihazlar'!F35,2))),""))),IF('Cihazlar'!E35="","",IF(ISNUMBER('Cihazlar'!E35),'Cihazlar'!E35,IFERROR(DATE(VALUE(RIGHT('Cihazlar'!E35,4)),VALUE(MID('Cihazlar'!E35,4,2)),VALUE(LEFT('Cihazlar'!E35,2))),""))))</f>
        <v/>
      </c>
      <c r="P35" t="str">
        <f>IF('Cihazlar'!C35="","",IFERROR(MATCH('Cihazlar'!C35,'Ürünler'!$A:$A,0),IFERROR(MATCH('Cihazlar'!C35,'Ürünler'!$B:$B,0),"")))</f>
        <v/>
      </c>
      <c r="Q35">
        <f>IF(R35&gt;0,0,IF('Cihazlar'!J35&lt;&gt;"",N(VALUE('Cihazlar'!J35)),IF(P35="",0,N(INDEX('Ürünler'!$C:$C,P35)))))</f>
        <v>0</v>
      </c>
      <c r="R35">
        <f>IF('Cihazlar'!K35&lt;&gt;"",N(VALUE('Cihazlar'!K35)),IF('Cihazlar'!J35&lt;&gt;"",0,IF(P35="",0,N(INDEX('Ürünler'!$D:$D,P35)))))</f>
        <v>0</v>
      </c>
    </row>
    <row r="36" spans="1:18">
      <c r="A36" t="str">
        <f>IF(AND('Cihazlar'!A36="",'Cihazlar'!B36=""),"",IFERROR(INDEX('Müşteriler'!$A:$A,MATCH(IF('Cihazlar'!A36="","§",'Cihazlar'!A36),'Müşteriler'!$K:$K,0)),IFERROR(INDEX('Müşteriler'!$A:$A,MATCH(IF('Cihazlar'!B36="","§",'Cihazlar'!B36),'Müşteriler'!$C:$C,0)),'Cihazlar'!A36&amp;'Cihazlar'!B36)))</f>
        <v/>
      </c>
      <c r="B36" t="str">
        <f>IF('Cihazlar'!C36="","",IF(P36="",'Cihazlar'!C36,INDEX('Ürünler'!$B:$B,P36)))</f>
        <v/>
      </c>
      <c r="C36" t="str">
        <f>IF('Cihazlar'!D36="","",'Cihazlar'!D36)</f>
        <v/>
      </c>
      <c r="D36" s="16" t="str">
        <f>O36</f>
        <v/>
      </c>
      <c r="E36" t="str">
        <f>IF(R36&gt;0,R36&amp;" gün",IF(Q36&gt;0,Q36&amp;" ay",""))</f>
        <v/>
      </c>
      <c r="F36" s="16" t="str">
        <f>IF(OR('Cihazlar'!C36="",O36=""),"",IF(R36&gt;0,O36+R36,IF(Q36&gt;0,EDATE(O36,Q36),"")))</f>
        <v/>
      </c>
      <c r="G36" s="17" t="str">
        <f>IF(F36="","",F36-TODAY())</f>
        <v/>
      </c>
      <c r="H36" t="str">
        <f>IF(G36="","",IF(G36&lt;0,"Gecikmiş",IF(G36&lt;=30,"30 gün içinde","Planlı")))</f>
        <v/>
      </c>
      <c r="I36" s="16" t="str">
        <f>IF('Cihazlar'!R36="","",IF('Cihazlar'!S36="Uygun değil",(IF('Cihazlar'!R36="","",IF(ISNUMBER('Cihazlar'!R36),'Cihazlar'!R36,IFERROR(DATE(VALUE(RIGHT('Cihazlar'!R36,4)),VALUE(MID('Cihazlar'!R36,4,2)),VALUE(LEFT('Cihazlar'!R36,2))),""))))+0,EDATE((IF('Cihazlar'!R36="","",IF(ISNUMBER('Cihazlar'!R36),'Cihazlar'!R36,IFERROR(DATE(VALUE(RIGHT('Cihazlar'!R36,4)),VALUE(MID('Cihazlar'!R36,4,2)),VALUE(LEFT('Cihazlar'!R36,2))),"")))),12)))</f>
        <v/>
      </c>
      <c r="J36" s="17" t="str">
        <f>IF(I36="","",I36-TODAY())</f>
        <v/>
      </c>
      <c r="K36" s="16" t="str">
        <f>IF('Cihazlar'!U36="","",IF('Cihazlar'!V36="Kaçak var",(IF('Cihazlar'!U36="","",IF(ISNUMBER('Cihazlar'!U36),'Cihazlar'!U36,IFERROR(DATE(VALUE(RIGHT('Cihazlar'!U36,4)),VALUE(MID('Cihazlar'!U36,4,2)),VALUE(LEFT('Cihazlar'!U36,2))),""))))+30,EDATE((IF('Cihazlar'!U36="","",IF(ISNUMBER('Cihazlar'!U36),'Cihazlar'!U36,IFERROR(DATE(VALUE(RIGHT('Cihazlar'!U36,4)),VALUE(MID('Cihazlar'!U36,4,2)),VALUE(LEFT('Cihazlar'!U36,2))),"")))),12)))</f>
        <v/>
      </c>
      <c r="L36" s="17" t="str">
        <f>IF(K36="","",K36-TODAY())</f>
        <v/>
      </c>
      <c r="M36" s="16" t="str">
        <f>IF('Cihazlar'!X36="","",IF('Cihazlar'!Y36="Uygun değil",(IF('Cihazlar'!X36="","",IF(ISNUMBER('Cihazlar'!X36),'Cihazlar'!X36,IFERROR(DATE(VALUE(RIGHT('Cihazlar'!X36,4)),VALUE(MID('Cihazlar'!X36,4,2)),VALUE(LEFT('Cihazlar'!X36,2))),""))))+0,EDATE((IF('Cihazlar'!X36="","",IF(ISNUMBER('Cihazlar'!X36),'Cihazlar'!X36,IFERROR(DATE(VALUE(RIGHT('Cihazlar'!X36,4)),VALUE(MID('Cihazlar'!X36,4,2)),VALUE(LEFT('Cihazlar'!X36,2))),"")))),12)))</f>
        <v/>
      </c>
      <c r="N36" s="17" t="str">
        <f>IF(M36="","",M36-TODAY())</f>
        <v/>
      </c>
      <c r="O36" s="16" t="str">
        <f>IF('Cihazlar'!F36&lt;&gt;"",IF('Cihazlar'!F36="","",IF(ISNUMBER('Cihazlar'!F36),'Cihazlar'!F36,IFERROR(DATE(VALUE(RIGHT('Cihazlar'!F36,4)),VALUE(MID('Cihazlar'!F36,4,2)),VALUE(LEFT('Cihazlar'!F36,2))),""))),IF('Cihazlar'!E36="","",IF(ISNUMBER('Cihazlar'!E36),'Cihazlar'!E36,IFERROR(DATE(VALUE(RIGHT('Cihazlar'!E36,4)),VALUE(MID('Cihazlar'!E36,4,2)),VALUE(LEFT('Cihazlar'!E36,2))),""))))</f>
        <v/>
      </c>
      <c r="P36" t="str">
        <f>IF('Cihazlar'!C36="","",IFERROR(MATCH('Cihazlar'!C36,'Ürünler'!$A:$A,0),IFERROR(MATCH('Cihazlar'!C36,'Ürünler'!$B:$B,0),"")))</f>
        <v/>
      </c>
      <c r="Q36">
        <f>IF(R36&gt;0,0,IF('Cihazlar'!J36&lt;&gt;"",N(VALUE('Cihazlar'!J36)),IF(P36="",0,N(INDEX('Ürünler'!$C:$C,P36)))))</f>
        <v>0</v>
      </c>
      <c r="R36">
        <f>IF('Cihazlar'!K36&lt;&gt;"",N(VALUE('Cihazlar'!K36)),IF('Cihazlar'!J36&lt;&gt;"",0,IF(P36="",0,N(INDEX('Ürünler'!$D:$D,P36)))))</f>
        <v>0</v>
      </c>
    </row>
    <row r="37" spans="1:18">
      <c r="A37" t="str">
        <f>IF(AND('Cihazlar'!A37="",'Cihazlar'!B37=""),"",IFERROR(INDEX('Müşteriler'!$A:$A,MATCH(IF('Cihazlar'!A37="","§",'Cihazlar'!A37),'Müşteriler'!$K:$K,0)),IFERROR(INDEX('Müşteriler'!$A:$A,MATCH(IF('Cihazlar'!B37="","§",'Cihazlar'!B37),'Müşteriler'!$C:$C,0)),'Cihazlar'!A37&amp;'Cihazlar'!B37)))</f>
        <v/>
      </c>
      <c r="B37" t="str">
        <f>IF('Cihazlar'!C37="","",IF(P37="",'Cihazlar'!C37,INDEX('Ürünler'!$B:$B,P37)))</f>
        <v/>
      </c>
      <c r="C37" t="str">
        <f>IF('Cihazlar'!D37="","",'Cihazlar'!D37)</f>
        <v/>
      </c>
      <c r="D37" s="16" t="str">
        <f>O37</f>
        <v/>
      </c>
      <c r="E37" t="str">
        <f>IF(R37&gt;0,R37&amp;" gün",IF(Q37&gt;0,Q37&amp;" ay",""))</f>
        <v/>
      </c>
      <c r="F37" s="16" t="str">
        <f>IF(OR('Cihazlar'!C37="",O37=""),"",IF(R37&gt;0,O37+R37,IF(Q37&gt;0,EDATE(O37,Q37),"")))</f>
        <v/>
      </c>
      <c r="G37" s="17" t="str">
        <f>IF(F37="","",F37-TODAY())</f>
        <v/>
      </c>
      <c r="H37" t="str">
        <f>IF(G37="","",IF(G37&lt;0,"Gecikmiş",IF(G37&lt;=30,"30 gün içinde","Planlı")))</f>
        <v/>
      </c>
      <c r="I37" s="16" t="str">
        <f>IF('Cihazlar'!R37="","",IF('Cihazlar'!S37="Uygun değil",(IF('Cihazlar'!R37="","",IF(ISNUMBER('Cihazlar'!R37),'Cihazlar'!R37,IFERROR(DATE(VALUE(RIGHT('Cihazlar'!R37,4)),VALUE(MID('Cihazlar'!R37,4,2)),VALUE(LEFT('Cihazlar'!R37,2))),""))))+0,EDATE((IF('Cihazlar'!R37="","",IF(ISNUMBER('Cihazlar'!R37),'Cihazlar'!R37,IFERROR(DATE(VALUE(RIGHT('Cihazlar'!R37,4)),VALUE(MID('Cihazlar'!R37,4,2)),VALUE(LEFT('Cihazlar'!R37,2))),"")))),12)))</f>
        <v/>
      </c>
      <c r="J37" s="17" t="str">
        <f>IF(I37="","",I37-TODAY())</f>
        <v/>
      </c>
      <c r="K37" s="16" t="str">
        <f>IF('Cihazlar'!U37="","",IF('Cihazlar'!V37="Kaçak var",(IF('Cihazlar'!U37="","",IF(ISNUMBER('Cihazlar'!U37),'Cihazlar'!U37,IFERROR(DATE(VALUE(RIGHT('Cihazlar'!U37,4)),VALUE(MID('Cihazlar'!U37,4,2)),VALUE(LEFT('Cihazlar'!U37,2))),""))))+30,EDATE((IF('Cihazlar'!U37="","",IF(ISNUMBER('Cihazlar'!U37),'Cihazlar'!U37,IFERROR(DATE(VALUE(RIGHT('Cihazlar'!U37,4)),VALUE(MID('Cihazlar'!U37,4,2)),VALUE(LEFT('Cihazlar'!U37,2))),"")))),12)))</f>
        <v/>
      </c>
      <c r="L37" s="17" t="str">
        <f>IF(K37="","",K37-TODAY())</f>
        <v/>
      </c>
      <c r="M37" s="16" t="str">
        <f>IF('Cihazlar'!X37="","",IF('Cihazlar'!Y37="Uygun değil",(IF('Cihazlar'!X37="","",IF(ISNUMBER('Cihazlar'!X37),'Cihazlar'!X37,IFERROR(DATE(VALUE(RIGHT('Cihazlar'!X37,4)),VALUE(MID('Cihazlar'!X37,4,2)),VALUE(LEFT('Cihazlar'!X37,2))),""))))+0,EDATE((IF('Cihazlar'!X37="","",IF(ISNUMBER('Cihazlar'!X37),'Cihazlar'!X37,IFERROR(DATE(VALUE(RIGHT('Cihazlar'!X37,4)),VALUE(MID('Cihazlar'!X37,4,2)),VALUE(LEFT('Cihazlar'!X37,2))),"")))),12)))</f>
        <v/>
      </c>
      <c r="N37" s="17" t="str">
        <f>IF(M37="","",M37-TODAY())</f>
        <v/>
      </c>
      <c r="O37" s="16" t="str">
        <f>IF('Cihazlar'!F37&lt;&gt;"",IF('Cihazlar'!F37="","",IF(ISNUMBER('Cihazlar'!F37),'Cihazlar'!F37,IFERROR(DATE(VALUE(RIGHT('Cihazlar'!F37,4)),VALUE(MID('Cihazlar'!F37,4,2)),VALUE(LEFT('Cihazlar'!F37,2))),""))),IF('Cihazlar'!E37="","",IF(ISNUMBER('Cihazlar'!E37),'Cihazlar'!E37,IFERROR(DATE(VALUE(RIGHT('Cihazlar'!E37,4)),VALUE(MID('Cihazlar'!E37,4,2)),VALUE(LEFT('Cihazlar'!E37,2))),""))))</f>
        <v/>
      </c>
      <c r="P37" t="str">
        <f>IF('Cihazlar'!C37="","",IFERROR(MATCH('Cihazlar'!C37,'Ürünler'!$A:$A,0),IFERROR(MATCH('Cihazlar'!C37,'Ürünler'!$B:$B,0),"")))</f>
        <v/>
      </c>
      <c r="Q37">
        <f>IF(R37&gt;0,0,IF('Cihazlar'!J37&lt;&gt;"",N(VALUE('Cihazlar'!J37)),IF(P37="",0,N(INDEX('Ürünler'!$C:$C,P37)))))</f>
        <v>0</v>
      </c>
      <c r="R37">
        <f>IF('Cihazlar'!K37&lt;&gt;"",N(VALUE('Cihazlar'!K37)),IF('Cihazlar'!J37&lt;&gt;"",0,IF(P37="",0,N(INDEX('Ürünler'!$D:$D,P37)))))</f>
        <v>0</v>
      </c>
    </row>
    <row r="38" spans="1:18">
      <c r="A38" t="str">
        <f>IF(AND('Cihazlar'!A38="",'Cihazlar'!B38=""),"",IFERROR(INDEX('Müşteriler'!$A:$A,MATCH(IF('Cihazlar'!A38="","§",'Cihazlar'!A38),'Müşteriler'!$K:$K,0)),IFERROR(INDEX('Müşteriler'!$A:$A,MATCH(IF('Cihazlar'!B38="","§",'Cihazlar'!B38),'Müşteriler'!$C:$C,0)),'Cihazlar'!A38&amp;'Cihazlar'!B38)))</f>
        <v/>
      </c>
      <c r="B38" t="str">
        <f>IF('Cihazlar'!C38="","",IF(P38="",'Cihazlar'!C38,INDEX('Ürünler'!$B:$B,P38)))</f>
        <v/>
      </c>
      <c r="C38" t="str">
        <f>IF('Cihazlar'!D38="","",'Cihazlar'!D38)</f>
        <v/>
      </c>
      <c r="D38" s="16" t="str">
        <f>O38</f>
        <v/>
      </c>
      <c r="E38" t="str">
        <f>IF(R38&gt;0,R38&amp;" gün",IF(Q38&gt;0,Q38&amp;" ay",""))</f>
        <v/>
      </c>
      <c r="F38" s="16" t="str">
        <f>IF(OR('Cihazlar'!C38="",O38=""),"",IF(R38&gt;0,O38+R38,IF(Q38&gt;0,EDATE(O38,Q38),"")))</f>
        <v/>
      </c>
      <c r="G38" s="17" t="str">
        <f>IF(F38="","",F38-TODAY())</f>
        <v/>
      </c>
      <c r="H38" t="str">
        <f>IF(G38="","",IF(G38&lt;0,"Gecikmiş",IF(G38&lt;=30,"30 gün içinde","Planlı")))</f>
        <v/>
      </c>
      <c r="I38" s="16" t="str">
        <f>IF('Cihazlar'!R38="","",IF('Cihazlar'!S38="Uygun değil",(IF('Cihazlar'!R38="","",IF(ISNUMBER('Cihazlar'!R38),'Cihazlar'!R38,IFERROR(DATE(VALUE(RIGHT('Cihazlar'!R38,4)),VALUE(MID('Cihazlar'!R38,4,2)),VALUE(LEFT('Cihazlar'!R38,2))),""))))+0,EDATE((IF('Cihazlar'!R38="","",IF(ISNUMBER('Cihazlar'!R38),'Cihazlar'!R38,IFERROR(DATE(VALUE(RIGHT('Cihazlar'!R38,4)),VALUE(MID('Cihazlar'!R38,4,2)),VALUE(LEFT('Cihazlar'!R38,2))),"")))),12)))</f>
        <v/>
      </c>
      <c r="J38" s="17" t="str">
        <f>IF(I38="","",I38-TODAY())</f>
        <v/>
      </c>
      <c r="K38" s="16" t="str">
        <f>IF('Cihazlar'!U38="","",IF('Cihazlar'!V38="Kaçak var",(IF('Cihazlar'!U38="","",IF(ISNUMBER('Cihazlar'!U38),'Cihazlar'!U38,IFERROR(DATE(VALUE(RIGHT('Cihazlar'!U38,4)),VALUE(MID('Cihazlar'!U38,4,2)),VALUE(LEFT('Cihazlar'!U38,2))),""))))+30,EDATE((IF('Cihazlar'!U38="","",IF(ISNUMBER('Cihazlar'!U38),'Cihazlar'!U38,IFERROR(DATE(VALUE(RIGHT('Cihazlar'!U38,4)),VALUE(MID('Cihazlar'!U38,4,2)),VALUE(LEFT('Cihazlar'!U38,2))),"")))),12)))</f>
        <v/>
      </c>
      <c r="L38" s="17" t="str">
        <f>IF(K38="","",K38-TODAY())</f>
        <v/>
      </c>
      <c r="M38" s="16" t="str">
        <f>IF('Cihazlar'!X38="","",IF('Cihazlar'!Y38="Uygun değil",(IF('Cihazlar'!X38="","",IF(ISNUMBER('Cihazlar'!X38),'Cihazlar'!X38,IFERROR(DATE(VALUE(RIGHT('Cihazlar'!X38,4)),VALUE(MID('Cihazlar'!X38,4,2)),VALUE(LEFT('Cihazlar'!X38,2))),""))))+0,EDATE((IF('Cihazlar'!X38="","",IF(ISNUMBER('Cihazlar'!X38),'Cihazlar'!X38,IFERROR(DATE(VALUE(RIGHT('Cihazlar'!X38,4)),VALUE(MID('Cihazlar'!X38,4,2)),VALUE(LEFT('Cihazlar'!X38,2))),"")))),12)))</f>
        <v/>
      </c>
      <c r="N38" s="17" t="str">
        <f>IF(M38="","",M38-TODAY())</f>
        <v/>
      </c>
      <c r="O38" s="16" t="str">
        <f>IF('Cihazlar'!F38&lt;&gt;"",IF('Cihazlar'!F38="","",IF(ISNUMBER('Cihazlar'!F38),'Cihazlar'!F38,IFERROR(DATE(VALUE(RIGHT('Cihazlar'!F38,4)),VALUE(MID('Cihazlar'!F38,4,2)),VALUE(LEFT('Cihazlar'!F38,2))),""))),IF('Cihazlar'!E38="","",IF(ISNUMBER('Cihazlar'!E38),'Cihazlar'!E38,IFERROR(DATE(VALUE(RIGHT('Cihazlar'!E38,4)),VALUE(MID('Cihazlar'!E38,4,2)),VALUE(LEFT('Cihazlar'!E38,2))),""))))</f>
        <v/>
      </c>
      <c r="P38" t="str">
        <f>IF('Cihazlar'!C38="","",IFERROR(MATCH('Cihazlar'!C38,'Ürünler'!$A:$A,0),IFERROR(MATCH('Cihazlar'!C38,'Ürünler'!$B:$B,0),"")))</f>
        <v/>
      </c>
      <c r="Q38">
        <f>IF(R38&gt;0,0,IF('Cihazlar'!J38&lt;&gt;"",N(VALUE('Cihazlar'!J38)),IF(P38="",0,N(INDEX('Ürünler'!$C:$C,P38)))))</f>
        <v>0</v>
      </c>
      <c r="R38">
        <f>IF('Cihazlar'!K38&lt;&gt;"",N(VALUE('Cihazlar'!K38)),IF('Cihazlar'!J38&lt;&gt;"",0,IF(P38="",0,N(INDEX('Ürünler'!$D:$D,P38)))))</f>
        <v>0</v>
      </c>
    </row>
    <row r="39" spans="1:18">
      <c r="A39" t="str">
        <f>IF(AND('Cihazlar'!A39="",'Cihazlar'!B39=""),"",IFERROR(INDEX('Müşteriler'!$A:$A,MATCH(IF('Cihazlar'!A39="","§",'Cihazlar'!A39),'Müşteriler'!$K:$K,0)),IFERROR(INDEX('Müşteriler'!$A:$A,MATCH(IF('Cihazlar'!B39="","§",'Cihazlar'!B39),'Müşteriler'!$C:$C,0)),'Cihazlar'!A39&amp;'Cihazlar'!B39)))</f>
        <v/>
      </c>
      <c r="B39" t="str">
        <f>IF('Cihazlar'!C39="","",IF(P39="",'Cihazlar'!C39,INDEX('Ürünler'!$B:$B,P39)))</f>
        <v/>
      </c>
      <c r="C39" t="str">
        <f>IF('Cihazlar'!D39="","",'Cihazlar'!D39)</f>
        <v/>
      </c>
      <c r="D39" s="16" t="str">
        <f>O39</f>
        <v/>
      </c>
      <c r="E39" t="str">
        <f>IF(R39&gt;0,R39&amp;" gün",IF(Q39&gt;0,Q39&amp;" ay",""))</f>
        <v/>
      </c>
      <c r="F39" s="16" t="str">
        <f>IF(OR('Cihazlar'!C39="",O39=""),"",IF(R39&gt;0,O39+R39,IF(Q39&gt;0,EDATE(O39,Q39),"")))</f>
        <v/>
      </c>
      <c r="G39" s="17" t="str">
        <f>IF(F39="","",F39-TODAY())</f>
        <v/>
      </c>
      <c r="H39" t="str">
        <f>IF(G39="","",IF(G39&lt;0,"Gecikmiş",IF(G39&lt;=30,"30 gün içinde","Planlı")))</f>
        <v/>
      </c>
      <c r="I39" s="16" t="str">
        <f>IF('Cihazlar'!R39="","",IF('Cihazlar'!S39="Uygun değil",(IF('Cihazlar'!R39="","",IF(ISNUMBER('Cihazlar'!R39),'Cihazlar'!R39,IFERROR(DATE(VALUE(RIGHT('Cihazlar'!R39,4)),VALUE(MID('Cihazlar'!R39,4,2)),VALUE(LEFT('Cihazlar'!R39,2))),""))))+0,EDATE((IF('Cihazlar'!R39="","",IF(ISNUMBER('Cihazlar'!R39),'Cihazlar'!R39,IFERROR(DATE(VALUE(RIGHT('Cihazlar'!R39,4)),VALUE(MID('Cihazlar'!R39,4,2)),VALUE(LEFT('Cihazlar'!R39,2))),"")))),12)))</f>
        <v/>
      </c>
      <c r="J39" s="17" t="str">
        <f>IF(I39="","",I39-TODAY())</f>
        <v/>
      </c>
      <c r="K39" s="16" t="str">
        <f>IF('Cihazlar'!U39="","",IF('Cihazlar'!V39="Kaçak var",(IF('Cihazlar'!U39="","",IF(ISNUMBER('Cihazlar'!U39),'Cihazlar'!U39,IFERROR(DATE(VALUE(RIGHT('Cihazlar'!U39,4)),VALUE(MID('Cihazlar'!U39,4,2)),VALUE(LEFT('Cihazlar'!U39,2))),""))))+30,EDATE((IF('Cihazlar'!U39="","",IF(ISNUMBER('Cihazlar'!U39),'Cihazlar'!U39,IFERROR(DATE(VALUE(RIGHT('Cihazlar'!U39,4)),VALUE(MID('Cihazlar'!U39,4,2)),VALUE(LEFT('Cihazlar'!U39,2))),"")))),12)))</f>
        <v/>
      </c>
      <c r="L39" s="17" t="str">
        <f>IF(K39="","",K39-TODAY())</f>
        <v/>
      </c>
      <c r="M39" s="16" t="str">
        <f>IF('Cihazlar'!X39="","",IF('Cihazlar'!Y39="Uygun değil",(IF('Cihazlar'!X39="","",IF(ISNUMBER('Cihazlar'!X39),'Cihazlar'!X39,IFERROR(DATE(VALUE(RIGHT('Cihazlar'!X39,4)),VALUE(MID('Cihazlar'!X39,4,2)),VALUE(LEFT('Cihazlar'!X39,2))),""))))+0,EDATE((IF('Cihazlar'!X39="","",IF(ISNUMBER('Cihazlar'!X39),'Cihazlar'!X39,IFERROR(DATE(VALUE(RIGHT('Cihazlar'!X39,4)),VALUE(MID('Cihazlar'!X39,4,2)),VALUE(LEFT('Cihazlar'!X39,2))),"")))),12)))</f>
        <v/>
      </c>
      <c r="N39" s="17" t="str">
        <f>IF(M39="","",M39-TODAY())</f>
        <v/>
      </c>
      <c r="O39" s="16" t="str">
        <f>IF('Cihazlar'!F39&lt;&gt;"",IF('Cihazlar'!F39="","",IF(ISNUMBER('Cihazlar'!F39),'Cihazlar'!F39,IFERROR(DATE(VALUE(RIGHT('Cihazlar'!F39,4)),VALUE(MID('Cihazlar'!F39,4,2)),VALUE(LEFT('Cihazlar'!F39,2))),""))),IF('Cihazlar'!E39="","",IF(ISNUMBER('Cihazlar'!E39),'Cihazlar'!E39,IFERROR(DATE(VALUE(RIGHT('Cihazlar'!E39,4)),VALUE(MID('Cihazlar'!E39,4,2)),VALUE(LEFT('Cihazlar'!E39,2))),""))))</f>
        <v/>
      </c>
      <c r="P39" t="str">
        <f>IF('Cihazlar'!C39="","",IFERROR(MATCH('Cihazlar'!C39,'Ürünler'!$A:$A,0),IFERROR(MATCH('Cihazlar'!C39,'Ürünler'!$B:$B,0),"")))</f>
        <v/>
      </c>
      <c r="Q39">
        <f>IF(R39&gt;0,0,IF('Cihazlar'!J39&lt;&gt;"",N(VALUE('Cihazlar'!J39)),IF(P39="",0,N(INDEX('Ürünler'!$C:$C,P39)))))</f>
        <v>0</v>
      </c>
      <c r="R39">
        <f>IF('Cihazlar'!K39&lt;&gt;"",N(VALUE('Cihazlar'!K39)),IF('Cihazlar'!J39&lt;&gt;"",0,IF(P39="",0,N(INDEX('Ürünler'!$D:$D,P39)))))</f>
        <v>0</v>
      </c>
    </row>
    <row r="40" spans="1:18">
      <c r="A40" t="str">
        <f>IF(AND('Cihazlar'!A40="",'Cihazlar'!B40=""),"",IFERROR(INDEX('Müşteriler'!$A:$A,MATCH(IF('Cihazlar'!A40="","§",'Cihazlar'!A40),'Müşteriler'!$K:$K,0)),IFERROR(INDEX('Müşteriler'!$A:$A,MATCH(IF('Cihazlar'!B40="","§",'Cihazlar'!B40),'Müşteriler'!$C:$C,0)),'Cihazlar'!A40&amp;'Cihazlar'!B40)))</f>
        <v/>
      </c>
      <c r="B40" t="str">
        <f>IF('Cihazlar'!C40="","",IF(P40="",'Cihazlar'!C40,INDEX('Ürünler'!$B:$B,P40)))</f>
        <v/>
      </c>
      <c r="C40" t="str">
        <f>IF('Cihazlar'!D40="","",'Cihazlar'!D40)</f>
        <v/>
      </c>
      <c r="D40" s="16" t="str">
        <f>O40</f>
        <v/>
      </c>
      <c r="E40" t="str">
        <f>IF(R40&gt;0,R40&amp;" gün",IF(Q40&gt;0,Q40&amp;" ay",""))</f>
        <v/>
      </c>
      <c r="F40" s="16" t="str">
        <f>IF(OR('Cihazlar'!C40="",O40=""),"",IF(R40&gt;0,O40+R40,IF(Q40&gt;0,EDATE(O40,Q40),"")))</f>
        <v/>
      </c>
      <c r="G40" s="17" t="str">
        <f>IF(F40="","",F40-TODAY())</f>
        <v/>
      </c>
      <c r="H40" t="str">
        <f>IF(G40="","",IF(G40&lt;0,"Gecikmiş",IF(G40&lt;=30,"30 gün içinde","Planlı")))</f>
        <v/>
      </c>
      <c r="I40" s="16" t="str">
        <f>IF('Cihazlar'!R40="","",IF('Cihazlar'!S40="Uygun değil",(IF('Cihazlar'!R40="","",IF(ISNUMBER('Cihazlar'!R40),'Cihazlar'!R40,IFERROR(DATE(VALUE(RIGHT('Cihazlar'!R40,4)),VALUE(MID('Cihazlar'!R40,4,2)),VALUE(LEFT('Cihazlar'!R40,2))),""))))+0,EDATE((IF('Cihazlar'!R40="","",IF(ISNUMBER('Cihazlar'!R40),'Cihazlar'!R40,IFERROR(DATE(VALUE(RIGHT('Cihazlar'!R40,4)),VALUE(MID('Cihazlar'!R40,4,2)),VALUE(LEFT('Cihazlar'!R40,2))),"")))),12)))</f>
        <v/>
      </c>
      <c r="J40" s="17" t="str">
        <f>IF(I40="","",I40-TODAY())</f>
        <v/>
      </c>
      <c r="K40" s="16" t="str">
        <f>IF('Cihazlar'!U40="","",IF('Cihazlar'!V40="Kaçak var",(IF('Cihazlar'!U40="","",IF(ISNUMBER('Cihazlar'!U40),'Cihazlar'!U40,IFERROR(DATE(VALUE(RIGHT('Cihazlar'!U40,4)),VALUE(MID('Cihazlar'!U40,4,2)),VALUE(LEFT('Cihazlar'!U40,2))),""))))+30,EDATE((IF('Cihazlar'!U40="","",IF(ISNUMBER('Cihazlar'!U40),'Cihazlar'!U40,IFERROR(DATE(VALUE(RIGHT('Cihazlar'!U40,4)),VALUE(MID('Cihazlar'!U40,4,2)),VALUE(LEFT('Cihazlar'!U40,2))),"")))),12)))</f>
        <v/>
      </c>
      <c r="L40" s="17" t="str">
        <f>IF(K40="","",K40-TODAY())</f>
        <v/>
      </c>
      <c r="M40" s="16" t="str">
        <f>IF('Cihazlar'!X40="","",IF('Cihazlar'!Y40="Uygun değil",(IF('Cihazlar'!X40="","",IF(ISNUMBER('Cihazlar'!X40),'Cihazlar'!X40,IFERROR(DATE(VALUE(RIGHT('Cihazlar'!X40,4)),VALUE(MID('Cihazlar'!X40,4,2)),VALUE(LEFT('Cihazlar'!X40,2))),""))))+0,EDATE((IF('Cihazlar'!X40="","",IF(ISNUMBER('Cihazlar'!X40),'Cihazlar'!X40,IFERROR(DATE(VALUE(RIGHT('Cihazlar'!X40,4)),VALUE(MID('Cihazlar'!X40,4,2)),VALUE(LEFT('Cihazlar'!X40,2))),"")))),12)))</f>
        <v/>
      </c>
      <c r="N40" s="17" t="str">
        <f>IF(M40="","",M40-TODAY())</f>
        <v/>
      </c>
      <c r="O40" s="16" t="str">
        <f>IF('Cihazlar'!F40&lt;&gt;"",IF('Cihazlar'!F40="","",IF(ISNUMBER('Cihazlar'!F40),'Cihazlar'!F40,IFERROR(DATE(VALUE(RIGHT('Cihazlar'!F40,4)),VALUE(MID('Cihazlar'!F40,4,2)),VALUE(LEFT('Cihazlar'!F40,2))),""))),IF('Cihazlar'!E40="","",IF(ISNUMBER('Cihazlar'!E40),'Cihazlar'!E40,IFERROR(DATE(VALUE(RIGHT('Cihazlar'!E40,4)),VALUE(MID('Cihazlar'!E40,4,2)),VALUE(LEFT('Cihazlar'!E40,2))),""))))</f>
        <v/>
      </c>
      <c r="P40" t="str">
        <f>IF('Cihazlar'!C40="","",IFERROR(MATCH('Cihazlar'!C40,'Ürünler'!$A:$A,0),IFERROR(MATCH('Cihazlar'!C40,'Ürünler'!$B:$B,0),"")))</f>
        <v/>
      </c>
      <c r="Q40">
        <f>IF(R40&gt;0,0,IF('Cihazlar'!J40&lt;&gt;"",N(VALUE('Cihazlar'!J40)),IF(P40="",0,N(INDEX('Ürünler'!$C:$C,P40)))))</f>
        <v>0</v>
      </c>
      <c r="R40">
        <f>IF('Cihazlar'!K40&lt;&gt;"",N(VALUE('Cihazlar'!K40)),IF('Cihazlar'!J40&lt;&gt;"",0,IF(P40="",0,N(INDEX('Ürünler'!$D:$D,P40)))))</f>
        <v>0</v>
      </c>
    </row>
    <row r="41" spans="1:18">
      <c r="A41" t="str">
        <f>IF(AND('Cihazlar'!A41="",'Cihazlar'!B41=""),"",IFERROR(INDEX('Müşteriler'!$A:$A,MATCH(IF('Cihazlar'!A41="","§",'Cihazlar'!A41),'Müşteriler'!$K:$K,0)),IFERROR(INDEX('Müşteriler'!$A:$A,MATCH(IF('Cihazlar'!B41="","§",'Cihazlar'!B41),'Müşteriler'!$C:$C,0)),'Cihazlar'!A41&amp;'Cihazlar'!B41)))</f>
        <v/>
      </c>
      <c r="B41" t="str">
        <f>IF('Cihazlar'!C41="","",IF(P41="",'Cihazlar'!C41,INDEX('Ürünler'!$B:$B,P41)))</f>
        <v/>
      </c>
      <c r="C41" t="str">
        <f>IF('Cihazlar'!D41="","",'Cihazlar'!D41)</f>
        <v/>
      </c>
      <c r="D41" s="16" t="str">
        <f>O41</f>
        <v/>
      </c>
      <c r="E41" t="str">
        <f>IF(R41&gt;0,R41&amp;" gün",IF(Q41&gt;0,Q41&amp;" ay",""))</f>
        <v/>
      </c>
      <c r="F41" s="16" t="str">
        <f>IF(OR('Cihazlar'!C41="",O41=""),"",IF(R41&gt;0,O41+R41,IF(Q41&gt;0,EDATE(O41,Q41),"")))</f>
        <v/>
      </c>
      <c r="G41" s="17" t="str">
        <f>IF(F41="","",F41-TODAY())</f>
        <v/>
      </c>
      <c r="H41" t="str">
        <f>IF(G41="","",IF(G41&lt;0,"Gecikmiş",IF(G41&lt;=30,"30 gün içinde","Planlı")))</f>
        <v/>
      </c>
      <c r="I41" s="16" t="str">
        <f>IF('Cihazlar'!R41="","",IF('Cihazlar'!S41="Uygun değil",(IF('Cihazlar'!R41="","",IF(ISNUMBER('Cihazlar'!R41),'Cihazlar'!R41,IFERROR(DATE(VALUE(RIGHT('Cihazlar'!R41,4)),VALUE(MID('Cihazlar'!R41,4,2)),VALUE(LEFT('Cihazlar'!R41,2))),""))))+0,EDATE((IF('Cihazlar'!R41="","",IF(ISNUMBER('Cihazlar'!R41),'Cihazlar'!R41,IFERROR(DATE(VALUE(RIGHT('Cihazlar'!R41,4)),VALUE(MID('Cihazlar'!R41,4,2)),VALUE(LEFT('Cihazlar'!R41,2))),"")))),12)))</f>
        <v/>
      </c>
      <c r="J41" s="17" t="str">
        <f>IF(I41="","",I41-TODAY())</f>
        <v/>
      </c>
      <c r="K41" s="16" t="str">
        <f>IF('Cihazlar'!U41="","",IF('Cihazlar'!V41="Kaçak var",(IF('Cihazlar'!U41="","",IF(ISNUMBER('Cihazlar'!U41),'Cihazlar'!U41,IFERROR(DATE(VALUE(RIGHT('Cihazlar'!U41,4)),VALUE(MID('Cihazlar'!U41,4,2)),VALUE(LEFT('Cihazlar'!U41,2))),""))))+30,EDATE((IF('Cihazlar'!U41="","",IF(ISNUMBER('Cihazlar'!U41),'Cihazlar'!U41,IFERROR(DATE(VALUE(RIGHT('Cihazlar'!U41,4)),VALUE(MID('Cihazlar'!U41,4,2)),VALUE(LEFT('Cihazlar'!U41,2))),"")))),12)))</f>
        <v/>
      </c>
      <c r="L41" s="17" t="str">
        <f>IF(K41="","",K41-TODAY())</f>
        <v/>
      </c>
      <c r="M41" s="16" t="str">
        <f>IF('Cihazlar'!X41="","",IF('Cihazlar'!Y41="Uygun değil",(IF('Cihazlar'!X41="","",IF(ISNUMBER('Cihazlar'!X41),'Cihazlar'!X41,IFERROR(DATE(VALUE(RIGHT('Cihazlar'!X41,4)),VALUE(MID('Cihazlar'!X41,4,2)),VALUE(LEFT('Cihazlar'!X41,2))),""))))+0,EDATE((IF('Cihazlar'!X41="","",IF(ISNUMBER('Cihazlar'!X41),'Cihazlar'!X41,IFERROR(DATE(VALUE(RIGHT('Cihazlar'!X41,4)),VALUE(MID('Cihazlar'!X41,4,2)),VALUE(LEFT('Cihazlar'!X41,2))),"")))),12)))</f>
        <v/>
      </c>
      <c r="N41" s="17" t="str">
        <f>IF(M41="","",M41-TODAY())</f>
        <v/>
      </c>
      <c r="O41" s="16" t="str">
        <f>IF('Cihazlar'!F41&lt;&gt;"",IF('Cihazlar'!F41="","",IF(ISNUMBER('Cihazlar'!F41),'Cihazlar'!F41,IFERROR(DATE(VALUE(RIGHT('Cihazlar'!F41,4)),VALUE(MID('Cihazlar'!F41,4,2)),VALUE(LEFT('Cihazlar'!F41,2))),""))),IF('Cihazlar'!E41="","",IF(ISNUMBER('Cihazlar'!E41),'Cihazlar'!E41,IFERROR(DATE(VALUE(RIGHT('Cihazlar'!E41,4)),VALUE(MID('Cihazlar'!E41,4,2)),VALUE(LEFT('Cihazlar'!E41,2))),""))))</f>
        <v/>
      </c>
      <c r="P41" t="str">
        <f>IF('Cihazlar'!C41="","",IFERROR(MATCH('Cihazlar'!C41,'Ürünler'!$A:$A,0),IFERROR(MATCH('Cihazlar'!C41,'Ürünler'!$B:$B,0),"")))</f>
        <v/>
      </c>
      <c r="Q41">
        <f>IF(R41&gt;0,0,IF('Cihazlar'!J41&lt;&gt;"",N(VALUE('Cihazlar'!J41)),IF(P41="",0,N(INDEX('Ürünler'!$C:$C,P41)))))</f>
        <v>0</v>
      </c>
      <c r="R41">
        <f>IF('Cihazlar'!K41&lt;&gt;"",N(VALUE('Cihazlar'!K41)),IF('Cihazlar'!J41&lt;&gt;"",0,IF(P41="",0,N(INDEX('Ürünler'!$D:$D,P41)))))</f>
        <v>0</v>
      </c>
    </row>
    <row r="42" spans="1:18">
      <c r="A42" t="str">
        <f>IF(AND('Cihazlar'!A42="",'Cihazlar'!B42=""),"",IFERROR(INDEX('Müşteriler'!$A:$A,MATCH(IF('Cihazlar'!A42="","§",'Cihazlar'!A42),'Müşteriler'!$K:$K,0)),IFERROR(INDEX('Müşteriler'!$A:$A,MATCH(IF('Cihazlar'!B42="","§",'Cihazlar'!B42),'Müşteriler'!$C:$C,0)),'Cihazlar'!A42&amp;'Cihazlar'!B42)))</f>
        <v/>
      </c>
      <c r="B42" t="str">
        <f>IF('Cihazlar'!C42="","",IF(P42="",'Cihazlar'!C42,INDEX('Ürünler'!$B:$B,P42)))</f>
        <v/>
      </c>
      <c r="C42" t="str">
        <f>IF('Cihazlar'!D42="","",'Cihazlar'!D42)</f>
        <v/>
      </c>
      <c r="D42" s="16" t="str">
        <f>O42</f>
        <v/>
      </c>
      <c r="E42" t="str">
        <f>IF(R42&gt;0,R42&amp;" gün",IF(Q42&gt;0,Q42&amp;" ay",""))</f>
        <v/>
      </c>
      <c r="F42" s="16" t="str">
        <f>IF(OR('Cihazlar'!C42="",O42=""),"",IF(R42&gt;0,O42+R42,IF(Q42&gt;0,EDATE(O42,Q42),"")))</f>
        <v/>
      </c>
      <c r="G42" s="17" t="str">
        <f>IF(F42="","",F42-TODAY())</f>
        <v/>
      </c>
      <c r="H42" t="str">
        <f>IF(G42="","",IF(G42&lt;0,"Gecikmiş",IF(G42&lt;=30,"30 gün içinde","Planlı")))</f>
        <v/>
      </c>
      <c r="I42" s="16" t="str">
        <f>IF('Cihazlar'!R42="","",IF('Cihazlar'!S42="Uygun değil",(IF('Cihazlar'!R42="","",IF(ISNUMBER('Cihazlar'!R42),'Cihazlar'!R42,IFERROR(DATE(VALUE(RIGHT('Cihazlar'!R42,4)),VALUE(MID('Cihazlar'!R42,4,2)),VALUE(LEFT('Cihazlar'!R42,2))),""))))+0,EDATE((IF('Cihazlar'!R42="","",IF(ISNUMBER('Cihazlar'!R42),'Cihazlar'!R42,IFERROR(DATE(VALUE(RIGHT('Cihazlar'!R42,4)),VALUE(MID('Cihazlar'!R42,4,2)),VALUE(LEFT('Cihazlar'!R42,2))),"")))),12)))</f>
        <v/>
      </c>
      <c r="J42" s="17" t="str">
        <f>IF(I42="","",I42-TODAY())</f>
        <v/>
      </c>
      <c r="K42" s="16" t="str">
        <f>IF('Cihazlar'!U42="","",IF('Cihazlar'!V42="Kaçak var",(IF('Cihazlar'!U42="","",IF(ISNUMBER('Cihazlar'!U42),'Cihazlar'!U42,IFERROR(DATE(VALUE(RIGHT('Cihazlar'!U42,4)),VALUE(MID('Cihazlar'!U42,4,2)),VALUE(LEFT('Cihazlar'!U42,2))),""))))+30,EDATE((IF('Cihazlar'!U42="","",IF(ISNUMBER('Cihazlar'!U42),'Cihazlar'!U42,IFERROR(DATE(VALUE(RIGHT('Cihazlar'!U42,4)),VALUE(MID('Cihazlar'!U42,4,2)),VALUE(LEFT('Cihazlar'!U42,2))),"")))),12)))</f>
        <v/>
      </c>
      <c r="L42" s="17" t="str">
        <f>IF(K42="","",K42-TODAY())</f>
        <v/>
      </c>
      <c r="M42" s="16" t="str">
        <f>IF('Cihazlar'!X42="","",IF('Cihazlar'!Y42="Uygun değil",(IF('Cihazlar'!X42="","",IF(ISNUMBER('Cihazlar'!X42),'Cihazlar'!X42,IFERROR(DATE(VALUE(RIGHT('Cihazlar'!X42,4)),VALUE(MID('Cihazlar'!X42,4,2)),VALUE(LEFT('Cihazlar'!X42,2))),""))))+0,EDATE((IF('Cihazlar'!X42="","",IF(ISNUMBER('Cihazlar'!X42),'Cihazlar'!X42,IFERROR(DATE(VALUE(RIGHT('Cihazlar'!X42,4)),VALUE(MID('Cihazlar'!X42,4,2)),VALUE(LEFT('Cihazlar'!X42,2))),"")))),12)))</f>
        <v/>
      </c>
      <c r="N42" s="17" t="str">
        <f>IF(M42="","",M42-TODAY())</f>
        <v/>
      </c>
      <c r="O42" s="16" t="str">
        <f>IF('Cihazlar'!F42&lt;&gt;"",IF('Cihazlar'!F42="","",IF(ISNUMBER('Cihazlar'!F42),'Cihazlar'!F42,IFERROR(DATE(VALUE(RIGHT('Cihazlar'!F42,4)),VALUE(MID('Cihazlar'!F42,4,2)),VALUE(LEFT('Cihazlar'!F42,2))),""))),IF('Cihazlar'!E42="","",IF(ISNUMBER('Cihazlar'!E42),'Cihazlar'!E42,IFERROR(DATE(VALUE(RIGHT('Cihazlar'!E42,4)),VALUE(MID('Cihazlar'!E42,4,2)),VALUE(LEFT('Cihazlar'!E42,2))),""))))</f>
        <v/>
      </c>
      <c r="P42" t="str">
        <f>IF('Cihazlar'!C42="","",IFERROR(MATCH('Cihazlar'!C42,'Ürünler'!$A:$A,0),IFERROR(MATCH('Cihazlar'!C42,'Ürünler'!$B:$B,0),"")))</f>
        <v/>
      </c>
      <c r="Q42">
        <f>IF(R42&gt;0,0,IF('Cihazlar'!J42&lt;&gt;"",N(VALUE('Cihazlar'!J42)),IF(P42="",0,N(INDEX('Ürünler'!$C:$C,P42)))))</f>
        <v>0</v>
      </c>
      <c r="R42">
        <f>IF('Cihazlar'!K42&lt;&gt;"",N(VALUE('Cihazlar'!K42)),IF('Cihazlar'!J42&lt;&gt;"",0,IF(P42="",0,N(INDEX('Ürünler'!$D:$D,P42)))))</f>
        <v>0</v>
      </c>
    </row>
    <row r="43" spans="1:18">
      <c r="A43" t="str">
        <f>IF(AND('Cihazlar'!A43="",'Cihazlar'!B43=""),"",IFERROR(INDEX('Müşteriler'!$A:$A,MATCH(IF('Cihazlar'!A43="","§",'Cihazlar'!A43),'Müşteriler'!$K:$K,0)),IFERROR(INDEX('Müşteriler'!$A:$A,MATCH(IF('Cihazlar'!B43="","§",'Cihazlar'!B43),'Müşteriler'!$C:$C,0)),'Cihazlar'!A43&amp;'Cihazlar'!B43)))</f>
        <v/>
      </c>
      <c r="B43" t="str">
        <f>IF('Cihazlar'!C43="","",IF(P43="",'Cihazlar'!C43,INDEX('Ürünler'!$B:$B,P43)))</f>
        <v/>
      </c>
      <c r="C43" t="str">
        <f>IF('Cihazlar'!D43="","",'Cihazlar'!D43)</f>
        <v/>
      </c>
      <c r="D43" s="16" t="str">
        <f>O43</f>
        <v/>
      </c>
      <c r="E43" t="str">
        <f>IF(R43&gt;0,R43&amp;" gün",IF(Q43&gt;0,Q43&amp;" ay",""))</f>
        <v/>
      </c>
      <c r="F43" s="16" t="str">
        <f>IF(OR('Cihazlar'!C43="",O43=""),"",IF(R43&gt;0,O43+R43,IF(Q43&gt;0,EDATE(O43,Q43),"")))</f>
        <v/>
      </c>
      <c r="G43" s="17" t="str">
        <f>IF(F43="","",F43-TODAY())</f>
        <v/>
      </c>
      <c r="H43" t="str">
        <f>IF(G43="","",IF(G43&lt;0,"Gecikmiş",IF(G43&lt;=30,"30 gün içinde","Planlı")))</f>
        <v/>
      </c>
      <c r="I43" s="16" t="str">
        <f>IF('Cihazlar'!R43="","",IF('Cihazlar'!S43="Uygun değil",(IF('Cihazlar'!R43="","",IF(ISNUMBER('Cihazlar'!R43),'Cihazlar'!R43,IFERROR(DATE(VALUE(RIGHT('Cihazlar'!R43,4)),VALUE(MID('Cihazlar'!R43,4,2)),VALUE(LEFT('Cihazlar'!R43,2))),""))))+0,EDATE((IF('Cihazlar'!R43="","",IF(ISNUMBER('Cihazlar'!R43),'Cihazlar'!R43,IFERROR(DATE(VALUE(RIGHT('Cihazlar'!R43,4)),VALUE(MID('Cihazlar'!R43,4,2)),VALUE(LEFT('Cihazlar'!R43,2))),"")))),12)))</f>
        <v/>
      </c>
      <c r="J43" s="17" t="str">
        <f>IF(I43="","",I43-TODAY())</f>
        <v/>
      </c>
      <c r="K43" s="16" t="str">
        <f>IF('Cihazlar'!U43="","",IF('Cihazlar'!V43="Kaçak var",(IF('Cihazlar'!U43="","",IF(ISNUMBER('Cihazlar'!U43),'Cihazlar'!U43,IFERROR(DATE(VALUE(RIGHT('Cihazlar'!U43,4)),VALUE(MID('Cihazlar'!U43,4,2)),VALUE(LEFT('Cihazlar'!U43,2))),""))))+30,EDATE((IF('Cihazlar'!U43="","",IF(ISNUMBER('Cihazlar'!U43),'Cihazlar'!U43,IFERROR(DATE(VALUE(RIGHT('Cihazlar'!U43,4)),VALUE(MID('Cihazlar'!U43,4,2)),VALUE(LEFT('Cihazlar'!U43,2))),"")))),12)))</f>
        <v/>
      </c>
      <c r="L43" s="17" t="str">
        <f>IF(K43="","",K43-TODAY())</f>
        <v/>
      </c>
      <c r="M43" s="16" t="str">
        <f>IF('Cihazlar'!X43="","",IF('Cihazlar'!Y43="Uygun değil",(IF('Cihazlar'!X43="","",IF(ISNUMBER('Cihazlar'!X43),'Cihazlar'!X43,IFERROR(DATE(VALUE(RIGHT('Cihazlar'!X43,4)),VALUE(MID('Cihazlar'!X43,4,2)),VALUE(LEFT('Cihazlar'!X43,2))),""))))+0,EDATE((IF('Cihazlar'!X43="","",IF(ISNUMBER('Cihazlar'!X43),'Cihazlar'!X43,IFERROR(DATE(VALUE(RIGHT('Cihazlar'!X43,4)),VALUE(MID('Cihazlar'!X43,4,2)),VALUE(LEFT('Cihazlar'!X43,2))),"")))),12)))</f>
        <v/>
      </c>
      <c r="N43" s="17" t="str">
        <f>IF(M43="","",M43-TODAY())</f>
        <v/>
      </c>
      <c r="O43" s="16" t="str">
        <f>IF('Cihazlar'!F43&lt;&gt;"",IF('Cihazlar'!F43="","",IF(ISNUMBER('Cihazlar'!F43),'Cihazlar'!F43,IFERROR(DATE(VALUE(RIGHT('Cihazlar'!F43,4)),VALUE(MID('Cihazlar'!F43,4,2)),VALUE(LEFT('Cihazlar'!F43,2))),""))),IF('Cihazlar'!E43="","",IF(ISNUMBER('Cihazlar'!E43),'Cihazlar'!E43,IFERROR(DATE(VALUE(RIGHT('Cihazlar'!E43,4)),VALUE(MID('Cihazlar'!E43,4,2)),VALUE(LEFT('Cihazlar'!E43,2))),""))))</f>
        <v/>
      </c>
      <c r="P43" t="str">
        <f>IF('Cihazlar'!C43="","",IFERROR(MATCH('Cihazlar'!C43,'Ürünler'!$A:$A,0),IFERROR(MATCH('Cihazlar'!C43,'Ürünler'!$B:$B,0),"")))</f>
        <v/>
      </c>
      <c r="Q43">
        <f>IF(R43&gt;0,0,IF('Cihazlar'!J43&lt;&gt;"",N(VALUE('Cihazlar'!J43)),IF(P43="",0,N(INDEX('Ürünler'!$C:$C,P43)))))</f>
        <v>0</v>
      </c>
      <c r="R43">
        <f>IF('Cihazlar'!K43&lt;&gt;"",N(VALUE('Cihazlar'!K43)),IF('Cihazlar'!J43&lt;&gt;"",0,IF(P43="",0,N(INDEX('Ürünler'!$D:$D,P43)))))</f>
        <v>0</v>
      </c>
    </row>
    <row r="44" spans="1:18">
      <c r="A44" t="str">
        <f>IF(AND('Cihazlar'!A44="",'Cihazlar'!B44=""),"",IFERROR(INDEX('Müşteriler'!$A:$A,MATCH(IF('Cihazlar'!A44="","§",'Cihazlar'!A44),'Müşteriler'!$K:$K,0)),IFERROR(INDEX('Müşteriler'!$A:$A,MATCH(IF('Cihazlar'!B44="","§",'Cihazlar'!B44),'Müşteriler'!$C:$C,0)),'Cihazlar'!A44&amp;'Cihazlar'!B44)))</f>
        <v/>
      </c>
      <c r="B44" t="str">
        <f>IF('Cihazlar'!C44="","",IF(P44="",'Cihazlar'!C44,INDEX('Ürünler'!$B:$B,P44)))</f>
        <v/>
      </c>
      <c r="C44" t="str">
        <f>IF('Cihazlar'!D44="","",'Cihazlar'!D44)</f>
        <v/>
      </c>
      <c r="D44" s="16" t="str">
        <f>O44</f>
        <v/>
      </c>
      <c r="E44" t="str">
        <f>IF(R44&gt;0,R44&amp;" gün",IF(Q44&gt;0,Q44&amp;" ay",""))</f>
        <v/>
      </c>
      <c r="F44" s="16" t="str">
        <f>IF(OR('Cihazlar'!C44="",O44=""),"",IF(R44&gt;0,O44+R44,IF(Q44&gt;0,EDATE(O44,Q44),"")))</f>
        <v/>
      </c>
      <c r="G44" s="17" t="str">
        <f>IF(F44="","",F44-TODAY())</f>
        <v/>
      </c>
      <c r="H44" t="str">
        <f>IF(G44="","",IF(G44&lt;0,"Gecikmiş",IF(G44&lt;=30,"30 gün içinde","Planlı")))</f>
        <v/>
      </c>
      <c r="I44" s="16" t="str">
        <f>IF('Cihazlar'!R44="","",IF('Cihazlar'!S44="Uygun değil",(IF('Cihazlar'!R44="","",IF(ISNUMBER('Cihazlar'!R44),'Cihazlar'!R44,IFERROR(DATE(VALUE(RIGHT('Cihazlar'!R44,4)),VALUE(MID('Cihazlar'!R44,4,2)),VALUE(LEFT('Cihazlar'!R44,2))),""))))+0,EDATE((IF('Cihazlar'!R44="","",IF(ISNUMBER('Cihazlar'!R44),'Cihazlar'!R44,IFERROR(DATE(VALUE(RIGHT('Cihazlar'!R44,4)),VALUE(MID('Cihazlar'!R44,4,2)),VALUE(LEFT('Cihazlar'!R44,2))),"")))),12)))</f>
        <v/>
      </c>
      <c r="J44" s="17" t="str">
        <f>IF(I44="","",I44-TODAY())</f>
        <v/>
      </c>
      <c r="K44" s="16" t="str">
        <f>IF('Cihazlar'!U44="","",IF('Cihazlar'!V44="Kaçak var",(IF('Cihazlar'!U44="","",IF(ISNUMBER('Cihazlar'!U44),'Cihazlar'!U44,IFERROR(DATE(VALUE(RIGHT('Cihazlar'!U44,4)),VALUE(MID('Cihazlar'!U44,4,2)),VALUE(LEFT('Cihazlar'!U44,2))),""))))+30,EDATE((IF('Cihazlar'!U44="","",IF(ISNUMBER('Cihazlar'!U44),'Cihazlar'!U44,IFERROR(DATE(VALUE(RIGHT('Cihazlar'!U44,4)),VALUE(MID('Cihazlar'!U44,4,2)),VALUE(LEFT('Cihazlar'!U44,2))),"")))),12)))</f>
        <v/>
      </c>
      <c r="L44" s="17" t="str">
        <f>IF(K44="","",K44-TODAY())</f>
        <v/>
      </c>
      <c r="M44" s="16" t="str">
        <f>IF('Cihazlar'!X44="","",IF('Cihazlar'!Y44="Uygun değil",(IF('Cihazlar'!X44="","",IF(ISNUMBER('Cihazlar'!X44),'Cihazlar'!X44,IFERROR(DATE(VALUE(RIGHT('Cihazlar'!X44,4)),VALUE(MID('Cihazlar'!X44,4,2)),VALUE(LEFT('Cihazlar'!X44,2))),""))))+0,EDATE((IF('Cihazlar'!X44="","",IF(ISNUMBER('Cihazlar'!X44),'Cihazlar'!X44,IFERROR(DATE(VALUE(RIGHT('Cihazlar'!X44,4)),VALUE(MID('Cihazlar'!X44,4,2)),VALUE(LEFT('Cihazlar'!X44,2))),"")))),12)))</f>
        <v/>
      </c>
      <c r="N44" s="17" t="str">
        <f>IF(M44="","",M44-TODAY())</f>
        <v/>
      </c>
      <c r="O44" s="16" t="str">
        <f>IF('Cihazlar'!F44&lt;&gt;"",IF('Cihazlar'!F44="","",IF(ISNUMBER('Cihazlar'!F44),'Cihazlar'!F44,IFERROR(DATE(VALUE(RIGHT('Cihazlar'!F44,4)),VALUE(MID('Cihazlar'!F44,4,2)),VALUE(LEFT('Cihazlar'!F44,2))),""))),IF('Cihazlar'!E44="","",IF(ISNUMBER('Cihazlar'!E44),'Cihazlar'!E44,IFERROR(DATE(VALUE(RIGHT('Cihazlar'!E44,4)),VALUE(MID('Cihazlar'!E44,4,2)),VALUE(LEFT('Cihazlar'!E44,2))),""))))</f>
        <v/>
      </c>
      <c r="P44" t="str">
        <f>IF('Cihazlar'!C44="","",IFERROR(MATCH('Cihazlar'!C44,'Ürünler'!$A:$A,0),IFERROR(MATCH('Cihazlar'!C44,'Ürünler'!$B:$B,0),"")))</f>
        <v/>
      </c>
      <c r="Q44">
        <f>IF(R44&gt;0,0,IF('Cihazlar'!J44&lt;&gt;"",N(VALUE('Cihazlar'!J44)),IF(P44="",0,N(INDEX('Ürünler'!$C:$C,P44)))))</f>
        <v>0</v>
      </c>
      <c r="R44">
        <f>IF('Cihazlar'!K44&lt;&gt;"",N(VALUE('Cihazlar'!K44)),IF('Cihazlar'!J44&lt;&gt;"",0,IF(P44="",0,N(INDEX('Ürünler'!$D:$D,P44)))))</f>
        <v>0</v>
      </c>
    </row>
    <row r="45" spans="1:18">
      <c r="A45" t="str">
        <f>IF(AND('Cihazlar'!A45="",'Cihazlar'!B45=""),"",IFERROR(INDEX('Müşteriler'!$A:$A,MATCH(IF('Cihazlar'!A45="","§",'Cihazlar'!A45),'Müşteriler'!$K:$K,0)),IFERROR(INDEX('Müşteriler'!$A:$A,MATCH(IF('Cihazlar'!B45="","§",'Cihazlar'!B45),'Müşteriler'!$C:$C,0)),'Cihazlar'!A45&amp;'Cihazlar'!B45)))</f>
        <v/>
      </c>
      <c r="B45" t="str">
        <f>IF('Cihazlar'!C45="","",IF(P45="",'Cihazlar'!C45,INDEX('Ürünler'!$B:$B,P45)))</f>
        <v/>
      </c>
      <c r="C45" t="str">
        <f>IF('Cihazlar'!D45="","",'Cihazlar'!D45)</f>
        <v/>
      </c>
      <c r="D45" s="16" t="str">
        <f>O45</f>
        <v/>
      </c>
      <c r="E45" t="str">
        <f>IF(R45&gt;0,R45&amp;" gün",IF(Q45&gt;0,Q45&amp;" ay",""))</f>
        <v/>
      </c>
      <c r="F45" s="16" t="str">
        <f>IF(OR('Cihazlar'!C45="",O45=""),"",IF(R45&gt;0,O45+R45,IF(Q45&gt;0,EDATE(O45,Q45),"")))</f>
        <v/>
      </c>
      <c r="G45" s="17" t="str">
        <f>IF(F45="","",F45-TODAY())</f>
        <v/>
      </c>
      <c r="H45" t="str">
        <f>IF(G45="","",IF(G45&lt;0,"Gecikmiş",IF(G45&lt;=30,"30 gün içinde","Planlı")))</f>
        <v/>
      </c>
      <c r="I45" s="16" t="str">
        <f>IF('Cihazlar'!R45="","",IF('Cihazlar'!S45="Uygun değil",(IF('Cihazlar'!R45="","",IF(ISNUMBER('Cihazlar'!R45),'Cihazlar'!R45,IFERROR(DATE(VALUE(RIGHT('Cihazlar'!R45,4)),VALUE(MID('Cihazlar'!R45,4,2)),VALUE(LEFT('Cihazlar'!R45,2))),""))))+0,EDATE((IF('Cihazlar'!R45="","",IF(ISNUMBER('Cihazlar'!R45),'Cihazlar'!R45,IFERROR(DATE(VALUE(RIGHT('Cihazlar'!R45,4)),VALUE(MID('Cihazlar'!R45,4,2)),VALUE(LEFT('Cihazlar'!R45,2))),"")))),12)))</f>
        <v/>
      </c>
      <c r="J45" s="17" t="str">
        <f>IF(I45="","",I45-TODAY())</f>
        <v/>
      </c>
      <c r="K45" s="16" t="str">
        <f>IF('Cihazlar'!U45="","",IF('Cihazlar'!V45="Kaçak var",(IF('Cihazlar'!U45="","",IF(ISNUMBER('Cihazlar'!U45),'Cihazlar'!U45,IFERROR(DATE(VALUE(RIGHT('Cihazlar'!U45,4)),VALUE(MID('Cihazlar'!U45,4,2)),VALUE(LEFT('Cihazlar'!U45,2))),""))))+30,EDATE((IF('Cihazlar'!U45="","",IF(ISNUMBER('Cihazlar'!U45),'Cihazlar'!U45,IFERROR(DATE(VALUE(RIGHT('Cihazlar'!U45,4)),VALUE(MID('Cihazlar'!U45,4,2)),VALUE(LEFT('Cihazlar'!U45,2))),"")))),12)))</f>
        <v/>
      </c>
      <c r="L45" s="17" t="str">
        <f>IF(K45="","",K45-TODAY())</f>
        <v/>
      </c>
      <c r="M45" s="16" t="str">
        <f>IF('Cihazlar'!X45="","",IF('Cihazlar'!Y45="Uygun değil",(IF('Cihazlar'!X45="","",IF(ISNUMBER('Cihazlar'!X45),'Cihazlar'!X45,IFERROR(DATE(VALUE(RIGHT('Cihazlar'!X45,4)),VALUE(MID('Cihazlar'!X45,4,2)),VALUE(LEFT('Cihazlar'!X45,2))),""))))+0,EDATE((IF('Cihazlar'!X45="","",IF(ISNUMBER('Cihazlar'!X45),'Cihazlar'!X45,IFERROR(DATE(VALUE(RIGHT('Cihazlar'!X45,4)),VALUE(MID('Cihazlar'!X45,4,2)),VALUE(LEFT('Cihazlar'!X45,2))),"")))),12)))</f>
        <v/>
      </c>
      <c r="N45" s="17" t="str">
        <f>IF(M45="","",M45-TODAY())</f>
        <v/>
      </c>
      <c r="O45" s="16" t="str">
        <f>IF('Cihazlar'!F45&lt;&gt;"",IF('Cihazlar'!F45="","",IF(ISNUMBER('Cihazlar'!F45),'Cihazlar'!F45,IFERROR(DATE(VALUE(RIGHT('Cihazlar'!F45,4)),VALUE(MID('Cihazlar'!F45,4,2)),VALUE(LEFT('Cihazlar'!F45,2))),""))),IF('Cihazlar'!E45="","",IF(ISNUMBER('Cihazlar'!E45),'Cihazlar'!E45,IFERROR(DATE(VALUE(RIGHT('Cihazlar'!E45,4)),VALUE(MID('Cihazlar'!E45,4,2)),VALUE(LEFT('Cihazlar'!E45,2))),""))))</f>
        <v/>
      </c>
      <c r="P45" t="str">
        <f>IF('Cihazlar'!C45="","",IFERROR(MATCH('Cihazlar'!C45,'Ürünler'!$A:$A,0),IFERROR(MATCH('Cihazlar'!C45,'Ürünler'!$B:$B,0),"")))</f>
        <v/>
      </c>
      <c r="Q45">
        <f>IF(R45&gt;0,0,IF('Cihazlar'!J45&lt;&gt;"",N(VALUE('Cihazlar'!J45)),IF(P45="",0,N(INDEX('Ürünler'!$C:$C,P45)))))</f>
        <v>0</v>
      </c>
      <c r="R45">
        <f>IF('Cihazlar'!K45&lt;&gt;"",N(VALUE('Cihazlar'!K45)),IF('Cihazlar'!J45&lt;&gt;"",0,IF(P45="",0,N(INDEX('Ürünler'!$D:$D,P45)))))</f>
        <v>0</v>
      </c>
    </row>
    <row r="46" spans="1:18">
      <c r="A46" t="str">
        <f>IF(AND('Cihazlar'!A46="",'Cihazlar'!B46=""),"",IFERROR(INDEX('Müşteriler'!$A:$A,MATCH(IF('Cihazlar'!A46="","§",'Cihazlar'!A46),'Müşteriler'!$K:$K,0)),IFERROR(INDEX('Müşteriler'!$A:$A,MATCH(IF('Cihazlar'!B46="","§",'Cihazlar'!B46),'Müşteriler'!$C:$C,0)),'Cihazlar'!A46&amp;'Cihazlar'!B46)))</f>
        <v/>
      </c>
      <c r="B46" t="str">
        <f>IF('Cihazlar'!C46="","",IF(P46="",'Cihazlar'!C46,INDEX('Ürünler'!$B:$B,P46)))</f>
        <v/>
      </c>
      <c r="C46" t="str">
        <f>IF('Cihazlar'!D46="","",'Cihazlar'!D46)</f>
        <v/>
      </c>
      <c r="D46" s="16" t="str">
        <f>O46</f>
        <v/>
      </c>
      <c r="E46" t="str">
        <f>IF(R46&gt;0,R46&amp;" gün",IF(Q46&gt;0,Q46&amp;" ay",""))</f>
        <v/>
      </c>
      <c r="F46" s="16" t="str">
        <f>IF(OR('Cihazlar'!C46="",O46=""),"",IF(R46&gt;0,O46+R46,IF(Q46&gt;0,EDATE(O46,Q46),"")))</f>
        <v/>
      </c>
      <c r="G46" s="17" t="str">
        <f>IF(F46="","",F46-TODAY())</f>
        <v/>
      </c>
      <c r="H46" t="str">
        <f>IF(G46="","",IF(G46&lt;0,"Gecikmiş",IF(G46&lt;=30,"30 gün içinde","Planlı")))</f>
        <v/>
      </c>
      <c r="I46" s="16" t="str">
        <f>IF('Cihazlar'!R46="","",IF('Cihazlar'!S46="Uygun değil",(IF('Cihazlar'!R46="","",IF(ISNUMBER('Cihazlar'!R46),'Cihazlar'!R46,IFERROR(DATE(VALUE(RIGHT('Cihazlar'!R46,4)),VALUE(MID('Cihazlar'!R46,4,2)),VALUE(LEFT('Cihazlar'!R46,2))),""))))+0,EDATE((IF('Cihazlar'!R46="","",IF(ISNUMBER('Cihazlar'!R46),'Cihazlar'!R46,IFERROR(DATE(VALUE(RIGHT('Cihazlar'!R46,4)),VALUE(MID('Cihazlar'!R46,4,2)),VALUE(LEFT('Cihazlar'!R46,2))),"")))),12)))</f>
        <v/>
      </c>
      <c r="J46" s="17" t="str">
        <f>IF(I46="","",I46-TODAY())</f>
        <v/>
      </c>
      <c r="K46" s="16" t="str">
        <f>IF('Cihazlar'!U46="","",IF('Cihazlar'!V46="Kaçak var",(IF('Cihazlar'!U46="","",IF(ISNUMBER('Cihazlar'!U46),'Cihazlar'!U46,IFERROR(DATE(VALUE(RIGHT('Cihazlar'!U46,4)),VALUE(MID('Cihazlar'!U46,4,2)),VALUE(LEFT('Cihazlar'!U46,2))),""))))+30,EDATE((IF('Cihazlar'!U46="","",IF(ISNUMBER('Cihazlar'!U46),'Cihazlar'!U46,IFERROR(DATE(VALUE(RIGHT('Cihazlar'!U46,4)),VALUE(MID('Cihazlar'!U46,4,2)),VALUE(LEFT('Cihazlar'!U46,2))),"")))),12)))</f>
        <v/>
      </c>
      <c r="L46" s="17" t="str">
        <f>IF(K46="","",K46-TODAY())</f>
        <v/>
      </c>
      <c r="M46" s="16" t="str">
        <f>IF('Cihazlar'!X46="","",IF('Cihazlar'!Y46="Uygun değil",(IF('Cihazlar'!X46="","",IF(ISNUMBER('Cihazlar'!X46),'Cihazlar'!X46,IFERROR(DATE(VALUE(RIGHT('Cihazlar'!X46,4)),VALUE(MID('Cihazlar'!X46,4,2)),VALUE(LEFT('Cihazlar'!X46,2))),""))))+0,EDATE((IF('Cihazlar'!X46="","",IF(ISNUMBER('Cihazlar'!X46),'Cihazlar'!X46,IFERROR(DATE(VALUE(RIGHT('Cihazlar'!X46,4)),VALUE(MID('Cihazlar'!X46,4,2)),VALUE(LEFT('Cihazlar'!X46,2))),"")))),12)))</f>
        <v/>
      </c>
      <c r="N46" s="17" t="str">
        <f>IF(M46="","",M46-TODAY())</f>
        <v/>
      </c>
      <c r="O46" s="16" t="str">
        <f>IF('Cihazlar'!F46&lt;&gt;"",IF('Cihazlar'!F46="","",IF(ISNUMBER('Cihazlar'!F46),'Cihazlar'!F46,IFERROR(DATE(VALUE(RIGHT('Cihazlar'!F46,4)),VALUE(MID('Cihazlar'!F46,4,2)),VALUE(LEFT('Cihazlar'!F46,2))),""))),IF('Cihazlar'!E46="","",IF(ISNUMBER('Cihazlar'!E46),'Cihazlar'!E46,IFERROR(DATE(VALUE(RIGHT('Cihazlar'!E46,4)),VALUE(MID('Cihazlar'!E46,4,2)),VALUE(LEFT('Cihazlar'!E46,2))),""))))</f>
        <v/>
      </c>
      <c r="P46" t="str">
        <f>IF('Cihazlar'!C46="","",IFERROR(MATCH('Cihazlar'!C46,'Ürünler'!$A:$A,0),IFERROR(MATCH('Cihazlar'!C46,'Ürünler'!$B:$B,0),"")))</f>
        <v/>
      </c>
      <c r="Q46">
        <f>IF(R46&gt;0,0,IF('Cihazlar'!J46&lt;&gt;"",N(VALUE('Cihazlar'!J46)),IF(P46="",0,N(INDEX('Ürünler'!$C:$C,P46)))))</f>
        <v>0</v>
      </c>
      <c r="R46">
        <f>IF('Cihazlar'!K46&lt;&gt;"",N(VALUE('Cihazlar'!K46)),IF('Cihazlar'!J46&lt;&gt;"",0,IF(P46="",0,N(INDEX('Ürünler'!$D:$D,P46)))))</f>
        <v>0</v>
      </c>
    </row>
    <row r="47" spans="1:18">
      <c r="A47" t="str">
        <f>IF(AND('Cihazlar'!A47="",'Cihazlar'!B47=""),"",IFERROR(INDEX('Müşteriler'!$A:$A,MATCH(IF('Cihazlar'!A47="","§",'Cihazlar'!A47),'Müşteriler'!$K:$K,0)),IFERROR(INDEX('Müşteriler'!$A:$A,MATCH(IF('Cihazlar'!B47="","§",'Cihazlar'!B47),'Müşteriler'!$C:$C,0)),'Cihazlar'!A47&amp;'Cihazlar'!B47)))</f>
        <v/>
      </c>
      <c r="B47" t="str">
        <f>IF('Cihazlar'!C47="","",IF(P47="",'Cihazlar'!C47,INDEX('Ürünler'!$B:$B,P47)))</f>
        <v/>
      </c>
      <c r="C47" t="str">
        <f>IF('Cihazlar'!D47="","",'Cihazlar'!D47)</f>
        <v/>
      </c>
      <c r="D47" s="16" t="str">
        <f>O47</f>
        <v/>
      </c>
      <c r="E47" t="str">
        <f>IF(R47&gt;0,R47&amp;" gün",IF(Q47&gt;0,Q47&amp;" ay",""))</f>
        <v/>
      </c>
      <c r="F47" s="16" t="str">
        <f>IF(OR('Cihazlar'!C47="",O47=""),"",IF(R47&gt;0,O47+R47,IF(Q47&gt;0,EDATE(O47,Q47),"")))</f>
        <v/>
      </c>
      <c r="G47" s="17" t="str">
        <f>IF(F47="","",F47-TODAY())</f>
        <v/>
      </c>
      <c r="H47" t="str">
        <f>IF(G47="","",IF(G47&lt;0,"Gecikmiş",IF(G47&lt;=30,"30 gün içinde","Planlı")))</f>
        <v/>
      </c>
      <c r="I47" s="16" t="str">
        <f>IF('Cihazlar'!R47="","",IF('Cihazlar'!S47="Uygun değil",(IF('Cihazlar'!R47="","",IF(ISNUMBER('Cihazlar'!R47),'Cihazlar'!R47,IFERROR(DATE(VALUE(RIGHT('Cihazlar'!R47,4)),VALUE(MID('Cihazlar'!R47,4,2)),VALUE(LEFT('Cihazlar'!R47,2))),""))))+0,EDATE((IF('Cihazlar'!R47="","",IF(ISNUMBER('Cihazlar'!R47),'Cihazlar'!R47,IFERROR(DATE(VALUE(RIGHT('Cihazlar'!R47,4)),VALUE(MID('Cihazlar'!R47,4,2)),VALUE(LEFT('Cihazlar'!R47,2))),"")))),12)))</f>
        <v/>
      </c>
      <c r="J47" s="17" t="str">
        <f>IF(I47="","",I47-TODAY())</f>
        <v/>
      </c>
      <c r="K47" s="16" t="str">
        <f>IF('Cihazlar'!U47="","",IF('Cihazlar'!V47="Kaçak var",(IF('Cihazlar'!U47="","",IF(ISNUMBER('Cihazlar'!U47),'Cihazlar'!U47,IFERROR(DATE(VALUE(RIGHT('Cihazlar'!U47,4)),VALUE(MID('Cihazlar'!U47,4,2)),VALUE(LEFT('Cihazlar'!U47,2))),""))))+30,EDATE((IF('Cihazlar'!U47="","",IF(ISNUMBER('Cihazlar'!U47),'Cihazlar'!U47,IFERROR(DATE(VALUE(RIGHT('Cihazlar'!U47,4)),VALUE(MID('Cihazlar'!U47,4,2)),VALUE(LEFT('Cihazlar'!U47,2))),"")))),12)))</f>
        <v/>
      </c>
      <c r="L47" s="17" t="str">
        <f>IF(K47="","",K47-TODAY())</f>
        <v/>
      </c>
      <c r="M47" s="16" t="str">
        <f>IF('Cihazlar'!X47="","",IF('Cihazlar'!Y47="Uygun değil",(IF('Cihazlar'!X47="","",IF(ISNUMBER('Cihazlar'!X47),'Cihazlar'!X47,IFERROR(DATE(VALUE(RIGHT('Cihazlar'!X47,4)),VALUE(MID('Cihazlar'!X47,4,2)),VALUE(LEFT('Cihazlar'!X47,2))),""))))+0,EDATE((IF('Cihazlar'!X47="","",IF(ISNUMBER('Cihazlar'!X47),'Cihazlar'!X47,IFERROR(DATE(VALUE(RIGHT('Cihazlar'!X47,4)),VALUE(MID('Cihazlar'!X47,4,2)),VALUE(LEFT('Cihazlar'!X47,2))),"")))),12)))</f>
        <v/>
      </c>
      <c r="N47" s="17" t="str">
        <f>IF(M47="","",M47-TODAY())</f>
        <v/>
      </c>
      <c r="O47" s="16" t="str">
        <f>IF('Cihazlar'!F47&lt;&gt;"",IF('Cihazlar'!F47="","",IF(ISNUMBER('Cihazlar'!F47),'Cihazlar'!F47,IFERROR(DATE(VALUE(RIGHT('Cihazlar'!F47,4)),VALUE(MID('Cihazlar'!F47,4,2)),VALUE(LEFT('Cihazlar'!F47,2))),""))),IF('Cihazlar'!E47="","",IF(ISNUMBER('Cihazlar'!E47),'Cihazlar'!E47,IFERROR(DATE(VALUE(RIGHT('Cihazlar'!E47,4)),VALUE(MID('Cihazlar'!E47,4,2)),VALUE(LEFT('Cihazlar'!E47,2))),""))))</f>
        <v/>
      </c>
      <c r="P47" t="str">
        <f>IF('Cihazlar'!C47="","",IFERROR(MATCH('Cihazlar'!C47,'Ürünler'!$A:$A,0),IFERROR(MATCH('Cihazlar'!C47,'Ürünler'!$B:$B,0),"")))</f>
        <v/>
      </c>
      <c r="Q47">
        <f>IF(R47&gt;0,0,IF('Cihazlar'!J47&lt;&gt;"",N(VALUE('Cihazlar'!J47)),IF(P47="",0,N(INDEX('Ürünler'!$C:$C,P47)))))</f>
        <v>0</v>
      </c>
      <c r="R47">
        <f>IF('Cihazlar'!K47&lt;&gt;"",N(VALUE('Cihazlar'!K47)),IF('Cihazlar'!J47&lt;&gt;"",0,IF(P47="",0,N(INDEX('Ürünler'!$D:$D,P47)))))</f>
        <v>0</v>
      </c>
    </row>
    <row r="48" spans="1:18">
      <c r="A48" t="str">
        <f>IF(AND('Cihazlar'!A48="",'Cihazlar'!B48=""),"",IFERROR(INDEX('Müşteriler'!$A:$A,MATCH(IF('Cihazlar'!A48="","§",'Cihazlar'!A48),'Müşteriler'!$K:$K,0)),IFERROR(INDEX('Müşteriler'!$A:$A,MATCH(IF('Cihazlar'!B48="","§",'Cihazlar'!B48),'Müşteriler'!$C:$C,0)),'Cihazlar'!A48&amp;'Cihazlar'!B48)))</f>
        <v/>
      </c>
      <c r="B48" t="str">
        <f>IF('Cihazlar'!C48="","",IF(P48="",'Cihazlar'!C48,INDEX('Ürünler'!$B:$B,P48)))</f>
        <v/>
      </c>
      <c r="C48" t="str">
        <f>IF('Cihazlar'!D48="","",'Cihazlar'!D48)</f>
        <v/>
      </c>
      <c r="D48" s="16" t="str">
        <f>O48</f>
        <v/>
      </c>
      <c r="E48" t="str">
        <f>IF(R48&gt;0,R48&amp;" gün",IF(Q48&gt;0,Q48&amp;" ay",""))</f>
        <v/>
      </c>
      <c r="F48" s="16" t="str">
        <f>IF(OR('Cihazlar'!C48="",O48=""),"",IF(R48&gt;0,O48+R48,IF(Q48&gt;0,EDATE(O48,Q48),"")))</f>
        <v/>
      </c>
      <c r="G48" s="17" t="str">
        <f>IF(F48="","",F48-TODAY())</f>
        <v/>
      </c>
      <c r="H48" t="str">
        <f>IF(G48="","",IF(G48&lt;0,"Gecikmiş",IF(G48&lt;=30,"30 gün içinde","Planlı")))</f>
        <v/>
      </c>
      <c r="I48" s="16" t="str">
        <f>IF('Cihazlar'!R48="","",IF('Cihazlar'!S48="Uygun değil",(IF('Cihazlar'!R48="","",IF(ISNUMBER('Cihazlar'!R48),'Cihazlar'!R48,IFERROR(DATE(VALUE(RIGHT('Cihazlar'!R48,4)),VALUE(MID('Cihazlar'!R48,4,2)),VALUE(LEFT('Cihazlar'!R48,2))),""))))+0,EDATE((IF('Cihazlar'!R48="","",IF(ISNUMBER('Cihazlar'!R48),'Cihazlar'!R48,IFERROR(DATE(VALUE(RIGHT('Cihazlar'!R48,4)),VALUE(MID('Cihazlar'!R48,4,2)),VALUE(LEFT('Cihazlar'!R48,2))),"")))),12)))</f>
        <v/>
      </c>
      <c r="J48" s="17" t="str">
        <f>IF(I48="","",I48-TODAY())</f>
        <v/>
      </c>
      <c r="K48" s="16" t="str">
        <f>IF('Cihazlar'!U48="","",IF('Cihazlar'!V48="Kaçak var",(IF('Cihazlar'!U48="","",IF(ISNUMBER('Cihazlar'!U48),'Cihazlar'!U48,IFERROR(DATE(VALUE(RIGHT('Cihazlar'!U48,4)),VALUE(MID('Cihazlar'!U48,4,2)),VALUE(LEFT('Cihazlar'!U48,2))),""))))+30,EDATE((IF('Cihazlar'!U48="","",IF(ISNUMBER('Cihazlar'!U48),'Cihazlar'!U48,IFERROR(DATE(VALUE(RIGHT('Cihazlar'!U48,4)),VALUE(MID('Cihazlar'!U48,4,2)),VALUE(LEFT('Cihazlar'!U48,2))),"")))),12)))</f>
        <v/>
      </c>
      <c r="L48" s="17" t="str">
        <f>IF(K48="","",K48-TODAY())</f>
        <v/>
      </c>
      <c r="M48" s="16" t="str">
        <f>IF('Cihazlar'!X48="","",IF('Cihazlar'!Y48="Uygun değil",(IF('Cihazlar'!X48="","",IF(ISNUMBER('Cihazlar'!X48),'Cihazlar'!X48,IFERROR(DATE(VALUE(RIGHT('Cihazlar'!X48,4)),VALUE(MID('Cihazlar'!X48,4,2)),VALUE(LEFT('Cihazlar'!X48,2))),""))))+0,EDATE((IF('Cihazlar'!X48="","",IF(ISNUMBER('Cihazlar'!X48),'Cihazlar'!X48,IFERROR(DATE(VALUE(RIGHT('Cihazlar'!X48,4)),VALUE(MID('Cihazlar'!X48,4,2)),VALUE(LEFT('Cihazlar'!X48,2))),"")))),12)))</f>
        <v/>
      </c>
      <c r="N48" s="17" t="str">
        <f>IF(M48="","",M48-TODAY())</f>
        <v/>
      </c>
      <c r="O48" s="16" t="str">
        <f>IF('Cihazlar'!F48&lt;&gt;"",IF('Cihazlar'!F48="","",IF(ISNUMBER('Cihazlar'!F48),'Cihazlar'!F48,IFERROR(DATE(VALUE(RIGHT('Cihazlar'!F48,4)),VALUE(MID('Cihazlar'!F48,4,2)),VALUE(LEFT('Cihazlar'!F48,2))),""))),IF('Cihazlar'!E48="","",IF(ISNUMBER('Cihazlar'!E48),'Cihazlar'!E48,IFERROR(DATE(VALUE(RIGHT('Cihazlar'!E48,4)),VALUE(MID('Cihazlar'!E48,4,2)),VALUE(LEFT('Cihazlar'!E48,2))),""))))</f>
        <v/>
      </c>
      <c r="P48" t="str">
        <f>IF('Cihazlar'!C48="","",IFERROR(MATCH('Cihazlar'!C48,'Ürünler'!$A:$A,0),IFERROR(MATCH('Cihazlar'!C48,'Ürünler'!$B:$B,0),"")))</f>
        <v/>
      </c>
      <c r="Q48">
        <f>IF(R48&gt;0,0,IF('Cihazlar'!J48&lt;&gt;"",N(VALUE('Cihazlar'!J48)),IF(P48="",0,N(INDEX('Ürünler'!$C:$C,P48)))))</f>
        <v>0</v>
      </c>
      <c r="R48">
        <f>IF('Cihazlar'!K48&lt;&gt;"",N(VALUE('Cihazlar'!K48)),IF('Cihazlar'!J48&lt;&gt;"",0,IF(P48="",0,N(INDEX('Ürünler'!$D:$D,P48)))))</f>
        <v>0</v>
      </c>
    </row>
    <row r="49" spans="1:18">
      <c r="A49" t="str">
        <f>IF(AND('Cihazlar'!A49="",'Cihazlar'!B49=""),"",IFERROR(INDEX('Müşteriler'!$A:$A,MATCH(IF('Cihazlar'!A49="","§",'Cihazlar'!A49),'Müşteriler'!$K:$K,0)),IFERROR(INDEX('Müşteriler'!$A:$A,MATCH(IF('Cihazlar'!B49="","§",'Cihazlar'!B49),'Müşteriler'!$C:$C,0)),'Cihazlar'!A49&amp;'Cihazlar'!B49)))</f>
        <v/>
      </c>
      <c r="B49" t="str">
        <f>IF('Cihazlar'!C49="","",IF(P49="",'Cihazlar'!C49,INDEX('Ürünler'!$B:$B,P49)))</f>
        <v/>
      </c>
      <c r="C49" t="str">
        <f>IF('Cihazlar'!D49="","",'Cihazlar'!D49)</f>
        <v/>
      </c>
      <c r="D49" s="16" t="str">
        <f>O49</f>
        <v/>
      </c>
      <c r="E49" t="str">
        <f>IF(R49&gt;0,R49&amp;" gün",IF(Q49&gt;0,Q49&amp;" ay",""))</f>
        <v/>
      </c>
      <c r="F49" s="16" t="str">
        <f>IF(OR('Cihazlar'!C49="",O49=""),"",IF(R49&gt;0,O49+R49,IF(Q49&gt;0,EDATE(O49,Q49),"")))</f>
        <v/>
      </c>
      <c r="G49" s="17" t="str">
        <f>IF(F49="","",F49-TODAY())</f>
        <v/>
      </c>
      <c r="H49" t="str">
        <f>IF(G49="","",IF(G49&lt;0,"Gecikmiş",IF(G49&lt;=30,"30 gün içinde","Planlı")))</f>
        <v/>
      </c>
      <c r="I49" s="16" t="str">
        <f>IF('Cihazlar'!R49="","",IF('Cihazlar'!S49="Uygun değil",(IF('Cihazlar'!R49="","",IF(ISNUMBER('Cihazlar'!R49),'Cihazlar'!R49,IFERROR(DATE(VALUE(RIGHT('Cihazlar'!R49,4)),VALUE(MID('Cihazlar'!R49,4,2)),VALUE(LEFT('Cihazlar'!R49,2))),""))))+0,EDATE((IF('Cihazlar'!R49="","",IF(ISNUMBER('Cihazlar'!R49),'Cihazlar'!R49,IFERROR(DATE(VALUE(RIGHT('Cihazlar'!R49,4)),VALUE(MID('Cihazlar'!R49,4,2)),VALUE(LEFT('Cihazlar'!R49,2))),"")))),12)))</f>
        <v/>
      </c>
      <c r="J49" s="17" t="str">
        <f>IF(I49="","",I49-TODAY())</f>
        <v/>
      </c>
      <c r="K49" s="16" t="str">
        <f>IF('Cihazlar'!U49="","",IF('Cihazlar'!V49="Kaçak var",(IF('Cihazlar'!U49="","",IF(ISNUMBER('Cihazlar'!U49),'Cihazlar'!U49,IFERROR(DATE(VALUE(RIGHT('Cihazlar'!U49,4)),VALUE(MID('Cihazlar'!U49,4,2)),VALUE(LEFT('Cihazlar'!U49,2))),""))))+30,EDATE((IF('Cihazlar'!U49="","",IF(ISNUMBER('Cihazlar'!U49),'Cihazlar'!U49,IFERROR(DATE(VALUE(RIGHT('Cihazlar'!U49,4)),VALUE(MID('Cihazlar'!U49,4,2)),VALUE(LEFT('Cihazlar'!U49,2))),"")))),12)))</f>
        <v/>
      </c>
      <c r="L49" s="17" t="str">
        <f>IF(K49="","",K49-TODAY())</f>
        <v/>
      </c>
      <c r="M49" s="16" t="str">
        <f>IF('Cihazlar'!X49="","",IF('Cihazlar'!Y49="Uygun değil",(IF('Cihazlar'!X49="","",IF(ISNUMBER('Cihazlar'!X49),'Cihazlar'!X49,IFERROR(DATE(VALUE(RIGHT('Cihazlar'!X49,4)),VALUE(MID('Cihazlar'!X49,4,2)),VALUE(LEFT('Cihazlar'!X49,2))),""))))+0,EDATE((IF('Cihazlar'!X49="","",IF(ISNUMBER('Cihazlar'!X49),'Cihazlar'!X49,IFERROR(DATE(VALUE(RIGHT('Cihazlar'!X49,4)),VALUE(MID('Cihazlar'!X49,4,2)),VALUE(LEFT('Cihazlar'!X49,2))),"")))),12)))</f>
        <v/>
      </c>
      <c r="N49" s="17" t="str">
        <f>IF(M49="","",M49-TODAY())</f>
        <v/>
      </c>
      <c r="O49" s="16" t="str">
        <f>IF('Cihazlar'!F49&lt;&gt;"",IF('Cihazlar'!F49="","",IF(ISNUMBER('Cihazlar'!F49),'Cihazlar'!F49,IFERROR(DATE(VALUE(RIGHT('Cihazlar'!F49,4)),VALUE(MID('Cihazlar'!F49,4,2)),VALUE(LEFT('Cihazlar'!F49,2))),""))),IF('Cihazlar'!E49="","",IF(ISNUMBER('Cihazlar'!E49),'Cihazlar'!E49,IFERROR(DATE(VALUE(RIGHT('Cihazlar'!E49,4)),VALUE(MID('Cihazlar'!E49,4,2)),VALUE(LEFT('Cihazlar'!E49,2))),""))))</f>
        <v/>
      </c>
      <c r="P49" t="str">
        <f>IF('Cihazlar'!C49="","",IFERROR(MATCH('Cihazlar'!C49,'Ürünler'!$A:$A,0),IFERROR(MATCH('Cihazlar'!C49,'Ürünler'!$B:$B,0),"")))</f>
        <v/>
      </c>
      <c r="Q49">
        <f>IF(R49&gt;0,0,IF('Cihazlar'!J49&lt;&gt;"",N(VALUE('Cihazlar'!J49)),IF(P49="",0,N(INDEX('Ürünler'!$C:$C,P49)))))</f>
        <v>0</v>
      </c>
      <c r="R49">
        <f>IF('Cihazlar'!K49&lt;&gt;"",N(VALUE('Cihazlar'!K49)),IF('Cihazlar'!J49&lt;&gt;"",0,IF(P49="",0,N(INDEX('Ürünler'!$D:$D,P49)))))</f>
        <v>0</v>
      </c>
    </row>
    <row r="50" spans="1:18">
      <c r="A50" t="str">
        <f>IF(AND('Cihazlar'!A50="",'Cihazlar'!B50=""),"",IFERROR(INDEX('Müşteriler'!$A:$A,MATCH(IF('Cihazlar'!A50="","§",'Cihazlar'!A50),'Müşteriler'!$K:$K,0)),IFERROR(INDEX('Müşteriler'!$A:$A,MATCH(IF('Cihazlar'!B50="","§",'Cihazlar'!B50),'Müşteriler'!$C:$C,0)),'Cihazlar'!A50&amp;'Cihazlar'!B50)))</f>
        <v/>
      </c>
      <c r="B50" t="str">
        <f>IF('Cihazlar'!C50="","",IF(P50="",'Cihazlar'!C50,INDEX('Ürünler'!$B:$B,P50)))</f>
        <v/>
      </c>
      <c r="C50" t="str">
        <f>IF('Cihazlar'!D50="","",'Cihazlar'!D50)</f>
        <v/>
      </c>
      <c r="D50" s="16" t="str">
        <f>O50</f>
        <v/>
      </c>
      <c r="E50" t="str">
        <f>IF(R50&gt;0,R50&amp;" gün",IF(Q50&gt;0,Q50&amp;" ay",""))</f>
        <v/>
      </c>
      <c r="F50" s="16" t="str">
        <f>IF(OR('Cihazlar'!C50="",O50=""),"",IF(R50&gt;0,O50+R50,IF(Q50&gt;0,EDATE(O50,Q50),"")))</f>
        <v/>
      </c>
      <c r="G50" s="17" t="str">
        <f>IF(F50="","",F50-TODAY())</f>
        <v/>
      </c>
      <c r="H50" t="str">
        <f>IF(G50="","",IF(G50&lt;0,"Gecikmiş",IF(G50&lt;=30,"30 gün içinde","Planlı")))</f>
        <v/>
      </c>
      <c r="I50" s="16" t="str">
        <f>IF('Cihazlar'!R50="","",IF('Cihazlar'!S50="Uygun değil",(IF('Cihazlar'!R50="","",IF(ISNUMBER('Cihazlar'!R50),'Cihazlar'!R50,IFERROR(DATE(VALUE(RIGHT('Cihazlar'!R50,4)),VALUE(MID('Cihazlar'!R50,4,2)),VALUE(LEFT('Cihazlar'!R50,2))),""))))+0,EDATE((IF('Cihazlar'!R50="","",IF(ISNUMBER('Cihazlar'!R50),'Cihazlar'!R50,IFERROR(DATE(VALUE(RIGHT('Cihazlar'!R50,4)),VALUE(MID('Cihazlar'!R50,4,2)),VALUE(LEFT('Cihazlar'!R50,2))),"")))),12)))</f>
        <v/>
      </c>
      <c r="J50" s="17" t="str">
        <f>IF(I50="","",I50-TODAY())</f>
        <v/>
      </c>
      <c r="K50" s="16" t="str">
        <f>IF('Cihazlar'!U50="","",IF('Cihazlar'!V50="Kaçak var",(IF('Cihazlar'!U50="","",IF(ISNUMBER('Cihazlar'!U50),'Cihazlar'!U50,IFERROR(DATE(VALUE(RIGHT('Cihazlar'!U50,4)),VALUE(MID('Cihazlar'!U50,4,2)),VALUE(LEFT('Cihazlar'!U50,2))),""))))+30,EDATE((IF('Cihazlar'!U50="","",IF(ISNUMBER('Cihazlar'!U50),'Cihazlar'!U50,IFERROR(DATE(VALUE(RIGHT('Cihazlar'!U50,4)),VALUE(MID('Cihazlar'!U50,4,2)),VALUE(LEFT('Cihazlar'!U50,2))),"")))),12)))</f>
        <v/>
      </c>
      <c r="L50" s="17" t="str">
        <f>IF(K50="","",K50-TODAY())</f>
        <v/>
      </c>
      <c r="M50" s="16" t="str">
        <f>IF('Cihazlar'!X50="","",IF('Cihazlar'!Y50="Uygun değil",(IF('Cihazlar'!X50="","",IF(ISNUMBER('Cihazlar'!X50),'Cihazlar'!X50,IFERROR(DATE(VALUE(RIGHT('Cihazlar'!X50,4)),VALUE(MID('Cihazlar'!X50,4,2)),VALUE(LEFT('Cihazlar'!X50,2))),""))))+0,EDATE((IF('Cihazlar'!X50="","",IF(ISNUMBER('Cihazlar'!X50),'Cihazlar'!X50,IFERROR(DATE(VALUE(RIGHT('Cihazlar'!X50,4)),VALUE(MID('Cihazlar'!X50,4,2)),VALUE(LEFT('Cihazlar'!X50,2))),"")))),12)))</f>
        <v/>
      </c>
      <c r="N50" s="17" t="str">
        <f>IF(M50="","",M50-TODAY())</f>
        <v/>
      </c>
      <c r="O50" s="16" t="str">
        <f>IF('Cihazlar'!F50&lt;&gt;"",IF('Cihazlar'!F50="","",IF(ISNUMBER('Cihazlar'!F50),'Cihazlar'!F50,IFERROR(DATE(VALUE(RIGHT('Cihazlar'!F50,4)),VALUE(MID('Cihazlar'!F50,4,2)),VALUE(LEFT('Cihazlar'!F50,2))),""))),IF('Cihazlar'!E50="","",IF(ISNUMBER('Cihazlar'!E50),'Cihazlar'!E50,IFERROR(DATE(VALUE(RIGHT('Cihazlar'!E50,4)),VALUE(MID('Cihazlar'!E50,4,2)),VALUE(LEFT('Cihazlar'!E50,2))),""))))</f>
        <v/>
      </c>
      <c r="P50" t="str">
        <f>IF('Cihazlar'!C50="","",IFERROR(MATCH('Cihazlar'!C50,'Ürünler'!$A:$A,0),IFERROR(MATCH('Cihazlar'!C50,'Ürünler'!$B:$B,0),"")))</f>
        <v/>
      </c>
      <c r="Q50">
        <f>IF(R50&gt;0,0,IF('Cihazlar'!J50&lt;&gt;"",N(VALUE('Cihazlar'!J50)),IF(P50="",0,N(INDEX('Ürünler'!$C:$C,P50)))))</f>
        <v>0</v>
      </c>
      <c r="R50">
        <f>IF('Cihazlar'!K50&lt;&gt;"",N(VALUE('Cihazlar'!K50)),IF('Cihazlar'!J50&lt;&gt;"",0,IF(P50="",0,N(INDEX('Ürünler'!$D:$D,P50)))))</f>
        <v>0</v>
      </c>
    </row>
    <row r="51" spans="1:18">
      <c r="A51" t="str">
        <f>IF(AND('Cihazlar'!A51="",'Cihazlar'!B51=""),"",IFERROR(INDEX('Müşteriler'!$A:$A,MATCH(IF('Cihazlar'!A51="","§",'Cihazlar'!A51),'Müşteriler'!$K:$K,0)),IFERROR(INDEX('Müşteriler'!$A:$A,MATCH(IF('Cihazlar'!B51="","§",'Cihazlar'!B51),'Müşteriler'!$C:$C,0)),'Cihazlar'!A51&amp;'Cihazlar'!B51)))</f>
        <v/>
      </c>
      <c r="B51" t="str">
        <f>IF('Cihazlar'!C51="","",IF(P51="",'Cihazlar'!C51,INDEX('Ürünler'!$B:$B,P51)))</f>
        <v/>
      </c>
      <c r="C51" t="str">
        <f>IF('Cihazlar'!D51="","",'Cihazlar'!D51)</f>
        <v/>
      </c>
      <c r="D51" s="16" t="str">
        <f>O51</f>
        <v/>
      </c>
      <c r="E51" t="str">
        <f>IF(R51&gt;0,R51&amp;" gün",IF(Q51&gt;0,Q51&amp;" ay",""))</f>
        <v/>
      </c>
      <c r="F51" s="16" t="str">
        <f>IF(OR('Cihazlar'!C51="",O51=""),"",IF(R51&gt;0,O51+R51,IF(Q51&gt;0,EDATE(O51,Q51),"")))</f>
        <v/>
      </c>
      <c r="G51" s="17" t="str">
        <f>IF(F51="","",F51-TODAY())</f>
        <v/>
      </c>
      <c r="H51" t="str">
        <f>IF(G51="","",IF(G51&lt;0,"Gecikmiş",IF(G51&lt;=30,"30 gün içinde","Planlı")))</f>
        <v/>
      </c>
      <c r="I51" s="16" t="str">
        <f>IF('Cihazlar'!R51="","",IF('Cihazlar'!S51="Uygun değil",(IF('Cihazlar'!R51="","",IF(ISNUMBER('Cihazlar'!R51),'Cihazlar'!R51,IFERROR(DATE(VALUE(RIGHT('Cihazlar'!R51,4)),VALUE(MID('Cihazlar'!R51,4,2)),VALUE(LEFT('Cihazlar'!R51,2))),""))))+0,EDATE((IF('Cihazlar'!R51="","",IF(ISNUMBER('Cihazlar'!R51),'Cihazlar'!R51,IFERROR(DATE(VALUE(RIGHT('Cihazlar'!R51,4)),VALUE(MID('Cihazlar'!R51,4,2)),VALUE(LEFT('Cihazlar'!R51,2))),"")))),12)))</f>
        <v/>
      </c>
      <c r="J51" s="17" t="str">
        <f>IF(I51="","",I51-TODAY())</f>
        <v/>
      </c>
      <c r="K51" s="16" t="str">
        <f>IF('Cihazlar'!U51="","",IF('Cihazlar'!V51="Kaçak var",(IF('Cihazlar'!U51="","",IF(ISNUMBER('Cihazlar'!U51),'Cihazlar'!U51,IFERROR(DATE(VALUE(RIGHT('Cihazlar'!U51,4)),VALUE(MID('Cihazlar'!U51,4,2)),VALUE(LEFT('Cihazlar'!U51,2))),""))))+30,EDATE((IF('Cihazlar'!U51="","",IF(ISNUMBER('Cihazlar'!U51),'Cihazlar'!U51,IFERROR(DATE(VALUE(RIGHT('Cihazlar'!U51,4)),VALUE(MID('Cihazlar'!U51,4,2)),VALUE(LEFT('Cihazlar'!U51,2))),"")))),12)))</f>
        <v/>
      </c>
      <c r="L51" s="17" t="str">
        <f>IF(K51="","",K51-TODAY())</f>
        <v/>
      </c>
      <c r="M51" s="16" t="str">
        <f>IF('Cihazlar'!X51="","",IF('Cihazlar'!Y51="Uygun değil",(IF('Cihazlar'!X51="","",IF(ISNUMBER('Cihazlar'!X51),'Cihazlar'!X51,IFERROR(DATE(VALUE(RIGHT('Cihazlar'!X51,4)),VALUE(MID('Cihazlar'!X51,4,2)),VALUE(LEFT('Cihazlar'!X51,2))),""))))+0,EDATE((IF('Cihazlar'!X51="","",IF(ISNUMBER('Cihazlar'!X51),'Cihazlar'!X51,IFERROR(DATE(VALUE(RIGHT('Cihazlar'!X51,4)),VALUE(MID('Cihazlar'!X51,4,2)),VALUE(LEFT('Cihazlar'!X51,2))),"")))),12)))</f>
        <v/>
      </c>
      <c r="N51" s="17" t="str">
        <f>IF(M51="","",M51-TODAY())</f>
        <v/>
      </c>
      <c r="O51" s="16" t="str">
        <f>IF('Cihazlar'!F51&lt;&gt;"",IF('Cihazlar'!F51="","",IF(ISNUMBER('Cihazlar'!F51),'Cihazlar'!F51,IFERROR(DATE(VALUE(RIGHT('Cihazlar'!F51,4)),VALUE(MID('Cihazlar'!F51,4,2)),VALUE(LEFT('Cihazlar'!F51,2))),""))),IF('Cihazlar'!E51="","",IF(ISNUMBER('Cihazlar'!E51),'Cihazlar'!E51,IFERROR(DATE(VALUE(RIGHT('Cihazlar'!E51,4)),VALUE(MID('Cihazlar'!E51,4,2)),VALUE(LEFT('Cihazlar'!E51,2))),""))))</f>
        <v/>
      </c>
      <c r="P51" t="str">
        <f>IF('Cihazlar'!C51="","",IFERROR(MATCH('Cihazlar'!C51,'Ürünler'!$A:$A,0),IFERROR(MATCH('Cihazlar'!C51,'Ürünler'!$B:$B,0),"")))</f>
        <v/>
      </c>
      <c r="Q51">
        <f>IF(R51&gt;0,0,IF('Cihazlar'!J51&lt;&gt;"",N(VALUE('Cihazlar'!J51)),IF(P51="",0,N(INDEX('Ürünler'!$C:$C,P51)))))</f>
        <v>0</v>
      </c>
      <c r="R51">
        <f>IF('Cihazlar'!K51&lt;&gt;"",N(VALUE('Cihazlar'!K51)),IF('Cihazlar'!J51&lt;&gt;"",0,IF(P51="",0,N(INDEX('Ürünler'!$D:$D,P51)))))</f>
        <v>0</v>
      </c>
    </row>
    <row r="52" spans="1:18">
      <c r="A52" t="str">
        <f>IF(AND('Cihazlar'!A52="",'Cihazlar'!B52=""),"",IFERROR(INDEX('Müşteriler'!$A:$A,MATCH(IF('Cihazlar'!A52="","§",'Cihazlar'!A52),'Müşteriler'!$K:$K,0)),IFERROR(INDEX('Müşteriler'!$A:$A,MATCH(IF('Cihazlar'!B52="","§",'Cihazlar'!B52),'Müşteriler'!$C:$C,0)),'Cihazlar'!A52&amp;'Cihazlar'!B52)))</f>
        <v/>
      </c>
      <c r="B52" t="str">
        <f>IF('Cihazlar'!C52="","",IF(P52="",'Cihazlar'!C52,INDEX('Ürünler'!$B:$B,P52)))</f>
        <v/>
      </c>
      <c r="C52" t="str">
        <f>IF('Cihazlar'!D52="","",'Cihazlar'!D52)</f>
        <v/>
      </c>
      <c r="D52" s="16" t="str">
        <f>O52</f>
        <v/>
      </c>
      <c r="E52" t="str">
        <f>IF(R52&gt;0,R52&amp;" gün",IF(Q52&gt;0,Q52&amp;" ay",""))</f>
        <v/>
      </c>
      <c r="F52" s="16" t="str">
        <f>IF(OR('Cihazlar'!C52="",O52=""),"",IF(R52&gt;0,O52+R52,IF(Q52&gt;0,EDATE(O52,Q52),"")))</f>
        <v/>
      </c>
      <c r="G52" s="17" t="str">
        <f>IF(F52="","",F52-TODAY())</f>
        <v/>
      </c>
      <c r="H52" t="str">
        <f>IF(G52="","",IF(G52&lt;0,"Gecikmiş",IF(G52&lt;=30,"30 gün içinde","Planlı")))</f>
        <v/>
      </c>
      <c r="I52" s="16" t="str">
        <f>IF('Cihazlar'!R52="","",IF('Cihazlar'!S52="Uygun değil",(IF('Cihazlar'!R52="","",IF(ISNUMBER('Cihazlar'!R52),'Cihazlar'!R52,IFERROR(DATE(VALUE(RIGHT('Cihazlar'!R52,4)),VALUE(MID('Cihazlar'!R52,4,2)),VALUE(LEFT('Cihazlar'!R52,2))),""))))+0,EDATE((IF('Cihazlar'!R52="","",IF(ISNUMBER('Cihazlar'!R52),'Cihazlar'!R52,IFERROR(DATE(VALUE(RIGHT('Cihazlar'!R52,4)),VALUE(MID('Cihazlar'!R52,4,2)),VALUE(LEFT('Cihazlar'!R52,2))),"")))),12)))</f>
        <v/>
      </c>
      <c r="J52" s="17" t="str">
        <f>IF(I52="","",I52-TODAY())</f>
        <v/>
      </c>
      <c r="K52" s="16" t="str">
        <f>IF('Cihazlar'!U52="","",IF('Cihazlar'!V52="Kaçak var",(IF('Cihazlar'!U52="","",IF(ISNUMBER('Cihazlar'!U52),'Cihazlar'!U52,IFERROR(DATE(VALUE(RIGHT('Cihazlar'!U52,4)),VALUE(MID('Cihazlar'!U52,4,2)),VALUE(LEFT('Cihazlar'!U52,2))),""))))+30,EDATE((IF('Cihazlar'!U52="","",IF(ISNUMBER('Cihazlar'!U52),'Cihazlar'!U52,IFERROR(DATE(VALUE(RIGHT('Cihazlar'!U52,4)),VALUE(MID('Cihazlar'!U52,4,2)),VALUE(LEFT('Cihazlar'!U52,2))),"")))),12)))</f>
        <v/>
      </c>
      <c r="L52" s="17" t="str">
        <f>IF(K52="","",K52-TODAY())</f>
        <v/>
      </c>
      <c r="M52" s="16" t="str">
        <f>IF('Cihazlar'!X52="","",IF('Cihazlar'!Y52="Uygun değil",(IF('Cihazlar'!X52="","",IF(ISNUMBER('Cihazlar'!X52),'Cihazlar'!X52,IFERROR(DATE(VALUE(RIGHT('Cihazlar'!X52,4)),VALUE(MID('Cihazlar'!X52,4,2)),VALUE(LEFT('Cihazlar'!X52,2))),""))))+0,EDATE((IF('Cihazlar'!X52="","",IF(ISNUMBER('Cihazlar'!X52),'Cihazlar'!X52,IFERROR(DATE(VALUE(RIGHT('Cihazlar'!X52,4)),VALUE(MID('Cihazlar'!X52,4,2)),VALUE(LEFT('Cihazlar'!X52,2))),"")))),12)))</f>
        <v/>
      </c>
      <c r="N52" s="17" t="str">
        <f>IF(M52="","",M52-TODAY())</f>
        <v/>
      </c>
      <c r="O52" s="16" t="str">
        <f>IF('Cihazlar'!F52&lt;&gt;"",IF('Cihazlar'!F52="","",IF(ISNUMBER('Cihazlar'!F52),'Cihazlar'!F52,IFERROR(DATE(VALUE(RIGHT('Cihazlar'!F52,4)),VALUE(MID('Cihazlar'!F52,4,2)),VALUE(LEFT('Cihazlar'!F52,2))),""))),IF('Cihazlar'!E52="","",IF(ISNUMBER('Cihazlar'!E52),'Cihazlar'!E52,IFERROR(DATE(VALUE(RIGHT('Cihazlar'!E52,4)),VALUE(MID('Cihazlar'!E52,4,2)),VALUE(LEFT('Cihazlar'!E52,2))),""))))</f>
        <v/>
      </c>
      <c r="P52" t="str">
        <f>IF('Cihazlar'!C52="","",IFERROR(MATCH('Cihazlar'!C52,'Ürünler'!$A:$A,0),IFERROR(MATCH('Cihazlar'!C52,'Ürünler'!$B:$B,0),"")))</f>
        <v/>
      </c>
      <c r="Q52">
        <f>IF(R52&gt;0,0,IF('Cihazlar'!J52&lt;&gt;"",N(VALUE('Cihazlar'!J52)),IF(P52="",0,N(INDEX('Ürünler'!$C:$C,P52)))))</f>
        <v>0</v>
      </c>
      <c r="R52">
        <f>IF('Cihazlar'!K52&lt;&gt;"",N(VALUE('Cihazlar'!K52)),IF('Cihazlar'!J52&lt;&gt;"",0,IF(P52="",0,N(INDEX('Ürünler'!$D:$D,P52)))))</f>
        <v>0</v>
      </c>
    </row>
    <row r="53" spans="1:18">
      <c r="A53" t="str">
        <f>IF(AND('Cihazlar'!A53="",'Cihazlar'!B53=""),"",IFERROR(INDEX('Müşteriler'!$A:$A,MATCH(IF('Cihazlar'!A53="","§",'Cihazlar'!A53),'Müşteriler'!$K:$K,0)),IFERROR(INDEX('Müşteriler'!$A:$A,MATCH(IF('Cihazlar'!B53="","§",'Cihazlar'!B53),'Müşteriler'!$C:$C,0)),'Cihazlar'!A53&amp;'Cihazlar'!B53)))</f>
        <v/>
      </c>
      <c r="B53" t="str">
        <f>IF('Cihazlar'!C53="","",IF(P53="",'Cihazlar'!C53,INDEX('Ürünler'!$B:$B,P53)))</f>
        <v/>
      </c>
      <c r="C53" t="str">
        <f>IF('Cihazlar'!D53="","",'Cihazlar'!D53)</f>
        <v/>
      </c>
      <c r="D53" s="16" t="str">
        <f>O53</f>
        <v/>
      </c>
      <c r="E53" t="str">
        <f>IF(R53&gt;0,R53&amp;" gün",IF(Q53&gt;0,Q53&amp;" ay",""))</f>
        <v/>
      </c>
      <c r="F53" s="16" t="str">
        <f>IF(OR('Cihazlar'!C53="",O53=""),"",IF(R53&gt;0,O53+R53,IF(Q53&gt;0,EDATE(O53,Q53),"")))</f>
        <v/>
      </c>
      <c r="G53" s="17" t="str">
        <f>IF(F53="","",F53-TODAY())</f>
        <v/>
      </c>
      <c r="H53" t="str">
        <f>IF(G53="","",IF(G53&lt;0,"Gecikmiş",IF(G53&lt;=30,"30 gün içinde","Planlı")))</f>
        <v/>
      </c>
      <c r="I53" s="16" t="str">
        <f>IF('Cihazlar'!R53="","",IF('Cihazlar'!S53="Uygun değil",(IF('Cihazlar'!R53="","",IF(ISNUMBER('Cihazlar'!R53),'Cihazlar'!R53,IFERROR(DATE(VALUE(RIGHT('Cihazlar'!R53,4)),VALUE(MID('Cihazlar'!R53,4,2)),VALUE(LEFT('Cihazlar'!R53,2))),""))))+0,EDATE((IF('Cihazlar'!R53="","",IF(ISNUMBER('Cihazlar'!R53),'Cihazlar'!R53,IFERROR(DATE(VALUE(RIGHT('Cihazlar'!R53,4)),VALUE(MID('Cihazlar'!R53,4,2)),VALUE(LEFT('Cihazlar'!R53,2))),"")))),12)))</f>
        <v/>
      </c>
      <c r="J53" s="17" t="str">
        <f>IF(I53="","",I53-TODAY())</f>
        <v/>
      </c>
      <c r="K53" s="16" t="str">
        <f>IF('Cihazlar'!U53="","",IF('Cihazlar'!V53="Kaçak var",(IF('Cihazlar'!U53="","",IF(ISNUMBER('Cihazlar'!U53),'Cihazlar'!U53,IFERROR(DATE(VALUE(RIGHT('Cihazlar'!U53,4)),VALUE(MID('Cihazlar'!U53,4,2)),VALUE(LEFT('Cihazlar'!U53,2))),""))))+30,EDATE((IF('Cihazlar'!U53="","",IF(ISNUMBER('Cihazlar'!U53),'Cihazlar'!U53,IFERROR(DATE(VALUE(RIGHT('Cihazlar'!U53,4)),VALUE(MID('Cihazlar'!U53,4,2)),VALUE(LEFT('Cihazlar'!U53,2))),"")))),12)))</f>
        <v/>
      </c>
      <c r="L53" s="17" t="str">
        <f>IF(K53="","",K53-TODAY())</f>
        <v/>
      </c>
      <c r="M53" s="16" t="str">
        <f>IF('Cihazlar'!X53="","",IF('Cihazlar'!Y53="Uygun değil",(IF('Cihazlar'!X53="","",IF(ISNUMBER('Cihazlar'!X53),'Cihazlar'!X53,IFERROR(DATE(VALUE(RIGHT('Cihazlar'!X53,4)),VALUE(MID('Cihazlar'!X53,4,2)),VALUE(LEFT('Cihazlar'!X53,2))),""))))+0,EDATE((IF('Cihazlar'!X53="","",IF(ISNUMBER('Cihazlar'!X53),'Cihazlar'!X53,IFERROR(DATE(VALUE(RIGHT('Cihazlar'!X53,4)),VALUE(MID('Cihazlar'!X53,4,2)),VALUE(LEFT('Cihazlar'!X53,2))),"")))),12)))</f>
        <v/>
      </c>
      <c r="N53" s="17" t="str">
        <f>IF(M53="","",M53-TODAY())</f>
        <v/>
      </c>
      <c r="O53" s="16" t="str">
        <f>IF('Cihazlar'!F53&lt;&gt;"",IF('Cihazlar'!F53="","",IF(ISNUMBER('Cihazlar'!F53),'Cihazlar'!F53,IFERROR(DATE(VALUE(RIGHT('Cihazlar'!F53,4)),VALUE(MID('Cihazlar'!F53,4,2)),VALUE(LEFT('Cihazlar'!F53,2))),""))),IF('Cihazlar'!E53="","",IF(ISNUMBER('Cihazlar'!E53),'Cihazlar'!E53,IFERROR(DATE(VALUE(RIGHT('Cihazlar'!E53,4)),VALUE(MID('Cihazlar'!E53,4,2)),VALUE(LEFT('Cihazlar'!E53,2))),""))))</f>
        <v/>
      </c>
      <c r="P53" t="str">
        <f>IF('Cihazlar'!C53="","",IFERROR(MATCH('Cihazlar'!C53,'Ürünler'!$A:$A,0),IFERROR(MATCH('Cihazlar'!C53,'Ürünler'!$B:$B,0),"")))</f>
        <v/>
      </c>
      <c r="Q53">
        <f>IF(R53&gt;0,0,IF('Cihazlar'!J53&lt;&gt;"",N(VALUE('Cihazlar'!J53)),IF(P53="",0,N(INDEX('Ürünler'!$C:$C,P53)))))</f>
        <v>0</v>
      </c>
      <c r="R53">
        <f>IF('Cihazlar'!K53&lt;&gt;"",N(VALUE('Cihazlar'!K53)),IF('Cihazlar'!J53&lt;&gt;"",0,IF(P53="",0,N(INDEX('Ürünler'!$D:$D,P53)))))</f>
        <v>0</v>
      </c>
    </row>
    <row r="54" spans="1:18">
      <c r="A54" t="str">
        <f>IF(AND('Cihazlar'!A54="",'Cihazlar'!B54=""),"",IFERROR(INDEX('Müşteriler'!$A:$A,MATCH(IF('Cihazlar'!A54="","§",'Cihazlar'!A54),'Müşteriler'!$K:$K,0)),IFERROR(INDEX('Müşteriler'!$A:$A,MATCH(IF('Cihazlar'!B54="","§",'Cihazlar'!B54),'Müşteriler'!$C:$C,0)),'Cihazlar'!A54&amp;'Cihazlar'!B54)))</f>
        <v/>
      </c>
      <c r="B54" t="str">
        <f>IF('Cihazlar'!C54="","",IF(P54="",'Cihazlar'!C54,INDEX('Ürünler'!$B:$B,P54)))</f>
        <v/>
      </c>
      <c r="C54" t="str">
        <f>IF('Cihazlar'!D54="","",'Cihazlar'!D54)</f>
        <v/>
      </c>
      <c r="D54" s="16" t="str">
        <f>O54</f>
        <v/>
      </c>
      <c r="E54" t="str">
        <f>IF(R54&gt;0,R54&amp;" gün",IF(Q54&gt;0,Q54&amp;" ay",""))</f>
        <v/>
      </c>
      <c r="F54" s="16" t="str">
        <f>IF(OR('Cihazlar'!C54="",O54=""),"",IF(R54&gt;0,O54+R54,IF(Q54&gt;0,EDATE(O54,Q54),"")))</f>
        <v/>
      </c>
      <c r="G54" s="17" t="str">
        <f>IF(F54="","",F54-TODAY())</f>
        <v/>
      </c>
      <c r="H54" t="str">
        <f>IF(G54="","",IF(G54&lt;0,"Gecikmiş",IF(G54&lt;=30,"30 gün içinde","Planlı")))</f>
        <v/>
      </c>
      <c r="I54" s="16" t="str">
        <f>IF('Cihazlar'!R54="","",IF('Cihazlar'!S54="Uygun değil",(IF('Cihazlar'!R54="","",IF(ISNUMBER('Cihazlar'!R54),'Cihazlar'!R54,IFERROR(DATE(VALUE(RIGHT('Cihazlar'!R54,4)),VALUE(MID('Cihazlar'!R54,4,2)),VALUE(LEFT('Cihazlar'!R54,2))),""))))+0,EDATE((IF('Cihazlar'!R54="","",IF(ISNUMBER('Cihazlar'!R54),'Cihazlar'!R54,IFERROR(DATE(VALUE(RIGHT('Cihazlar'!R54,4)),VALUE(MID('Cihazlar'!R54,4,2)),VALUE(LEFT('Cihazlar'!R54,2))),"")))),12)))</f>
        <v/>
      </c>
      <c r="J54" s="17" t="str">
        <f>IF(I54="","",I54-TODAY())</f>
        <v/>
      </c>
      <c r="K54" s="16" t="str">
        <f>IF('Cihazlar'!U54="","",IF('Cihazlar'!V54="Kaçak var",(IF('Cihazlar'!U54="","",IF(ISNUMBER('Cihazlar'!U54),'Cihazlar'!U54,IFERROR(DATE(VALUE(RIGHT('Cihazlar'!U54,4)),VALUE(MID('Cihazlar'!U54,4,2)),VALUE(LEFT('Cihazlar'!U54,2))),""))))+30,EDATE((IF('Cihazlar'!U54="","",IF(ISNUMBER('Cihazlar'!U54),'Cihazlar'!U54,IFERROR(DATE(VALUE(RIGHT('Cihazlar'!U54,4)),VALUE(MID('Cihazlar'!U54,4,2)),VALUE(LEFT('Cihazlar'!U54,2))),"")))),12)))</f>
        <v/>
      </c>
      <c r="L54" s="17" t="str">
        <f>IF(K54="","",K54-TODAY())</f>
        <v/>
      </c>
      <c r="M54" s="16" t="str">
        <f>IF('Cihazlar'!X54="","",IF('Cihazlar'!Y54="Uygun değil",(IF('Cihazlar'!X54="","",IF(ISNUMBER('Cihazlar'!X54),'Cihazlar'!X54,IFERROR(DATE(VALUE(RIGHT('Cihazlar'!X54,4)),VALUE(MID('Cihazlar'!X54,4,2)),VALUE(LEFT('Cihazlar'!X54,2))),""))))+0,EDATE((IF('Cihazlar'!X54="","",IF(ISNUMBER('Cihazlar'!X54),'Cihazlar'!X54,IFERROR(DATE(VALUE(RIGHT('Cihazlar'!X54,4)),VALUE(MID('Cihazlar'!X54,4,2)),VALUE(LEFT('Cihazlar'!X54,2))),"")))),12)))</f>
        <v/>
      </c>
      <c r="N54" s="17" t="str">
        <f>IF(M54="","",M54-TODAY())</f>
        <v/>
      </c>
      <c r="O54" s="16" t="str">
        <f>IF('Cihazlar'!F54&lt;&gt;"",IF('Cihazlar'!F54="","",IF(ISNUMBER('Cihazlar'!F54),'Cihazlar'!F54,IFERROR(DATE(VALUE(RIGHT('Cihazlar'!F54,4)),VALUE(MID('Cihazlar'!F54,4,2)),VALUE(LEFT('Cihazlar'!F54,2))),""))),IF('Cihazlar'!E54="","",IF(ISNUMBER('Cihazlar'!E54),'Cihazlar'!E54,IFERROR(DATE(VALUE(RIGHT('Cihazlar'!E54,4)),VALUE(MID('Cihazlar'!E54,4,2)),VALUE(LEFT('Cihazlar'!E54,2))),""))))</f>
        <v/>
      </c>
      <c r="P54" t="str">
        <f>IF('Cihazlar'!C54="","",IFERROR(MATCH('Cihazlar'!C54,'Ürünler'!$A:$A,0),IFERROR(MATCH('Cihazlar'!C54,'Ürünler'!$B:$B,0),"")))</f>
        <v/>
      </c>
      <c r="Q54">
        <f>IF(R54&gt;0,0,IF('Cihazlar'!J54&lt;&gt;"",N(VALUE('Cihazlar'!J54)),IF(P54="",0,N(INDEX('Ürünler'!$C:$C,P54)))))</f>
        <v>0</v>
      </c>
      <c r="R54">
        <f>IF('Cihazlar'!K54&lt;&gt;"",N(VALUE('Cihazlar'!K54)),IF('Cihazlar'!J54&lt;&gt;"",0,IF(P54="",0,N(INDEX('Ürünler'!$D:$D,P54)))))</f>
        <v>0</v>
      </c>
    </row>
    <row r="55" spans="1:18">
      <c r="A55" t="str">
        <f>IF(AND('Cihazlar'!A55="",'Cihazlar'!B55=""),"",IFERROR(INDEX('Müşteriler'!$A:$A,MATCH(IF('Cihazlar'!A55="","§",'Cihazlar'!A55),'Müşteriler'!$K:$K,0)),IFERROR(INDEX('Müşteriler'!$A:$A,MATCH(IF('Cihazlar'!B55="","§",'Cihazlar'!B55),'Müşteriler'!$C:$C,0)),'Cihazlar'!A55&amp;'Cihazlar'!B55)))</f>
        <v/>
      </c>
      <c r="B55" t="str">
        <f>IF('Cihazlar'!C55="","",IF(P55="",'Cihazlar'!C55,INDEX('Ürünler'!$B:$B,P55)))</f>
        <v/>
      </c>
      <c r="C55" t="str">
        <f>IF('Cihazlar'!D55="","",'Cihazlar'!D55)</f>
        <v/>
      </c>
      <c r="D55" s="16" t="str">
        <f>O55</f>
        <v/>
      </c>
      <c r="E55" t="str">
        <f>IF(R55&gt;0,R55&amp;" gün",IF(Q55&gt;0,Q55&amp;" ay",""))</f>
        <v/>
      </c>
      <c r="F55" s="16" t="str">
        <f>IF(OR('Cihazlar'!C55="",O55=""),"",IF(R55&gt;0,O55+R55,IF(Q55&gt;0,EDATE(O55,Q55),"")))</f>
        <v/>
      </c>
      <c r="G55" s="17" t="str">
        <f>IF(F55="","",F55-TODAY())</f>
        <v/>
      </c>
      <c r="H55" t="str">
        <f>IF(G55="","",IF(G55&lt;0,"Gecikmiş",IF(G55&lt;=30,"30 gün içinde","Planlı")))</f>
        <v/>
      </c>
      <c r="I55" s="16" t="str">
        <f>IF('Cihazlar'!R55="","",IF('Cihazlar'!S55="Uygun değil",(IF('Cihazlar'!R55="","",IF(ISNUMBER('Cihazlar'!R55),'Cihazlar'!R55,IFERROR(DATE(VALUE(RIGHT('Cihazlar'!R55,4)),VALUE(MID('Cihazlar'!R55,4,2)),VALUE(LEFT('Cihazlar'!R55,2))),""))))+0,EDATE((IF('Cihazlar'!R55="","",IF(ISNUMBER('Cihazlar'!R55),'Cihazlar'!R55,IFERROR(DATE(VALUE(RIGHT('Cihazlar'!R55,4)),VALUE(MID('Cihazlar'!R55,4,2)),VALUE(LEFT('Cihazlar'!R55,2))),"")))),12)))</f>
        <v/>
      </c>
      <c r="J55" s="17" t="str">
        <f>IF(I55="","",I55-TODAY())</f>
        <v/>
      </c>
      <c r="K55" s="16" t="str">
        <f>IF('Cihazlar'!U55="","",IF('Cihazlar'!V55="Kaçak var",(IF('Cihazlar'!U55="","",IF(ISNUMBER('Cihazlar'!U55),'Cihazlar'!U55,IFERROR(DATE(VALUE(RIGHT('Cihazlar'!U55,4)),VALUE(MID('Cihazlar'!U55,4,2)),VALUE(LEFT('Cihazlar'!U55,2))),""))))+30,EDATE((IF('Cihazlar'!U55="","",IF(ISNUMBER('Cihazlar'!U55),'Cihazlar'!U55,IFERROR(DATE(VALUE(RIGHT('Cihazlar'!U55,4)),VALUE(MID('Cihazlar'!U55,4,2)),VALUE(LEFT('Cihazlar'!U55,2))),"")))),12)))</f>
        <v/>
      </c>
      <c r="L55" s="17" t="str">
        <f>IF(K55="","",K55-TODAY())</f>
        <v/>
      </c>
      <c r="M55" s="16" t="str">
        <f>IF('Cihazlar'!X55="","",IF('Cihazlar'!Y55="Uygun değil",(IF('Cihazlar'!X55="","",IF(ISNUMBER('Cihazlar'!X55),'Cihazlar'!X55,IFERROR(DATE(VALUE(RIGHT('Cihazlar'!X55,4)),VALUE(MID('Cihazlar'!X55,4,2)),VALUE(LEFT('Cihazlar'!X55,2))),""))))+0,EDATE((IF('Cihazlar'!X55="","",IF(ISNUMBER('Cihazlar'!X55),'Cihazlar'!X55,IFERROR(DATE(VALUE(RIGHT('Cihazlar'!X55,4)),VALUE(MID('Cihazlar'!X55,4,2)),VALUE(LEFT('Cihazlar'!X55,2))),"")))),12)))</f>
        <v/>
      </c>
      <c r="N55" s="17" t="str">
        <f>IF(M55="","",M55-TODAY())</f>
        <v/>
      </c>
      <c r="O55" s="16" t="str">
        <f>IF('Cihazlar'!F55&lt;&gt;"",IF('Cihazlar'!F55="","",IF(ISNUMBER('Cihazlar'!F55),'Cihazlar'!F55,IFERROR(DATE(VALUE(RIGHT('Cihazlar'!F55,4)),VALUE(MID('Cihazlar'!F55,4,2)),VALUE(LEFT('Cihazlar'!F55,2))),""))),IF('Cihazlar'!E55="","",IF(ISNUMBER('Cihazlar'!E55),'Cihazlar'!E55,IFERROR(DATE(VALUE(RIGHT('Cihazlar'!E55,4)),VALUE(MID('Cihazlar'!E55,4,2)),VALUE(LEFT('Cihazlar'!E55,2))),""))))</f>
        <v/>
      </c>
      <c r="P55" t="str">
        <f>IF('Cihazlar'!C55="","",IFERROR(MATCH('Cihazlar'!C55,'Ürünler'!$A:$A,0),IFERROR(MATCH('Cihazlar'!C55,'Ürünler'!$B:$B,0),"")))</f>
        <v/>
      </c>
      <c r="Q55">
        <f>IF(R55&gt;0,0,IF('Cihazlar'!J55&lt;&gt;"",N(VALUE('Cihazlar'!J55)),IF(P55="",0,N(INDEX('Ürünler'!$C:$C,P55)))))</f>
        <v>0</v>
      </c>
      <c r="R55">
        <f>IF('Cihazlar'!K55&lt;&gt;"",N(VALUE('Cihazlar'!K55)),IF('Cihazlar'!J55&lt;&gt;"",0,IF(P55="",0,N(INDEX('Ürünler'!$D:$D,P55)))))</f>
        <v>0</v>
      </c>
    </row>
    <row r="56" spans="1:18">
      <c r="A56" t="str">
        <f>IF(AND('Cihazlar'!A56="",'Cihazlar'!B56=""),"",IFERROR(INDEX('Müşteriler'!$A:$A,MATCH(IF('Cihazlar'!A56="","§",'Cihazlar'!A56),'Müşteriler'!$K:$K,0)),IFERROR(INDEX('Müşteriler'!$A:$A,MATCH(IF('Cihazlar'!B56="","§",'Cihazlar'!B56),'Müşteriler'!$C:$C,0)),'Cihazlar'!A56&amp;'Cihazlar'!B56)))</f>
        <v/>
      </c>
      <c r="B56" t="str">
        <f>IF('Cihazlar'!C56="","",IF(P56="",'Cihazlar'!C56,INDEX('Ürünler'!$B:$B,P56)))</f>
        <v/>
      </c>
      <c r="C56" t="str">
        <f>IF('Cihazlar'!D56="","",'Cihazlar'!D56)</f>
        <v/>
      </c>
      <c r="D56" s="16" t="str">
        <f>O56</f>
        <v/>
      </c>
      <c r="E56" t="str">
        <f>IF(R56&gt;0,R56&amp;" gün",IF(Q56&gt;0,Q56&amp;" ay",""))</f>
        <v/>
      </c>
      <c r="F56" s="16" t="str">
        <f>IF(OR('Cihazlar'!C56="",O56=""),"",IF(R56&gt;0,O56+R56,IF(Q56&gt;0,EDATE(O56,Q56),"")))</f>
        <v/>
      </c>
      <c r="G56" s="17" t="str">
        <f>IF(F56="","",F56-TODAY())</f>
        <v/>
      </c>
      <c r="H56" t="str">
        <f>IF(G56="","",IF(G56&lt;0,"Gecikmiş",IF(G56&lt;=30,"30 gün içinde","Planlı")))</f>
        <v/>
      </c>
      <c r="I56" s="16" t="str">
        <f>IF('Cihazlar'!R56="","",IF('Cihazlar'!S56="Uygun değil",(IF('Cihazlar'!R56="","",IF(ISNUMBER('Cihazlar'!R56),'Cihazlar'!R56,IFERROR(DATE(VALUE(RIGHT('Cihazlar'!R56,4)),VALUE(MID('Cihazlar'!R56,4,2)),VALUE(LEFT('Cihazlar'!R56,2))),""))))+0,EDATE((IF('Cihazlar'!R56="","",IF(ISNUMBER('Cihazlar'!R56),'Cihazlar'!R56,IFERROR(DATE(VALUE(RIGHT('Cihazlar'!R56,4)),VALUE(MID('Cihazlar'!R56,4,2)),VALUE(LEFT('Cihazlar'!R56,2))),"")))),12)))</f>
        <v/>
      </c>
      <c r="J56" s="17" t="str">
        <f>IF(I56="","",I56-TODAY())</f>
        <v/>
      </c>
      <c r="K56" s="16" t="str">
        <f>IF('Cihazlar'!U56="","",IF('Cihazlar'!V56="Kaçak var",(IF('Cihazlar'!U56="","",IF(ISNUMBER('Cihazlar'!U56),'Cihazlar'!U56,IFERROR(DATE(VALUE(RIGHT('Cihazlar'!U56,4)),VALUE(MID('Cihazlar'!U56,4,2)),VALUE(LEFT('Cihazlar'!U56,2))),""))))+30,EDATE((IF('Cihazlar'!U56="","",IF(ISNUMBER('Cihazlar'!U56),'Cihazlar'!U56,IFERROR(DATE(VALUE(RIGHT('Cihazlar'!U56,4)),VALUE(MID('Cihazlar'!U56,4,2)),VALUE(LEFT('Cihazlar'!U56,2))),"")))),12)))</f>
        <v/>
      </c>
      <c r="L56" s="17" t="str">
        <f>IF(K56="","",K56-TODAY())</f>
        <v/>
      </c>
      <c r="M56" s="16" t="str">
        <f>IF('Cihazlar'!X56="","",IF('Cihazlar'!Y56="Uygun değil",(IF('Cihazlar'!X56="","",IF(ISNUMBER('Cihazlar'!X56),'Cihazlar'!X56,IFERROR(DATE(VALUE(RIGHT('Cihazlar'!X56,4)),VALUE(MID('Cihazlar'!X56,4,2)),VALUE(LEFT('Cihazlar'!X56,2))),""))))+0,EDATE((IF('Cihazlar'!X56="","",IF(ISNUMBER('Cihazlar'!X56),'Cihazlar'!X56,IFERROR(DATE(VALUE(RIGHT('Cihazlar'!X56,4)),VALUE(MID('Cihazlar'!X56,4,2)),VALUE(LEFT('Cihazlar'!X56,2))),"")))),12)))</f>
        <v/>
      </c>
      <c r="N56" s="17" t="str">
        <f>IF(M56="","",M56-TODAY())</f>
        <v/>
      </c>
      <c r="O56" s="16" t="str">
        <f>IF('Cihazlar'!F56&lt;&gt;"",IF('Cihazlar'!F56="","",IF(ISNUMBER('Cihazlar'!F56),'Cihazlar'!F56,IFERROR(DATE(VALUE(RIGHT('Cihazlar'!F56,4)),VALUE(MID('Cihazlar'!F56,4,2)),VALUE(LEFT('Cihazlar'!F56,2))),""))),IF('Cihazlar'!E56="","",IF(ISNUMBER('Cihazlar'!E56),'Cihazlar'!E56,IFERROR(DATE(VALUE(RIGHT('Cihazlar'!E56,4)),VALUE(MID('Cihazlar'!E56,4,2)),VALUE(LEFT('Cihazlar'!E56,2))),""))))</f>
        <v/>
      </c>
      <c r="P56" t="str">
        <f>IF('Cihazlar'!C56="","",IFERROR(MATCH('Cihazlar'!C56,'Ürünler'!$A:$A,0),IFERROR(MATCH('Cihazlar'!C56,'Ürünler'!$B:$B,0),"")))</f>
        <v/>
      </c>
      <c r="Q56">
        <f>IF(R56&gt;0,0,IF('Cihazlar'!J56&lt;&gt;"",N(VALUE('Cihazlar'!J56)),IF(P56="",0,N(INDEX('Ürünler'!$C:$C,P56)))))</f>
        <v>0</v>
      </c>
      <c r="R56">
        <f>IF('Cihazlar'!K56&lt;&gt;"",N(VALUE('Cihazlar'!K56)),IF('Cihazlar'!J56&lt;&gt;"",0,IF(P56="",0,N(INDEX('Ürünler'!$D:$D,P56)))))</f>
        <v>0</v>
      </c>
    </row>
    <row r="57" spans="1:18">
      <c r="A57" t="str">
        <f>IF(AND('Cihazlar'!A57="",'Cihazlar'!B57=""),"",IFERROR(INDEX('Müşteriler'!$A:$A,MATCH(IF('Cihazlar'!A57="","§",'Cihazlar'!A57),'Müşteriler'!$K:$K,0)),IFERROR(INDEX('Müşteriler'!$A:$A,MATCH(IF('Cihazlar'!B57="","§",'Cihazlar'!B57),'Müşteriler'!$C:$C,0)),'Cihazlar'!A57&amp;'Cihazlar'!B57)))</f>
        <v/>
      </c>
      <c r="B57" t="str">
        <f>IF('Cihazlar'!C57="","",IF(P57="",'Cihazlar'!C57,INDEX('Ürünler'!$B:$B,P57)))</f>
        <v/>
      </c>
      <c r="C57" t="str">
        <f>IF('Cihazlar'!D57="","",'Cihazlar'!D57)</f>
        <v/>
      </c>
      <c r="D57" s="16" t="str">
        <f>O57</f>
        <v/>
      </c>
      <c r="E57" t="str">
        <f>IF(R57&gt;0,R57&amp;" gün",IF(Q57&gt;0,Q57&amp;" ay",""))</f>
        <v/>
      </c>
      <c r="F57" s="16" t="str">
        <f>IF(OR('Cihazlar'!C57="",O57=""),"",IF(R57&gt;0,O57+R57,IF(Q57&gt;0,EDATE(O57,Q57),"")))</f>
        <v/>
      </c>
      <c r="G57" s="17" t="str">
        <f>IF(F57="","",F57-TODAY())</f>
        <v/>
      </c>
      <c r="H57" t="str">
        <f>IF(G57="","",IF(G57&lt;0,"Gecikmiş",IF(G57&lt;=30,"30 gün içinde","Planlı")))</f>
        <v/>
      </c>
      <c r="I57" s="16" t="str">
        <f>IF('Cihazlar'!R57="","",IF('Cihazlar'!S57="Uygun değil",(IF('Cihazlar'!R57="","",IF(ISNUMBER('Cihazlar'!R57),'Cihazlar'!R57,IFERROR(DATE(VALUE(RIGHT('Cihazlar'!R57,4)),VALUE(MID('Cihazlar'!R57,4,2)),VALUE(LEFT('Cihazlar'!R57,2))),""))))+0,EDATE((IF('Cihazlar'!R57="","",IF(ISNUMBER('Cihazlar'!R57),'Cihazlar'!R57,IFERROR(DATE(VALUE(RIGHT('Cihazlar'!R57,4)),VALUE(MID('Cihazlar'!R57,4,2)),VALUE(LEFT('Cihazlar'!R57,2))),"")))),12)))</f>
        <v/>
      </c>
      <c r="J57" s="17" t="str">
        <f>IF(I57="","",I57-TODAY())</f>
        <v/>
      </c>
      <c r="K57" s="16" t="str">
        <f>IF('Cihazlar'!U57="","",IF('Cihazlar'!V57="Kaçak var",(IF('Cihazlar'!U57="","",IF(ISNUMBER('Cihazlar'!U57),'Cihazlar'!U57,IFERROR(DATE(VALUE(RIGHT('Cihazlar'!U57,4)),VALUE(MID('Cihazlar'!U57,4,2)),VALUE(LEFT('Cihazlar'!U57,2))),""))))+30,EDATE((IF('Cihazlar'!U57="","",IF(ISNUMBER('Cihazlar'!U57),'Cihazlar'!U57,IFERROR(DATE(VALUE(RIGHT('Cihazlar'!U57,4)),VALUE(MID('Cihazlar'!U57,4,2)),VALUE(LEFT('Cihazlar'!U57,2))),"")))),12)))</f>
        <v/>
      </c>
      <c r="L57" s="17" t="str">
        <f>IF(K57="","",K57-TODAY())</f>
        <v/>
      </c>
      <c r="M57" s="16" t="str">
        <f>IF('Cihazlar'!X57="","",IF('Cihazlar'!Y57="Uygun değil",(IF('Cihazlar'!X57="","",IF(ISNUMBER('Cihazlar'!X57),'Cihazlar'!X57,IFERROR(DATE(VALUE(RIGHT('Cihazlar'!X57,4)),VALUE(MID('Cihazlar'!X57,4,2)),VALUE(LEFT('Cihazlar'!X57,2))),""))))+0,EDATE((IF('Cihazlar'!X57="","",IF(ISNUMBER('Cihazlar'!X57),'Cihazlar'!X57,IFERROR(DATE(VALUE(RIGHT('Cihazlar'!X57,4)),VALUE(MID('Cihazlar'!X57,4,2)),VALUE(LEFT('Cihazlar'!X57,2))),"")))),12)))</f>
        <v/>
      </c>
      <c r="N57" s="17" t="str">
        <f>IF(M57="","",M57-TODAY())</f>
        <v/>
      </c>
      <c r="O57" s="16" t="str">
        <f>IF('Cihazlar'!F57&lt;&gt;"",IF('Cihazlar'!F57="","",IF(ISNUMBER('Cihazlar'!F57),'Cihazlar'!F57,IFERROR(DATE(VALUE(RIGHT('Cihazlar'!F57,4)),VALUE(MID('Cihazlar'!F57,4,2)),VALUE(LEFT('Cihazlar'!F57,2))),""))),IF('Cihazlar'!E57="","",IF(ISNUMBER('Cihazlar'!E57),'Cihazlar'!E57,IFERROR(DATE(VALUE(RIGHT('Cihazlar'!E57,4)),VALUE(MID('Cihazlar'!E57,4,2)),VALUE(LEFT('Cihazlar'!E57,2))),""))))</f>
        <v/>
      </c>
      <c r="P57" t="str">
        <f>IF('Cihazlar'!C57="","",IFERROR(MATCH('Cihazlar'!C57,'Ürünler'!$A:$A,0),IFERROR(MATCH('Cihazlar'!C57,'Ürünler'!$B:$B,0),"")))</f>
        <v/>
      </c>
      <c r="Q57">
        <f>IF(R57&gt;0,0,IF('Cihazlar'!J57&lt;&gt;"",N(VALUE('Cihazlar'!J57)),IF(P57="",0,N(INDEX('Ürünler'!$C:$C,P57)))))</f>
        <v>0</v>
      </c>
      <c r="R57">
        <f>IF('Cihazlar'!K57&lt;&gt;"",N(VALUE('Cihazlar'!K57)),IF('Cihazlar'!J57&lt;&gt;"",0,IF(P57="",0,N(INDEX('Ürünler'!$D:$D,P57)))))</f>
        <v>0</v>
      </c>
    </row>
    <row r="58" spans="1:18">
      <c r="A58" t="str">
        <f>IF(AND('Cihazlar'!A58="",'Cihazlar'!B58=""),"",IFERROR(INDEX('Müşteriler'!$A:$A,MATCH(IF('Cihazlar'!A58="","§",'Cihazlar'!A58),'Müşteriler'!$K:$K,0)),IFERROR(INDEX('Müşteriler'!$A:$A,MATCH(IF('Cihazlar'!B58="","§",'Cihazlar'!B58),'Müşteriler'!$C:$C,0)),'Cihazlar'!A58&amp;'Cihazlar'!B58)))</f>
        <v/>
      </c>
      <c r="B58" t="str">
        <f>IF('Cihazlar'!C58="","",IF(P58="",'Cihazlar'!C58,INDEX('Ürünler'!$B:$B,P58)))</f>
        <v/>
      </c>
      <c r="C58" t="str">
        <f>IF('Cihazlar'!D58="","",'Cihazlar'!D58)</f>
        <v/>
      </c>
      <c r="D58" s="16" t="str">
        <f>O58</f>
        <v/>
      </c>
      <c r="E58" t="str">
        <f>IF(R58&gt;0,R58&amp;" gün",IF(Q58&gt;0,Q58&amp;" ay",""))</f>
        <v/>
      </c>
      <c r="F58" s="16" t="str">
        <f>IF(OR('Cihazlar'!C58="",O58=""),"",IF(R58&gt;0,O58+R58,IF(Q58&gt;0,EDATE(O58,Q58),"")))</f>
        <v/>
      </c>
      <c r="G58" s="17" t="str">
        <f>IF(F58="","",F58-TODAY())</f>
        <v/>
      </c>
      <c r="H58" t="str">
        <f>IF(G58="","",IF(G58&lt;0,"Gecikmiş",IF(G58&lt;=30,"30 gün içinde","Planlı")))</f>
        <v/>
      </c>
      <c r="I58" s="16" t="str">
        <f>IF('Cihazlar'!R58="","",IF('Cihazlar'!S58="Uygun değil",(IF('Cihazlar'!R58="","",IF(ISNUMBER('Cihazlar'!R58),'Cihazlar'!R58,IFERROR(DATE(VALUE(RIGHT('Cihazlar'!R58,4)),VALUE(MID('Cihazlar'!R58,4,2)),VALUE(LEFT('Cihazlar'!R58,2))),""))))+0,EDATE((IF('Cihazlar'!R58="","",IF(ISNUMBER('Cihazlar'!R58),'Cihazlar'!R58,IFERROR(DATE(VALUE(RIGHT('Cihazlar'!R58,4)),VALUE(MID('Cihazlar'!R58,4,2)),VALUE(LEFT('Cihazlar'!R58,2))),"")))),12)))</f>
        <v/>
      </c>
      <c r="J58" s="17" t="str">
        <f>IF(I58="","",I58-TODAY())</f>
        <v/>
      </c>
      <c r="K58" s="16" t="str">
        <f>IF('Cihazlar'!U58="","",IF('Cihazlar'!V58="Kaçak var",(IF('Cihazlar'!U58="","",IF(ISNUMBER('Cihazlar'!U58),'Cihazlar'!U58,IFERROR(DATE(VALUE(RIGHT('Cihazlar'!U58,4)),VALUE(MID('Cihazlar'!U58,4,2)),VALUE(LEFT('Cihazlar'!U58,2))),""))))+30,EDATE((IF('Cihazlar'!U58="","",IF(ISNUMBER('Cihazlar'!U58),'Cihazlar'!U58,IFERROR(DATE(VALUE(RIGHT('Cihazlar'!U58,4)),VALUE(MID('Cihazlar'!U58,4,2)),VALUE(LEFT('Cihazlar'!U58,2))),"")))),12)))</f>
        <v/>
      </c>
      <c r="L58" s="17" t="str">
        <f>IF(K58="","",K58-TODAY())</f>
        <v/>
      </c>
      <c r="M58" s="16" t="str">
        <f>IF('Cihazlar'!X58="","",IF('Cihazlar'!Y58="Uygun değil",(IF('Cihazlar'!X58="","",IF(ISNUMBER('Cihazlar'!X58),'Cihazlar'!X58,IFERROR(DATE(VALUE(RIGHT('Cihazlar'!X58,4)),VALUE(MID('Cihazlar'!X58,4,2)),VALUE(LEFT('Cihazlar'!X58,2))),""))))+0,EDATE((IF('Cihazlar'!X58="","",IF(ISNUMBER('Cihazlar'!X58),'Cihazlar'!X58,IFERROR(DATE(VALUE(RIGHT('Cihazlar'!X58,4)),VALUE(MID('Cihazlar'!X58,4,2)),VALUE(LEFT('Cihazlar'!X58,2))),"")))),12)))</f>
        <v/>
      </c>
      <c r="N58" s="17" t="str">
        <f>IF(M58="","",M58-TODAY())</f>
        <v/>
      </c>
      <c r="O58" s="16" t="str">
        <f>IF('Cihazlar'!F58&lt;&gt;"",IF('Cihazlar'!F58="","",IF(ISNUMBER('Cihazlar'!F58),'Cihazlar'!F58,IFERROR(DATE(VALUE(RIGHT('Cihazlar'!F58,4)),VALUE(MID('Cihazlar'!F58,4,2)),VALUE(LEFT('Cihazlar'!F58,2))),""))),IF('Cihazlar'!E58="","",IF(ISNUMBER('Cihazlar'!E58),'Cihazlar'!E58,IFERROR(DATE(VALUE(RIGHT('Cihazlar'!E58,4)),VALUE(MID('Cihazlar'!E58,4,2)),VALUE(LEFT('Cihazlar'!E58,2))),""))))</f>
        <v/>
      </c>
      <c r="P58" t="str">
        <f>IF('Cihazlar'!C58="","",IFERROR(MATCH('Cihazlar'!C58,'Ürünler'!$A:$A,0),IFERROR(MATCH('Cihazlar'!C58,'Ürünler'!$B:$B,0),"")))</f>
        <v/>
      </c>
      <c r="Q58">
        <f>IF(R58&gt;0,0,IF('Cihazlar'!J58&lt;&gt;"",N(VALUE('Cihazlar'!J58)),IF(P58="",0,N(INDEX('Ürünler'!$C:$C,P58)))))</f>
        <v>0</v>
      </c>
      <c r="R58">
        <f>IF('Cihazlar'!K58&lt;&gt;"",N(VALUE('Cihazlar'!K58)),IF('Cihazlar'!J58&lt;&gt;"",0,IF(P58="",0,N(INDEX('Ürünler'!$D:$D,P58)))))</f>
        <v>0</v>
      </c>
    </row>
    <row r="59" spans="1:18">
      <c r="A59" t="str">
        <f>IF(AND('Cihazlar'!A59="",'Cihazlar'!B59=""),"",IFERROR(INDEX('Müşteriler'!$A:$A,MATCH(IF('Cihazlar'!A59="","§",'Cihazlar'!A59),'Müşteriler'!$K:$K,0)),IFERROR(INDEX('Müşteriler'!$A:$A,MATCH(IF('Cihazlar'!B59="","§",'Cihazlar'!B59),'Müşteriler'!$C:$C,0)),'Cihazlar'!A59&amp;'Cihazlar'!B59)))</f>
        <v/>
      </c>
      <c r="B59" t="str">
        <f>IF('Cihazlar'!C59="","",IF(P59="",'Cihazlar'!C59,INDEX('Ürünler'!$B:$B,P59)))</f>
        <v/>
      </c>
      <c r="C59" t="str">
        <f>IF('Cihazlar'!D59="","",'Cihazlar'!D59)</f>
        <v/>
      </c>
      <c r="D59" s="16" t="str">
        <f>O59</f>
        <v/>
      </c>
      <c r="E59" t="str">
        <f>IF(R59&gt;0,R59&amp;" gün",IF(Q59&gt;0,Q59&amp;" ay",""))</f>
        <v/>
      </c>
      <c r="F59" s="16" t="str">
        <f>IF(OR('Cihazlar'!C59="",O59=""),"",IF(R59&gt;0,O59+R59,IF(Q59&gt;0,EDATE(O59,Q59),"")))</f>
        <v/>
      </c>
      <c r="G59" s="17" t="str">
        <f>IF(F59="","",F59-TODAY())</f>
        <v/>
      </c>
      <c r="H59" t="str">
        <f>IF(G59="","",IF(G59&lt;0,"Gecikmiş",IF(G59&lt;=30,"30 gün içinde","Planlı")))</f>
        <v/>
      </c>
      <c r="I59" s="16" t="str">
        <f>IF('Cihazlar'!R59="","",IF('Cihazlar'!S59="Uygun değil",(IF('Cihazlar'!R59="","",IF(ISNUMBER('Cihazlar'!R59),'Cihazlar'!R59,IFERROR(DATE(VALUE(RIGHT('Cihazlar'!R59,4)),VALUE(MID('Cihazlar'!R59,4,2)),VALUE(LEFT('Cihazlar'!R59,2))),""))))+0,EDATE((IF('Cihazlar'!R59="","",IF(ISNUMBER('Cihazlar'!R59),'Cihazlar'!R59,IFERROR(DATE(VALUE(RIGHT('Cihazlar'!R59,4)),VALUE(MID('Cihazlar'!R59,4,2)),VALUE(LEFT('Cihazlar'!R59,2))),"")))),12)))</f>
        <v/>
      </c>
      <c r="J59" s="17" t="str">
        <f>IF(I59="","",I59-TODAY())</f>
        <v/>
      </c>
      <c r="K59" s="16" t="str">
        <f>IF('Cihazlar'!U59="","",IF('Cihazlar'!V59="Kaçak var",(IF('Cihazlar'!U59="","",IF(ISNUMBER('Cihazlar'!U59),'Cihazlar'!U59,IFERROR(DATE(VALUE(RIGHT('Cihazlar'!U59,4)),VALUE(MID('Cihazlar'!U59,4,2)),VALUE(LEFT('Cihazlar'!U59,2))),""))))+30,EDATE((IF('Cihazlar'!U59="","",IF(ISNUMBER('Cihazlar'!U59),'Cihazlar'!U59,IFERROR(DATE(VALUE(RIGHT('Cihazlar'!U59,4)),VALUE(MID('Cihazlar'!U59,4,2)),VALUE(LEFT('Cihazlar'!U59,2))),"")))),12)))</f>
        <v/>
      </c>
      <c r="L59" s="17" t="str">
        <f>IF(K59="","",K59-TODAY())</f>
        <v/>
      </c>
      <c r="M59" s="16" t="str">
        <f>IF('Cihazlar'!X59="","",IF('Cihazlar'!Y59="Uygun değil",(IF('Cihazlar'!X59="","",IF(ISNUMBER('Cihazlar'!X59),'Cihazlar'!X59,IFERROR(DATE(VALUE(RIGHT('Cihazlar'!X59,4)),VALUE(MID('Cihazlar'!X59,4,2)),VALUE(LEFT('Cihazlar'!X59,2))),""))))+0,EDATE((IF('Cihazlar'!X59="","",IF(ISNUMBER('Cihazlar'!X59),'Cihazlar'!X59,IFERROR(DATE(VALUE(RIGHT('Cihazlar'!X59,4)),VALUE(MID('Cihazlar'!X59,4,2)),VALUE(LEFT('Cihazlar'!X59,2))),"")))),12)))</f>
        <v/>
      </c>
      <c r="N59" s="17" t="str">
        <f>IF(M59="","",M59-TODAY())</f>
        <v/>
      </c>
      <c r="O59" s="16" t="str">
        <f>IF('Cihazlar'!F59&lt;&gt;"",IF('Cihazlar'!F59="","",IF(ISNUMBER('Cihazlar'!F59),'Cihazlar'!F59,IFERROR(DATE(VALUE(RIGHT('Cihazlar'!F59,4)),VALUE(MID('Cihazlar'!F59,4,2)),VALUE(LEFT('Cihazlar'!F59,2))),""))),IF('Cihazlar'!E59="","",IF(ISNUMBER('Cihazlar'!E59),'Cihazlar'!E59,IFERROR(DATE(VALUE(RIGHT('Cihazlar'!E59,4)),VALUE(MID('Cihazlar'!E59,4,2)),VALUE(LEFT('Cihazlar'!E59,2))),""))))</f>
        <v/>
      </c>
      <c r="P59" t="str">
        <f>IF('Cihazlar'!C59="","",IFERROR(MATCH('Cihazlar'!C59,'Ürünler'!$A:$A,0),IFERROR(MATCH('Cihazlar'!C59,'Ürünler'!$B:$B,0),"")))</f>
        <v/>
      </c>
      <c r="Q59">
        <f>IF(R59&gt;0,0,IF('Cihazlar'!J59&lt;&gt;"",N(VALUE('Cihazlar'!J59)),IF(P59="",0,N(INDEX('Ürünler'!$C:$C,P59)))))</f>
        <v>0</v>
      </c>
      <c r="R59">
        <f>IF('Cihazlar'!K59&lt;&gt;"",N(VALUE('Cihazlar'!K59)),IF('Cihazlar'!J59&lt;&gt;"",0,IF(P59="",0,N(INDEX('Ürünler'!$D:$D,P59)))))</f>
        <v>0</v>
      </c>
    </row>
    <row r="60" spans="1:18">
      <c r="A60" t="str">
        <f>IF(AND('Cihazlar'!A60="",'Cihazlar'!B60=""),"",IFERROR(INDEX('Müşteriler'!$A:$A,MATCH(IF('Cihazlar'!A60="","§",'Cihazlar'!A60),'Müşteriler'!$K:$K,0)),IFERROR(INDEX('Müşteriler'!$A:$A,MATCH(IF('Cihazlar'!B60="","§",'Cihazlar'!B60),'Müşteriler'!$C:$C,0)),'Cihazlar'!A60&amp;'Cihazlar'!B60)))</f>
        <v/>
      </c>
      <c r="B60" t="str">
        <f>IF('Cihazlar'!C60="","",IF(P60="",'Cihazlar'!C60,INDEX('Ürünler'!$B:$B,P60)))</f>
        <v/>
      </c>
      <c r="C60" t="str">
        <f>IF('Cihazlar'!D60="","",'Cihazlar'!D60)</f>
        <v/>
      </c>
      <c r="D60" s="16" t="str">
        <f>O60</f>
        <v/>
      </c>
      <c r="E60" t="str">
        <f>IF(R60&gt;0,R60&amp;" gün",IF(Q60&gt;0,Q60&amp;" ay",""))</f>
        <v/>
      </c>
      <c r="F60" s="16" t="str">
        <f>IF(OR('Cihazlar'!C60="",O60=""),"",IF(R60&gt;0,O60+R60,IF(Q60&gt;0,EDATE(O60,Q60),"")))</f>
        <v/>
      </c>
      <c r="G60" s="17" t="str">
        <f>IF(F60="","",F60-TODAY())</f>
        <v/>
      </c>
      <c r="H60" t="str">
        <f>IF(G60="","",IF(G60&lt;0,"Gecikmiş",IF(G60&lt;=30,"30 gün içinde","Planlı")))</f>
        <v/>
      </c>
      <c r="I60" s="16" t="str">
        <f>IF('Cihazlar'!R60="","",IF('Cihazlar'!S60="Uygun değil",(IF('Cihazlar'!R60="","",IF(ISNUMBER('Cihazlar'!R60),'Cihazlar'!R60,IFERROR(DATE(VALUE(RIGHT('Cihazlar'!R60,4)),VALUE(MID('Cihazlar'!R60,4,2)),VALUE(LEFT('Cihazlar'!R60,2))),""))))+0,EDATE((IF('Cihazlar'!R60="","",IF(ISNUMBER('Cihazlar'!R60),'Cihazlar'!R60,IFERROR(DATE(VALUE(RIGHT('Cihazlar'!R60,4)),VALUE(MID('Cihazlar'!R60,4,2)),VALUE(LEFT('Cihazlar'!R60,2))),"")))),12)))</f>
        <v/>
      </c>
      <c r="J60" s="17" t="str">
        <f>IF(I60="","",I60-TODAY())</f>
        <v/>
      </c>
      <c r="K60" s="16" t="str">
        <f>IF('Cihazlar'!U60="","",IF('Cihazlar'!V60="Kaçak var",(IF('Cihazlar'!U60="","",IF(ISNUMBER('Cihazlar'!U60),'Cihazlar'!U60,IFERROR(DATE(VALUE(RIGHT('Cihazlar'!U60,4)),VALUE(MID('Cihazlar'!U60,4,2)),VALUE(LEFT('Cihazlar'!U60,2))),""))))+30,EDATE((IF('Cihazlar'!U60="","",IF(ISNUMBER('Cihazlar'!U60),'Cihazlar'!U60,IFERROR(DATE(VALUE(RIGHT('Cihazlar'!U60,4)),VALUE(MID('Cihazlar'!U60,4,2)),VALUE(LEFT('Cihazlar'!U60,2))),"")))),12)))</f>
        <v/>
      </c>
      <c r="L60" s="17" t="str">
        <f>IF(K60="","",K60-TODAY())</f>
        <v/>
      </c>
      <c r="M60" s="16" t="str">
        <f>IF('Cihazlar'!X60="","",IF('Cihazlar'!Y60="Uygun değil",(IF('Cihazlar'!X60="","",IF(ISNUMBER('Cihazlar'!X60),'Cihazlar'!X60,IFERROR(DATE(VALUE(RIGHT('Cihazlar'!X60,4)),VALUE(MID('Cihazlar'!X60,4,2)),VALUE(LEFT('Cihazlar'!X60,2))),""))))+0,EDATE((IF('Cihazlar'!X60="","",IF(ISNUMBER('Cihazlar'!X60),'Cihazlar'!X60,IFERROR(DATE(VALUE(RIGHT('Cihazlar'!X60,4)),VALUE(MID('Cihazlar'!X60,4,2)),VALUE(LEFT('Cihazlar'!X60,2))),"")))),12)))</f>
        <v/>
      </c>
      <c r="N60" s="17" t="str">
        <f>IF(M60="","",M60-TODAY())</f>
        <v/>
      </c>
      <c r="O60" s="16" t="str">
        <f>IF('Cihazlar'!F60&lt;&gt;"",IF('Cihazlar'!F60="","",IF(ISNUMBER('Cihazlar'!F60),'Cihazlar'!F60,IFERROR(DATE(VALUE(RIGHT('Cihazlar'!F60,4)),VALUE(MID('Cihazlar'!F60,4,2)),VALUE(LEFT('Cihazlar'!F60,2))),""))),IF('Cihazlar'!E60="","",IF(ISNUMBER('Cihazlar'!E60),'Cihazlar'!E60,IFERROR(DATE(VALUE(RIGHT('Cihazlar'!E60,4)),VALUE(MID('Cihazlar'!E60,4,2)),VALUE(LEFT('Cihazlar'!E60,2))),""))))</f>
        <v/>
      </c>
      <c r="P60" t="str">
        <f>IF('Cihazlar'!C60="","",IFERROR(MATCH('Cihazlar'!C60,'Ürünler'!$A:$A,0),IFERROR(MATCH('Cihazlar'!C60,'Ürünler'!$B:$B,0),"")))</f>
        <v/>
      </c>
      <c r="Q60">
        <f>IF(R60&gt;0,0,IF('Cihazlar'!J60&lt;&gt;"",N(VALUE('Cihazlar'!J60)),IF(P60="",0,N(INDEX('Ürünler'!$C:$C,P60)))))</f>
        <v>0</v>
      </c>
      <c r="R60">
        <f>IF('Cihazlar'!K60&lt;&gt;"",N(VALUE('Cihazlar'!K60)),IF('Cihazlar'!J60&lt;&gt;"",0,IF(P60="",0,N(INDEX('Ürünler'!$D:$D,P60)))))</f>
        <v>0</v>
      </c>
    </row>
    <row r="61" spans="1:18">
      <c r="A61" t="str">
        <f>IF(AND('Cihazlar'!A61="",'Cihazlar'!B61=""),"",IFERROR(INDEX('Müşteriler'!$A:$A,MATCH(IF('Cihazlar'!A61="","§",'Cihazlar'!A61),'Müşteriler'!$K:$K,0)),IFERROR(INDEX('Müşteriler'!$A:$A,MATCH(IF('Cihazlar'!B61="","§",'Cihazlar'!B61),'Müşteriler'!$C:$C,0)),'Cihazlar'!A61&amp;'Cihazlar'!B61)))</f>
        <v/>
      </c>
      <c r="B61" t="str">
        <f>IF('Cihazlar'!C61="","",IF(P61="",'Cihazlar'!C61,INDEX('Ürünler'!$B:$B,P61)))</f>
        <v/>
      </c>
      <c r="C61" t="str">
        <f>IF('Cihazlar'!D61="","",'Cihazlar'!D61)</f>
        <v/>
      </c>
      <c r="D61" s="16" t="str">
        <f>O61</f>
        <v/>
      </c>
      <c r="E61" t="str">
        <f>IF(R61&gt;0,R61&amp;" gün",IF(Q61&gt;0,Q61&amp;" ay",""))</f>
        <v/>
      </c>
      <c r="F61" s="16" t="str">
        <f>IF(OR('Cihazlar'!C61="",O61=""),"",IF(R61&gt;0,O61+R61,IF(Q61&gt;0,EDATE(O61,Q61),"")))</f>
        <v/>
      </c>
      <c r="G61" s="17" t="str">
        <f>IF(F61="","",F61-TODAY())</f>
        <v/>
      </c>
      <c r="H61" t="str">
        <f>IF(G61="","",IF(G61&lt;0,"Gecikmiş",IF(G61&lt;=30,"30 gün içinde","Planlı")))</f>
        <v/>
      </c>
      <c r="I61" s="16" t="str">
        <f>IF('Cihazlar'!R61="","",IF('Cihazlar'!S61="Uygun değil",(IF('Cihazlar'!R61="","",IF(ISNUMBER('Cihazlar'!R61),'Cihazlar'!R61,IFERROR(DATE(VALUE(RIGHT('Cihazlar'!R61,4)),VALUE(MID('Cihazlar'!R61,4,2)),VALUE(LEFT('Cihazlar'!R61,2))),""))))+0,EDATE((IF('Cihazlar'!R61="","",IF(ISNUMBER('Cihazlar'!R61),'Cihazlar'!R61,IFERROR(DATE(VALUE(RIGHT('Cihazlar'!R61,4)),VALUE(MID('Cihazlar'!R61,4,2)),VALUE(LEFT('Cihazlar'!R61,2))),"")))),12)))</f>
        <v/>
      </c>
      <c r="J61" s="17" t="str">
        <f>IF(I61="","",I61-TODAY())</f>
        <v/>
      </c>
      <c r="K61" s="16" t="str">
        <f>IF('Cihazlar'!U61="","",IF('Cihazlar'!V61="Kaçak var",(IF('Cihazlar'!U61="","",IF(ISNUMBER('Cihazlar'!U61),'Cihazlar'!U61,IFERROR(DATE(VALUE(RIGHT('Cihazlar'!U61,4)),VALUE(MID('Cihazlar'!U61,4,2)),VALUE(LEFT('Cihazlar'!U61,2))),""))))+30,EDATE((IF('Cihazlar'!U61="","",IF(ISNUMBER('Cihazlar'!U61),'Cihazlar'!U61,IFERROR(DATE(VALUE(RIGHT('Cihazlar'!U61,4)),VALUE(MID('Cihazlar'!U61,4,2)),VALUE(LEFT('Cihazlar'!U61,2))),"")))),12)))</f>
        <v/>
      </c>
      <c r="L61" s="17" t="str">
        <f>IF(K61="","",K61-TODAY())</f>
        <v/>
      </c>
      <c r="M61" s="16" t="str">
        <f>IF('Cihazlar'!X61="","",IF('Cihazlar'!Y61="Uygun değil",(IF('Cihazlar'!X61="","",IF(ISNUMBER('Cihazlar'!X61),'Cihazlar'!X61,IFERROR(DATE(VALUE(RIGHT('Cihazlar'!X61,4)),VALUE(MID('Cihazlar'!X61,4,2)),VALUE(LEFT('Cihazlar'!X61,2))),""))))+0,EDATE((IF('Cihazlar'!X61="","",IF(ISNUMBER('Cihazlar'!X61),'Cihazlar'!X61,IFERROR(DATE(VALUE(RIGHT('Cihazlar'!X61,4)),VALUE(MID('Cihazlar'!X61,4,2)),VALUE(LEFT('Cihazlar'!X61,2))),"")))),12)))</f>
        <v/>
      </c>
      <c r="N61" s="17" t="str">
        <f>IF(M61="","",M61-TODAY())</f>
        <v/>
      </c>
      <c r="O61" s="16" t="str">
        <f>IF('Cihazlar'!F61&lt;&gt;"",IF('Cihazlar'!F61="","",IF(ISNUMBER('Cihazlar'!F61),'Cihazlar'!F61,IFERROR(DATE(VALUE(RIGHT('Cihazlar'!F61,4)),VALUE(MID('Cihazlar'!F61,4,2)),VALUE(LEFT('Cihazlar'!F61,2))),""))),IF('Cihazlar'!E61="","",IF(ISNUMBER('Cihazlar'!E61),'Cihazlar'!E61,IFERROR(DATE(VALUE(RIGHT('Cihazlar'!E61,4)),VALUE(MID('Cihazlar'!E61,4,2)),VALUE(LEFT('Cihazlar'!E61,2))),""))))</f>
        <v/>
      </c>
      <c r="P61" t="str">
        <f>IF('Cihazlar'!C61="","",IFERROR(MATCH('Cihazlar'!C61,'Ürünler'!$A:$A,0),IFERROR(MATCH('Cihazlar'!C61,'Ürünler'!$B:$B,0),"")))</f>
        <v/>
      </c>
      <c r="Q61">
        <f>IF(R61&gt;0,0,IF('Cihazlar'!J61&lt;&gt;"",N(VALUE('Cihazlar'!J61)),IF(P61="",0,N(INDEX('Ürünler'!$C:$C,P61)))))</f>
        <v>0</v>
      </c>
      <c r="R61">
        <f>IF('Cihazlar'!K61&lt;&gt;"",N(VALUE('Cihazlar'!K61)),IF('Cihazlar'!J61&lt;&gt;"",0,IF(P61="",0,N(INDEX('Ürünler'!$D:$D,P61)))))</f>
        <v>0</v>
      </c>
    </row>
    <row r="62" spans="1:18">
      <c r="A62" t="str">
        <f>IF(AND('Cihazlar'!A62="",'Cihazlar'!B62=""),"",IFERROR(INDEX('Müşteriler'!$A:$A,MATCH(IF('Cihazlar'!A62="","§",'Cihazlar'!A62),'Müşteriler'!$K:$K,0)),IFERROR(INDEX('Müşteriler'!$A:$A,MATCH(IF('Cihazlar'!B62="","§",'Cihazlar'!B62),'Müşteriler'!$C:$C,0)),'Cihazlar'!A62&amp;'Cihazlar'!B62)))</f>
        <v/>
      </c>
      <c r="B62" t="str">
        <f>IF('Cihazlar'!C62="","",IF(P62="",'Cihazlar'!C62,INDEX('Ürünler'!$B:$B,P62)))</f>
        <v/>
      </c>
      <c r="C62" t="str">
        <f>IF('Cihazlar'!D62="","",'Cihazlar'!D62)</f>
        <v/>
      </c>
      <c r="D62" s="16" t="str">
        <f>O62</f>
        <v/>
      </c>
      <c r="E62" t="str">
        <f>IF(R62&gt;0,R62&amp;" gün",IF(Q62&gt;0,Q62&amp;" ay",""))</f>
        <v/>
      </c>
      <c r="F62" s="16" t="str">
        <f>IF(OR('Cihazlar'!C62="",O62=""),"",IF(R62&gt;0,O62+R62,IF(Q62&gt;0,EDATE(O62,Q62),"")))</f>
        <v/>
      </c>
      <c r="G62" s="17" t="str">
        <f>IF(F62="","",F62-TODAY())</f>
        <v/>
      </c>
      <c r="H62" t="str">
        <f>IF(G62="","",IF(G62&lt;0,"Gecikmiş",IF(G62&lt;=30,"30 gün içinde","Planlı")))</f>
        <v/>
      </c>
      <c r="I62" s="16" t="str">
        <f>IF('Cihazlar'!R62="","",IF('Cihazlar'!S62="Uygun değil",(IF('Cihazlar'!R62="","",IF(ISNUMBER('Cihazlar'!R62),'Cihazlar'!R62,IFERROR(DATE(VALUE(RIGHT('Cihazlar'!R62,4)),VALUE(MID('Cihazlar'!R62,4,2)),VALUE(LEFT('Cihazlar'!R62,2))),""))))+0,EDATE((IF('Cihazlar'!R62="","",IF(ISNUMBER('Cihazlar'!R62),'Cihazlar'!R62,IFERROR(DATE(VALUE(RIGHT('Cihazlar'!R62,4)),VALUE(MID('Cihazlar'!R62,4,2)),VALUE(LEFT('Cihazlar'!R62,2))),"")))),12)))</f>
        <v/>
      </c>
      <c r="J62" s="17" t="str">
        <f>IF(I62="","",I62-TODAY())</f>
        <v/>
      </c>
      <c r="K62" s="16" t="str">
        <f>IF('Cihazlar'!U62="","",IF('Cihazlar'!V62="Kaçak var",(IF('Cihazlar'!U62="","",IF(ISNUMBER('Cihazlar'!U62),'Cihazlar'!U62,IFERROR(DATE(VALUE(RIGHT('Cihazlar'!U62,4)),VALUE(MID('Cihazlar'!U62,4,2)),VALUE(LEFT('Cihazlar'!U62,2))),""))))+30,EDATE((IF('Cihazlar'!U62="","",IF(ISNUMBER('Cihazlar'!U62),'Cihazlar'!U62,IFERROR(DATE(VALUE(RIGHT('Cihazlar'!U62,4)),VALUE(MID('Cihazlar'!U62,4,2)),VALUE(LEFT('Cihazlar'!U62,2))),"")))),12)))</f>
        <v/>
      </c>
      <c r="L62" s="17" t="str">
        <f>IF(K62="","",K62-TODAY())</f>
        <v/>
      </c>
      <c r="M62" s="16" t="str">
        <f>IF('Cihazlar'!X62="","",IF('Cihazlar'!Y62="Uygun değil",(IF('Cihazlar'!X62="","",IF(ISNUMBER('Cihazlar'!X62),'Cihazlar'!X62,IFERROR(DATE(VALUE(RIGHT('Cihazlar'!X62,4)),VALUE(MID('Cihazlar'!X62,4,2)),VALUE(LEFT('Cihazlar'!X62,2))),""))))+0,EDATE((IF('Cihazlar'!X62="","",IF(ISNUMBER('Cihazlar'!X62),'Cihazlar'!X62,IFERROR(DATE(VALUE(RIGHT('Cihazlar'!X62,4)),VALUE(MID('Cihazlar'!X62,4,2)),VALUE(LEFT('Cihazlar'!X62,2))),"")))),12)))</f>
        <v/>
      </c>
      <c r="N62" s="17" t="str">
        <f>IF(M62="","",M62-TODAY())</f>
        <v/>
      </c>
      <c r="O62" s="16" t="str">
        <f>IF('Cihazlar'!F62&lt;&gt;"",IF('Cihazlar'!F62="","",IF(ISNUMBER('Cihazlar'!F62),'Cihazlar'!F62,IFERROR(DATE(VALUE(RIGHT('Cihazlar'!F62,4)),VALUE(MID('Cihazlar'!F62,4,2)),VALUE(LEFT('Cihazlar'!F62,2))),""))),IF('Cihazlar'!E62="","",IF(ISNUMBER('Cihazlar'!E62),'Cihazlar'!E62,IFERROR(DATE(VALUE(RIGHT('Cihazlar'!E62,4)),VALUE(MID('Cihazlar'!E62,4,2)),VALUE(LEFT('Cihazlar'!E62,2))),""))))</f>
        <v/>
      </c>
      <c r="P62" t="str">
        <f>IF('Cihazlar'!C62="","",IFERROR(MATCH('Cihazlar'!C62,'Ürünler'!$A:$A,0),IFERROR(MATCH('Cihazlar'!C62,'Ürünler'!$B:$B,0),"")))</f>
        <v/>
      </c>
      <c r="Q62">
        <f>IF(R62&gt;0,0,IF('Cihazlar'!J62&lt;&gt;"",N(VALUE('Cihazlar'!J62)),IF(P62="",0,N(INDEX('Ürünler'!$C:$C,P62)))))</f>
        <v>0</v>
      </c>
      <c r="R62">
        <f>IF('Cihazlar'!K62&lt;&gt;"",N(VALUE('Cihazlar'!K62)),IF('Cihazlar'!J62&lt;&gt;"",0,IF(P62="",0,N(INDEX('Ürünler'!$D:$D,P62)))))</f>
        <v>0</v>
      </c>
    </row>
    <row r="63" spans="1:18">
      <c r="A63" t="str">
        <f>IF(AND('Cihazlar'!A63="",'Cihazlar'!B63=""),"",IFERROR(INDEX('Müşteriler'!$A:$A,MATCH(IF('Cihazlar'!A63="","§",'Cihazlar'!A63),'Müşteriler'!$K:$K,0)),IFERROR(INDEX('Müşteriler'!$A:$A,MATCH(IF('Cihazlar'!B63="","§",'Cihazlar'!B63),'Müşteriler'!$C:$C,0)),'Cihazlar'!A63&amp;'Cihazlar'!B63)))</f>
        <v/>
      </c>
      <c r="B63" t="str">
        <f>IF('Cihazlar'!C63="","",IF(P63="",'Cihazlar'!C63,INDEX('Ürünler'!$B:$B,P63)))</f>
        <v/>
      </c>
      <c r="C63" t="str">
        <f>IF('Cihazlar'!D63="","",'Cihazlar'!D63)</f>
        <v/>
      </c>
      <c r="D63" s="16" t="str">
        <f>O63</f>
        <v/>
      </c>
      <c r="E63" t="str">
        <f>IF(R63&gt;0,R63&amp;" gün",IF(Q63&gt;0,Q63&amp;" ay",""))</f>
        <v/>
      </c>
      <c r="F63" s="16" t="str">
        <f>IF(OR('Cihazlar'!C63="",O63=""),"",IF(R63&gt;0,O63+R63,IF(Q63&gt;0,EDATE(O63,Q63),"")))</f>
        <v/>
      </c>
      <c r="G63" s="17" t="str">
        <f>IF(F63="","",F63-TODAY())</f>
        <v/>
      </c>
      <c r="H63" t="str">
        <f>IF(G63="","",IF(G63&lt;0,"Gecikmiş",IF(G63&lt;=30,"30 gün içinde","Planlı")))</f>
        <v/>
      </c>
      <c r="I63" s="16" t="str">
        <f>IF('Cihazlar'!R63="","",IF('Cihazlar'!S63="Uygun değil",(IF('Cihazlar'!R63="","",IF(ISNUMBER('Cihazlar'!R63),'Cihazlar'!R63,IFERROR(DATE(VALUE(RIGHT('Cihazlar'!R63,4)),VALUE(MID('Cihazlar'!R63,4,2)),VALUE(LEFT('Cihazlar'!R63,2))),""))))+0,EDATE((IF('Cihazlar'!R63="","",IF(ISNUMBER('Cihazlar'!R63),'Cihazlar'!R63,IFERROR(DATE(VALUE(RIGHT('Cihazlar'!R63,4)),VALUE(MID('Cihazlar'!R63,4,2)),VALUE(LEFT('Cihazlar'!R63,2))),"")))),12)))</f>
        <v/>
      </c>
      <c r="J63" s="17" t="str">
        <f>IF(I63="","",I63-TODAY())</f>
        <v/>
      </c>
      <c r="K63" s="16" t="str">
        <f>IF('Cihazlar'!U63="","",IF('Cihazlar'!V63="Kaçak var",(IF('Cihazlar'!U63="","",IF(ISNUMBER('Cihazlar'!U63),'Cihazlar'!U63,IFERROR(DATE(VALUE(RIGHT('Cihazlar'!U63,4)),VALUE(MID('Cihazlar'!U63,4,2)),VALUE(LEFT('Cihazlar'!U63,2))),""))))+30,EDATE((IF('Cihazlar'!U63="","",IF(ISNUMBER('Cihazlar'!U63),'Cihazlar'!U63,IFERROR(DATE(VALUE(RIGHT('Cihazlar'!U63,4)),VALUE(MID('Cihazlar'!U63,4,2)),VALUE(LEFT('Cihazlar'!U63,2))),"")))),12)))</f>
        <v/>
      </c>
      <c r="L63" s="17" t="str">
        <f>IF(K63="","",K63-TODAY())</f>
        <v/>
      </c>
      <c r="M63" s="16" t="str">
        <f>IF('Cihazlar'!X63="","",IF('Cihazlar'!Y63="Uygun değil",(IF('Cihazlar'!X63="","",IF(ISNUMBER('Cihazlar'!X63),'Cihazlar'!X63,IFERROR(DATE(VALUE(RIGHT('Cihazlar'!X63,4)),VALUE(MID('Cihazlar'!X63,4,2)),VALUE(LEFT('Cihazlar'!X63,2))),""))))+0,EDATE((IF('Cihazlar'!X63="","",IF(ISNUMBER('Cihazlar'!X63),'Cihazlar'!X63,IFERROR(DATE(VALUE(RIGHT('Cihazlar'!X63,4)),VALUE(MID('Cihazlar'!X63,4,2)),VALUE(LEFT('Cihazlar'!X63,2))),"")))),12)))</f>
        <v/>
      </c>
      <c r="N63" s="17" t="str">
        <f>IF(M63="","",M63-TODAY())</f>
        <v/>
      </c>
      <c r="O63" s="16" t="str">
        <f>IF('Cihazlar'!F63&lt;&gt;"",IF('Cihazlar'!F63="","",IF(ISNUMBER('Cihazlar'!F63),'Cihazlar'!F63,IFERROR(DATE(VALUE(RIGHT('Cihazlar'!F63,4)),VALUE(MID('Cihazlar'!F63,4,2)),VALUE(LEFT('Cihazlar'!F63,2))),""))),IF('Cihazlar'!E63="","",IF(ISNUMBER('Cihazlar'!E63),'Cihazlar'!E63,IFERROR(DATE(VALUE(RIGHT('Cihazlar'!E63,4)),VALUE(MID('Cihazlar'!E63,4,2)),VALUE(LEFT('Cihazlar'!E63,2))),""))))</f>
        <v/>
      </c>
      <c r="P63" t="str">
        <f>IF('Cihazlar'!C63="","",IFERROR(MATCH('Cihazlar'!C63,'Ürünler'!$A:$A,0),IFERROR(MATCH('Cihazlar'!C63,'Ürünler'!$B:$B,0),"")))</f>
        <v/>
      </c>
      <c r="Q63">
        <f>IF(R63&gt;0,0,IF('Cihazlar'!J63&lt;&gt;"",N(VALUE('Cihazlar'!J63)),IF(P63="",0,N(INDEX('Ürünler'!$C:$C,P63)))))</f>
        <v>0</v>
      </c>
      <c r="R63">
        <f>IF('Cihazlar'!K63&lt;&gt;"",N(VALUE('Cihazlar'!K63)),IF('Cihazlar'!J63&lt;&gt;"",0,IF(P63="",0,N(INDEX('Ürünler'!$D:$D,P63)))))</f>
        <v>0</v>
      </c>
    </row>
    <row r="64" spans="1:18">
      <c r="A64" t="str">
        <f>IF(AND('Cihazlar'!A64="",'Cihazlar'!B64=""),"",IFERROR(INDEX('Müşteriler'!$A:$A,MATCH(IF('Cihazlar'!A64="","§",'Cihazlar'!A64),'Müşteriler'!$K:$K,0)),IFERROR(INDEX('Müşteriler'!$A:$A,MATCH(IF('Cihazlar'!B64="","§",'Cihazlar'!B64),'Müşteriler'!$C:$C,0)),'Cihazlar'!A64&amp;'Cihazlar'!B64)))</f>
        <v/>
      </c>
      <c r="B64" t="str">
        <f>IF('Cihazlar'!C64="","",IF(P64="",'Cihazlar'!C64,INDEX('Ürünler'!$B:$B,P64)))</f>
        <v/>
      </c>
      <c r="C64" t="str">
        <f>IF('Cihazlar'!D64="","",'Cihazlar'!D64)</f>
        <v/>
      </c>
      <c r="D64" s="16" t="str">
        <f>O64</f>
        <v/>
      </c>
      <c r="E64" t="str">
        <f>IF(R64&gt;0,R64&amp;" gün",IF(Q64&gt;0,Q64&amp;" ay",""))</f>
        <v/>
      </c>
      <c r="F64" s="16" t="str">
        <f>IF(OR('Cihazlar'!C64="",O64=""),"",IF(R64&gt;0,O64+R64,IF(Q64&gt;0,EDATE(O64,Q64),"")))</f>
        <v/>
      </c>
      <c r="G64" s="17" t="str">
        <f>IF(F64="","",F64-TODAY())</f>
        <v/>
      </c>
      <c r="H64" t="str">
        <f>IF(G64="","",IF(G64&lt;0,"Gecikmiş",IF(G64&lt;=30,"30 gün içinde","Planlı")))</f>
        <v/>
      </c>
      <c r="I64" s="16" t="str">
        <f>IF('Cihazlar'!R64="","",IF('Cihazlar'!S64="Uygun değil",(IF('Cihazlar'!R64="","",IF(ISNUMBER('Cihazlar'!R64),'Cihazlar'!R64,IFERROR(DATE(VALUE(RIGHT('Cihazlar'!R64,4)),VALUE(MID('Cihazlar'!R64,4,2)),VALUE(LEFT('Cihazlar'!R64,2))),""))))+0,EDATE((IF('Cihazlar'!R64="","",IF(ISNUMBER('Cihazlar'!R64),'Cihazlar'!R64,IFERROR(DATE(VALUE(RIGHT('Cihazlar'!R64,4)),VALUE(MID('Cihazlar'!R64,4,2)),VALUE(LEFT('Cihazlar'!R64,2))),"")))),12)))</f>
        <v/>
      </c>
      <c r="J64" s="17" t="str">
        <f>IF(I64="","",I64-TODAY())</f>
        <v/>
      </c>
      <c r="K64" s="16" t="str">
        <f>IF('Cihazlar'!U64="","",IF('Cihazlar'!V64="Kaçak var",(IF('Cihazlar'!U64="","",IF(ISNUMBER('Cihazlar'!U64),'Cihazlar'!U64,IFERROR(DATE(VALUE(RIGHT('Cihazlar'!U64,4)),VALUE(MID('Cihazlar'!U64,4,2)),VALUE(LEFT('Cihazlar'!U64,2))),""))))+30,EDATE((IF('Cihazlar'!U64="","",IF(ISNUMBER('Cihazlar'!U64),'Cihazlar'!U64,IFERROR(DATE(VALUE(RIGHT('Cihazlar'!U64,4)),VALUE(MID('Cihazlar'!U64,4,2)),VALUE(LEFT('Cihazlar'!U64,2))),"")))),12)))</f>
        <v/>
      </c>
      <c r="L64" s="17" t="str">
        <f>IF(K64="","",K64-TODAY())</f>
        <v/>
      </c>
      <c r="M64" s="16" t="str">
        <f>IF('Cihazlar'!X64="","",IF('Cihazlar'!Y64="Uygun değil",(IF('Cihazlar'!X64="","",IF(ISNUMBER('Cihazlar'!X64),'Cihazlar'!X64,IFERROR(DATE(VALUE(RIGHT('Cihazlar'!X64,4)),VALUE(MID('Cihazlar'!X64,4,2)),VALUE(LEFT('Cihazlar'!X64,2))),""))))+0,EDATE((IF('Cihazlar'!X64="","",IF(ISNUMBER('Cihazlar'!X64),'Cihazlar'!X64,IFERROR(DATE(VALUE(RIGHT('Cihazlar'!X64,4)),VALUE(MID('Cihazlar'!X64,4,2)),VALUE(LEFT('Cihazlar'!X64,2))),"")))),12)))</f>
        <v/>
      </c>
      <c r="N64" s="17" t="str">
        <f>IF(M64="","",M64-TODAY())</f>
        <v/>
      </c>
      <c r="O64" s="16" t="str">
        <f>IF('Cihazlar'!F64&lt;&gt;"",IF('Cihazlar'!F64="","",IF(ISNUMBER('Cihazlar'!F64),'Cihazlar'!F64,IFERROR(DATE(VALUE(RIGHT('Cihazlar'!F64,4)),VALUE(MID('Cihazlar'!F64,4,2)),VALUE(LEFT('Cihazlar'!F64,2))),""))),IF('Cihazlar'!E64="","",IF(ISNUMBER('Cihazlar'!E64),'Cihazlar'!E64,IFERROR(DATE(VALUE(RIGHT('Cihazlar'!E64,4)),VALUE(MID('Cihazlar'!E64,4,2)),VALUE(LEFT('Cihazlar'!E64,2))),""))))</f>
        <v/>
      </c>
      <c r="P64" t="str">
        <f>IF('Cihazlar'!C64="","",IFERROR(MATCH('Cihazlar'!C64,'Ürünler'!$A:$A,0),IFERROR(MATCH('Cihazlar'!C64,'Ürünler'!$B:$B,0),"")))</f>
        <v/>
      </c>
      <c r="Q64">
        <f>IF(R64&gt;0,0,IF('Cihazlar'!J64&lt;&gt;"",N(VALUE('Cihazlar'!J64)),IF(P64="",0,N(INDEX('Ürünler'!$C:$C,P64)))))</f>
        <v>0</v>
      </c>
      <c r="R64">
        <f>IF('Cihazlar'!K64&lt;&gt;"",N(VALUE('Cihazlar'!K64)),IF('Cihazlar'!J64&lt;&gt;"",0,IF(P64="",0,N(INDEX('Ürünler'!$D:$D,P64)))))</f>
        <v>0</v>
      </c>
    </row>
    <row r="65" spans="1:18">
      <c r="A65" t="str">
        <f>IF(AND('Cihazlar'!A65="",'Cihazlar'!B65=""),"",IFERROR(INDEX('Müşteriler'!$A:$A,MATCH(IF('Cihazlar'!A65="","§",'Cihazlar'!A65),'Müşteriler'!$K:$K,0)),IFERROR(INDEX('Müşteriler'!$A:$A,MATCH(IF('Cihazlar'!B65="","§",'Cihazlar'!B65),'Müşteriler'!$C:$C,0)),'Cihazlar'!A65&amp;'Cihazlar'!B65)))</f>
        <v/>
      </c>
      <c r="B65" t="str">
        <f>IF('Cihazlar'!C65="","",IF(P65="",'Cihazlar'!C65,INDEX('Ürünler'!$B:$B,P65)))</f>
        <v/>
      </c>
      <c r="C65" t="str">
        <f>IF('Cihazlar'!D65="","",'Cihazlar'!D65)</f>
        <v/>
      </c>
      <c r="D65" s="16" t="str">
        <f>O65</f>
        <v/>
      </c>
      <c r="E65" t="str">
        <f>IF(R65&gt;0,R65&amp;" gün",IF(Q65&gt;0,Q65&amp;" ay",""))</f>
        <v/>
      </c>
      <c r="F65" s="16" t="str">
        <f>IF(OR('Cihazlar'!C65="",O65=""),"",IF(R65&gt;0,O65+R65,IF(Q65&gt;0,EDATE(O65,Q65),"")))</f>
        <v/>
      </c>
      <c r="G65" s="17" t="str">
        <f>IF(F65="","",F65-TODAY())</f>
        <v/>
      </c>
      <c r="H65" t="str">
        <f>IF(G65="","",IF(G65&lt;0,"Gecikmiş",IF(G65&lt;=30,"30 gün içinde","Planlı")))</f>
        <v/>
      </c>
      <c r="I65" s="16" t="str">
        <f>IF('Cihazlar'!R65="","",IF('Cihazlar'!S65="Uygun değil",(IF('Cihazlar'!R65="","",IF(ISNUMBER('Cihazlar'!R65),'Cihazlar'!R65,IFERROR(DATE(VALUE(RIGHT('Cihazlar'!R65,4)),VALUE(MID('Cihazlar'!R65,4,2)),VALUE(LEFT('Cihazlar'!R65,2))),""))))+0,EDATE((IF('Cihazlar'!R65="","",IF(ISNUMBER('Cihazlar'!R65),'Cihazlar'!R65,IFERROR(DATE(VALUE(RIGHT('Cihazlar'!R65,4)),VALUE(MID('Cihazlar'!R65,4,2)),VALUE(LEFT('Cihazlar'!R65,2))),"")))),12)))</f>
        <v/>
      </c>
      <c r="J65" s="17" t="str">
        <f>IF(I65="","",I65-TODAY())</f>
        <v/>
      </c>
      <c r="K65" s="16" t="str">
        <f>IF('Cihazlar'!U65="","",IF('Cihazlar'!V65="Kaçak var",(IF('Cihazlar'!U65="","",IF(ISNUMBER('Cihazlar'!U65),'Cihazlar'!U65,IFERROR(DATE(VALUE(RIGHT('Cihazlar'!U65,4)),VALUE(MID('Cihazlar'!U65,4,2)),VALUE(LEFT('Cihazlar'!U65,2))),""))))+30,EDATE((IF('Cihazlar'!U65="","",IF(ISNUMBER('Cihazlar'!U65),'Cihazlar'!U65,IFERROR(DATE(VALUE(RIGHT('Cihazlar'!U65,4)),VALUE(MID('Cihazlar'!U65,4,2)),VALUE(LEFT('Cihazlar'!U65,2))),"")))),12)))</f>
        <v/>
      </c>
      <c r="L65" s="17" t="str">
        <f>IF(K65="","",K65-TODAY())</f>
        <v/>
      </c>
      <c r="M65" s="16" t="str">
        <f>IF('Cihazlar'!X65="","",IF('Cihazlar'!Y65="Uygun değil",(IF('Cihazlar'!X65="","",IF(ISNUMBER('Cihazlar'!X65),'Cihazlar'!X65,IFERROR(DATE(VALUE(RIGHT('Cihazlar'!X65,4)),VALUE(MID('Cihazlar'!X65,4,2)),VALUE(LEFT('Cihazlar'!X65,2))),""))))+0,EDATE((IF('Cihazlar'!X65="","",IF(ISNUMBER('Cihazlar'!X65),'Cihazlar'!X65,IFERROR(DATE(VALUE(RIGHT('Cihazlar'!X65,4)),VALUE(MID('Cihazlar'!X65,4,2)),VALUE(LEFT('Cihazlar'!X65,2))),"")))),12)))</f>
        <v/>
      </c>
      <c r="N65" s="17" t="str">
        <f>IF(M65="","",M65-TODAY())</f>
        <v/>
      </c>
      <c r="O65" s="16" t="str">
        <f>IF('Cihazlar'!F65&lt;&gt;"",IF('Cihazlar'!F65="","",IF(ISNUMBER('Cihazlar'!F65),'Cihazlar'!F65,IFERROR(DATE(VALUE(RIGHT('Cihazlar'!F65,4)),VALUE(MID('Cihazlar'!F65,4,2)),VALUE(LEFT('Cihazlar'!F65,2))),""))),IF('Cihazlar'!E65="","",IF(ISNUMBER('Cihazlar'!E65),'Cihazlar'!E65,IFERROR(DATE(VALUE(RIGHT('Cihazlar'!E65,4)),VALUE(MID('Cihazlar'!E65,4,2)),VALUE(LEFT('Cihazlar'!E65,2))),""))))</f>
        <v/>
      </c>
      <c r="P65" t="str">
        <f>IF('Cihazlar'!C65="","",IFERROR(MATCH('Cihazlar'!C65,'Ürünler'!$A:$A,0),IFERROR(MATCH('Cihazlar'!C65,'Ürünler'!$B:$B,0),"")))</f>
        <v/>
      </c>
      <c r="Q65">
        <f>IF(R65&gt;0,0,IF('Cihazlar'!J65&lt;&gt;"",N(VALUE('Cihazlar'!J65)),IF(P65="",0,N(INDEX('Ürünler'!$C:$C,P65)))))</f>
        <v>0</v>
      </c>
      <c r="R65">
        <f>IF('Cihazlar'!K65&lt;&gt;"",N(VALUE('Cihazlar'!K65)),IF('Cihazlar'!J65&lt;&gt;"",0,IF(P65="",0,N(INDEX('Ürünler'!$D:$D,P65)))))</f>
        <v>0</v>
      </c>
    </row>
    <row r="66" spans="1:18">
      <c r="A66" t="str">
        <f>IF(AND('Cihazlar'!A66="",'Cihazlar'!B66=""),"",IFERROR(INDEX('Müşteriler'!$A:$A,MATCH(IF('Cihazlar'!A66="","§",'Cihazlar'!A66),'Müşteriler'!$K:$K,0)),IFERROR(INDEX('Müşteriler'!$A:$A,MATCH(IF('Cihazlar'!B66="","§",'Cihazlar'!B66),'Müşteriler'!$C:$C,0)),'Cihazlar'!A66&amp;'Cihazlar'!B66)))</f>
        <v/>
      </c>
      <c r="B66" t="str">
        <f>IF('Cihazlar'!C66="","",IF(P66="",'Cihazlar'!C66,INDEX('Ürünler'!$B:$B,P66)))</f>
        <v/>
      </c>
      <c r="C66" t="str">
        <f>IF('Cihazlar'!D66="","",'Cihazlar'!D66)</f>
        <v/>
      </c>
      <c r="D66" s="16" t="str">
        <f>O66</f>
        <v/>
      </c>
      <c r="E66" t="str">
        <f>IF(R66&gt;0,R66&amp;" gün",IF(Q66&gt;0,Q66&amp;" ay",""))</f>
        <v/>
      </c>
      <c r="F66" s="16" t="str">
        <f>IF(OR('Cihazlar'!C66="",O66=""),"",IF(R66&gt;0,O66+R66,IF(Q66&gt;0,EDATE(O66,Q66),"")))</f>
        <v/>
      </c>
      <c r="G66" s="17" t="str">
        <f>IF(F66="","",F66-TODAY())</f>
        <v/>
      </c>
      <c r="H66" t="str">
        <f>IF(G66="","",IF(G66&lt;0,"Gecikmiş",IF(G66&lt;=30,"30 gün içinde","Planlı")))</f>
        <v/>
      </c>
      <c r="I66" s="16" t="str">
        <f>IF('Cihazlar'!R66="","",IF('Cihazlar'!S66="Uygun değil",(IF('Cihazlar'!R66="","",IF(ISNUMBER('Cihazlar'!R66),'Cihazlar'!R66,IFERROR(DATE(VALUE(RIGHT('Cihazlar'!R66,4)),VALUE(MID('Cihazlar'!R66,4,2)),VALUE(LEFT('Cihazlar'!R66,2))),""))))+0,EDATE((IF('Cihazlar'!R66="","",IF(ISNUMBER('Cihazlar'!R66),'Cihazlar'!R66,IFERROR(DATE(VALUE(RIGHT('Cihazlar'!R66,4)),VALUE(MID('Cihazlar'!R66,4,2)),VALUE(LEFT('Cihazlar'!R66,2))),"")))),12)))</f>
        <v/>
      </c>
      <c r="J66" s="17" t="str">
        <f>IF(I66="","",I66-TODAY())</f>
        <v/>
      </c>
      <c r="K66" s="16" t="str">
        <f>IF('Cihazlar'!U66="","",IF('Cihazlar'!V66="Kaçak var",(IF('Cihazlar'!U66="","",IF(ISNUMBER('Cihazlar'!U66),'Cihazlar'!U66,IFERROR(DATE(VALUE(RIGHT('Cihazlar'!U66,4)),VALUE(MID('Cihazlar'!U66,4,2)),VALUE(LEFT('Cihazlar'!U66,2))),""))))+30,EDATE((IF('Cihazlar'!U66="","",IF(ISNUMBER('Cihazlar'!U66),'Cihazlar'!U66,IFERROR(DATE(VALUE(RIGHT('Cihazlar'!U66,4)),VALUE(MID('Cihazlar'!U66,4,2)),VALUE(LEFT('Cihazlar'!U66,2))),"")))),12)))</f>
        <v/>
      </c>
      <c r="L66" s="17" t="str">
        <f>IF(K66="","",K66-TODAY())</f>
        <v/>
      </c>
      <c r="M66" s="16" t="str">
        <f>IF('Cihazlar'!X66="","",IF('Cihazlar'!Y66="Uygun değil",(IF('Cihazlar'!X66="","",IF(ISNUMBER('Cihazlar'!X66),'Cihazlar'!X66,IFERROR(DATE(VALUE(RIGHT('Cihazlar'!X66,4)),VALUE(MID('Cihazlar'!X66,4,2)),VALUE(LEFT('Cihazlar'!X66,2))),""))))+0,EDATE((IF('Cihazlar'!X66="","",IF(ISNUMBER('Cihazlar'!X66),'Cihazlar'!X66,IFERROR(DATE(VALUE(RIGHT('Cihazlar'!X66,4)),VALUE(MID('Cihazlar'!X66,4,2)),VALUE(LEFT('Cihazlar'!X66,2))),"")))),12)))</f>
        <v/>
      </c>
      <c r="N66" s="17" t="str">
        <f>IF(M66="","",M66-TODAY())</f>
        <v/>
      </c>
      <c r="O66" s="16" t="str">
        <f>IF('Cihazlar'!F66&lt;&gt;"",IF('Cihazlar'!F66="","",IF(ISNUMBER('Cihazlar'!F66),'Cihazlar'!F66,IFERROR(DATE(VALUE(RIGHT('Cihazlar'!F66,4)),VALUE(MID('Cihazlar'!F66,4,2)),VALUE(LEFT('Cihazlar'!F66,2))),""))),IF('Cihazlar'!E66="","",IF(ISNUMBER('Cihazlar'!E66),'Cihazlar'!E66,IFERROR(DATE(VALUE(RIGHT('Cihazlar'!E66,4)),VALUE(MID('Cihazlar'!E66,4,2)),VALUE(LEFT('Cihazlar'!E66,2))),""))))</f>
        <v/>
      </c>
      <c r="P66" t="str">
        <f>IF('Cihazlar'!C66="","",IFERROR(MATCH('Cihazlar'!C66,'Ürünler'!$A:$A,0),IFERROR(MATCH('Cihazlar'!C66,'Ürünler'!$B:$B,0),"")))</f>
        <v/>
      </c>
      <c r="Q66">
        <f>IF(R66&gt;0,0,IF('Cihazlar'!J66&lt;&gt;"",N(VALUE('Cihazlar'!J66)),IF(P66="",0,N(INDEX('Ürünler'!$C:$C,P66)))))</f>
        <v>0</v>
      </c>
      <c r="R66">
        <f>IF('Cihazlar'!K66&lt;&gt;"",N(VALUE('Cihazlar'!K66)),IF('Cihazlar'!J66&lt;&gt;"",0,IF(P66="",0,N(INDEX('Ürünler'!$D:$D,P66)))))</f>
        <v>0</v>
      </c>
    </row>
    <row r="67" spans="1:18">
      <c r="A67" t="str">
        <f>IF(AND('Cihazlar'!A67="",'Cihazlar'!B67=""),"",IFERROR(INDEX('Müşteriler'!$A:$A,MATCH(IF('Cihazlar'!A67="","§",'Cihazlar'!A67),'Müşteriler'!$K:$K,0)),IFERROR(INDEX('Müşteriler'!$A:$A,MATCH(IF('Cihazlar'!B67="","§",'Cihazlar'!B67),'Müşteriler'!$C:$C,0)),'Cihazlar'!A67&amp;'Cihazlar'!B67)))</f>
        <v/>
      </c>
      <c r="B67" t="str">
        <f>IF('Cihazlar'!C67="","",IF(P67="",'Cihazlar'!C67,INDEX('Ürünler'!$B:$B,P67)))</f>
        <v/>
      </c>
      <c r="C67" t="str">
        <f>IF('Cihazlar'!D67="","",'Cihazlar'!D67)</f>
        <v/>
      </c>
      <c r="D67" s="16" t="str">
        <f>O67</f>
        <v/>
      </c>
      <c r="E67" t="str">
        <f>IF(R67&gt;0,R67&amp;" gün",IF(Q67&gt;0,Q67&amp;" ay",""))</f>
        <v/>
      </c>
      <c r="F67" s="16" t="str">
        <f>IF(OR('Cihazlar'!C67="",O67=""),"",IF(R67&gt;0,O67+R67,IF(Q67&gt;0,EDATE(O67,Q67),"")))</f>
        <v/>
      </c>
      <c r="G67" s="17" t="str">
        <f>IF(F67="","",F67-TODAY())</f>
        <v/>
      </c>
      <c r="H67" t="str">
        <f>IF(G67="","",IF(G67&lt;0,"Gecikmiş",IF(G67&lt;=30,"30 gün içinde","Planlı")))</f>
        <v/>
      </c>
      <c r="I67" s="16" t="str">
        <f>IF('Cihazlar'!R67="","",IF('Cihazlar'!S67="Uygun değil",(IF('Cihazlar'!R67="","",IF(ISNUMBER('Cihazlar'!R67),'Cihazlar'!R67,IFERROR(DATE(VALUE(RIGHT('Cihazlar'!R67,4)),VALUE(MID('Cihazlar'!R67,4,2)),VALUE(LEFT('Cihazlar'!R67,2))),""))))+0,EDATE((IF('Cihazlar'!R67="","",IF(ISNUMBER('Cihazlar'!R67),'Cihazlar'!R67,IFERROR(DATE(VALUE(RIGHT('Cihazlar'!R67,4)),VALUE(MID('Cihazlar'!R67,4,2)),VALUE(LEFT('Cihazlar'!R67,2))),"")))),12)))</f>
        <v/>
      </c>
      <c r="J67" s="17" t="str">
        <f>IF(I67="","",I67-TODAY())</f>
        <v/>
      </c>
      <c r="K67" s="16" t="str">
        <f>IF('Cihazlar'!U67="","",IF('Cihazlar'!V67="Kaçak var",(IF('Cihazlar'!U67="","",IF(ISNUMBER('Cihazlar'!U67),'Cihazlar'!U67,IFERROR(DATE(VALUE(RIGHT('Cihazlar'!U67,4)),VALUE(MID('Cihazlar'!U67,4,2)),VALUE(LEFT('Cihazlar'!U67,2))),""))))+30,EDATE((IF('Cihazlar'!U67="","",IF(ISNUMBER('Cihazlar'!U67),'Cihazlar'!U67,IFERROR(DATE(VALUE(RIGHT('Cihazlar'!U67,4)),VALUE(MID('Cihazlar'!U67,4,2)),VALUE(LEFT('Cihazlar'!U67,2))),"")))),12)))</f>
        <v/>
      </c>
      <c r="L67" s="17" t="str">
        <f>IF(K67="","",K67-TODAY())</f>
        <v/>
      </c>
      <c r="M67" s="16" t="str">
        <f>IF('Cihazlar'!X67="","",IF('Cihazlar'!Y67="Uygun değil",(IF('Cihazlar'!X67="","",IF(ISNUMBER('Cihazlar'!X67),'Cihazlar'!X67,IFERROR(DATE(VALUE(RIGHT('Cihazlar'!X67,4)),VALUE(MID('Cihazlar'!X67,4,2)),VALUE(LEFT('Cihazlar'!X67,2))),""))))+0,EDATE((IF('Cihazlar'!X67="","",IF(ISNUMBER('Cihazlar'!X67),'Cihazlar'!X67,IFERROR(DATE(VALUE(RIGHT('Cihazlar'!X67,4)),VALUE(MID('Cihazlar'!X67,4,2)),VALUE(LEFT('Cihazlar'!X67,2))),"")))),12)))</f>
        <v/>
      </c>
      <c r="N67" s="17" t="str">
        <f>IF(M67="","",M67-TODAY())</f>
        <v/>
      </c>
      <c r="O67" s="16" t="str">
        <f>IF('Cihazlar'!F67&lt;&gt;"",IF('Cihazlar'!F67="","",IF(ISNUMBER('Cihazlar'!F67),'Cihazlar'!F67,IFERROR(DATE(VALUE(RIGHT('Cihazlar'!F67,4)),VALUE(MID('Cihazlar'!F67,4,2)),VALUE(LEFT('Cihazlar'!F67,2))),""))),IF('Cihazlar'!E67="","",IF(ISNUMBER('Cihazlar'!E67),'Cihazlar'!E67,IFERROR(DATE(VALUE(RIGHT('Cihazlar'!E67,4)),VALUE(MID('Cihazlar'!E67,4,2)),VALUE(LEFT('Cihazlar'!E67,2))),""))))</f>
        <v/>
      </c>
      <c r="P67" t="str">
        <f>IF('Cihazlar'!C67="","",IFERROR(MATCH('Cihazlar'!C67,'Ürünler'!$A:$A,0),IFERROR(MATCH('Cihazlar'!C67,'Ürünler'!$B:$B,0),"")))</f>
        <v/>
      </c>
      <c r="Q67">
        <f>IF(R67&gt;0,0,IF('Cihazlar'!J67&lt;&gt;"",N(VALUE('Cihazlar'!J67)),IF(P67="",0,N(INDEX('Ürünler'!$C:$C,P67)))))</f>
        <v>0</v>
      </c>
      <c r="R67">
        <f>IF('Cihazlar'!K67&lt;&gt;"",N(VALUE('Cihazlar'!K67)),IF('Cihazlar'!J67&lt;&gt;"",0,IF(P67="",0,N(INDEX('Ürünler'!$D:$D,P67)))))</f>
        <v>0</v>
      </c>
    </row>
    <row r="68" spans="1:18">
      <c r="A68" t="str">
        <f>IF(AND('Cihazlar'!A68="",'Cihazlar'!B68=""),"",IFERROR(INDEX('Müşteriler'!$A:$A,MATCH(IF('Cihazlar'!A68="","§",'Cihazlar'!A68),'Müşteriler'!$K:$K,0)),IFERROR(INDEX('Müşteriler'!$A:$A,MATCH(IF('Cihazlar'!B68="","§",'Cihazlar'!B68),'Müşteriler'!$C:$C,0)),'Cihazlar'!A68&amp;'Cihazlar'!B68)))</f>
        <v/>
      </c>
      <c r="B68" t="str">
        <f>IF('Cihazlar'!C68="","",IF(P68="",'Cihazlar'!C68,INDEX('Ürünler'!$B:$B,P68)))</f>
        <v/>
      </c>
      <c r="C68" t="str">
        <f>IF('Cihazlar'!D68="","",'Cihazlar'!D68)</f>
        <v/>
      </c>
      <c r="D68" s="16" t="str">
        <f>O68</f>
        <v/>
      </c>
      <c r="E68" t="str">
        <f>IF(R68&gt;0,R68&amp;" gün",IF(Q68&gt;0,Q68&amp;" ay",""))</f>
        <v/>
      </c>
      <c r="F68" s="16" t="str">
        <f>IF(OR('Cihazlar'!C68="",O68=""),"",IF(R68&gt;0,O68+R68,IF(Q68&gt;0,EDATE(O68,Q68),"")))</f>
        <v/>
      </c>
      <c r="G68" s="17" t="str">
        <f>IF(F68="","",F68-TODAY())</f>
        <v/>
      </c>
      <c r="H68" t="str">
        <f>IF(G68="","",IF(G68&lt;0,"Gecikmiş",IF(G68&lt;=30,"30 gün içinde","Planlı")))</f>
        <v/>
      </c>
      <c r="I68" s="16" t="str">
        <f>IF('Cihazlar'!R68="","",IF('Cihazlar'!S68="Uygun değil",(IF('Cihazlar'!R68="","",IF(ISNUMBER('Cihazlar'!R68),'Cihazlar'!R68,IFERROR(DATE(VALUE(RIGHT('Cihazlar'!R68,4)),VALUE(MID('Cihazlar'!R68,4,2)),VALUE(LEFT('Cihazlar'!R68,2))),""))))+0,EDATE((IF('Cihazlar'!R68="","",IF(ISNUMBER('Cihazlar'!R68),'Cihazlar'!R68,IFERROR(DATE(VALUE(RIGHT('Cihazlar'!R68,4)),VALUE(MID('Cihazlar'!R68,4,2)),VALUE(LEFT('Cihazlar'!R68,2))),"")))),12)))</f>
        <v/>
      </c>
      <c r="J68" s="17" t="str">
        <f>IF(I68="","",I68-TODAY())</f>
        <v/>
      </c>
      <c r="K68" s="16" t="str">
        <f>IF('Cihazlar'!U68="","",IF('Cihazlar'!V68="Kaçak var",(IF('Cihazlar'!U68="","",IF(ISNUMBER('Cihazlar'!U68),'Cihazlar'!U68,IFERROR(DATE(VALUE(RIGHT('Cihazlar'!U68,4)),VALUE(MID('Cihazlar'!U68,4,2)),VALUE(LEFT('Cihazlar'!U68,2))),""))))+30,EDATE((IF('Cihazlar'!U68="","",IF(ISNUMBER('Cihazlar'!U68),'Cihazlar'!U68,IFERROR(DATE(VALUE(RIGHT('Cihazlar'!U68,4)),VALUE(MID('Cihazlar'!U68,4,2)),VALUE(LEFT('Cihazlar'!U68,2))),"")))),12)))</f>
        <v/>
      </c>
      <c r="L68" s="17" t="str">
        <f>IF(K68="","",K68-TODAY())</f>
        <v/>
      </c>
      <c r="M68" s="16" t="str">
        <f>IF('Cihazlar'!X68="","",IF('Cihazlar'!Y68="Uygun değil",(IF('Cihazlar'!X68="","",IF(ISNUMBER('Cihazlar'!X68),'Cihazlar'!X68,IFERROR(DATE(VALUE(RIGHT('Cihazlar'!X68,4)),VALUE(MID('Cihazlar'!X68,4,2)),VALUE(LEFT('Cihazlar'!X68,2))),""))))+0,EDATE((IF('Cihazlar'!X68="","",IF(ISNUMBER('Cihazlar'!X68),'Cihazlar'!X68,IFERROR(DATE(VALUE(RIGHT('Cihazlar'!X68,4)),VALUE(MID('Cihazlar'!X68,4,2)),VALUE(LEFT('Cihazlar'!X68,2))),"")))),12)))</f>
        <v/>
      </c>
      <c r="N68" s="17" t="str">
        <f>IF(M68="","",M68-TODAY())</f>
        <v/>
      </c>
      <c r="O68" s="16" t="str">
        <f>IF('Cihazlar'!F68&lt;&gt;"",IF('Cihazlar'!F68="","",IF(ISNUMBER('Cihazlar'!F68),'Cihazlar'!F68,IFERROR(DATE(VALUE(RIGHT('Cihazlar'!F68,4)),VALUE(MID('Cihazlar'!F68,4,2)),VALUE(LEFT('Cihazlar'!F68,2))),""))),IF('Cihazlar'!E68="","",IF(ISNUMBER('Cihazlar'!E68),'Cihazlar'!E68,IFERROR(DATE(VALUE(RIGHT('Cihazlar'!E68,4)),VALUE(MID('Cihazlar'!E68,4,2)),VALUE(LEFT('Cihazlar'!E68,2))),""))))</f>
        <v/>
      </c>
      <c r="P68" t="str">
        <f>IF('Cihazlar'!C68="","",IFERROR(MATCH('Cihazlar'!C68,'Ürünler'!$A:$A,0),IFERROR(MATCH('Cihazlar'!C68,'Ürünler'!$B:$B,0),"")))</f>
        <v/>
      </c>
      <c r="Q68">
        <f>IF(R68&gt;0,0,IF('Cihazlar'!J68&lt;&gt;"",N(VALUE('Cihazlar'!J68)),IF(P68="",0,N(INDEX('Ürünler'!$C:$C,P68)))))</f>
        <v>0</v>
      </c>
      <c r="R68">
        <f>IF('Cihazlar'!K68&lt;&gt;"",N(VALUE('Cihazlar'!K68)),IF('Cihazlar'!J68&lt;&gt;"",0,IF(P68="",0,N(INDEX('Ürünler'!$D:$D,P68)))))</f>
        <v>0</v>
      </c>
    </row>
    <row r="69" spans="1:18">
      <c r="A69" t="str">
        <f>IF(AND('Cihazlar'!A69="",'Cihazlar'!B69=""),"",IFERROR(INDEX('Müşteriler'!$A:$A,MATCH(IF('Cihazlar'!A69="","§",'Cihazlar'!A69),'Müşteriler'!$K:$K,0)),IFERROR(INDEX('Müşteriler'!$A:$A,MATCH(IF('Cihazlar'!B69="","§",'Cihazlar'!B69),'Müşteriler'!$C:$C,0)),'Cihazlar'!A69&amp;'Cihazlar'!B69)))</f>
        <v/>
      </c>
      <c r="B69" t="str">
        <f>IF('Cihazlar'!C69="","",IF(P69="",'Cihazlar'!C69,INDEX('Ürünler'!$B:$B,P69)))</f>
        <v/>
      </c>
      <c r="C69" t="str">
        <f>IF('Cihazlar'!D69="","",'Cihazlar'!D69)</f>
        <v/>
      </c>
      <c r="D69" s="16" t="str">
        <f>O69</f>
        <v/>
      </c>
      <c r="E69" t="str">
        <f>IF(R69&gt;0,R69&amp;" gün",IF(Q69&gt;0,Q69&amp;" ay",""))</f>
        <v/>
      </c>
      <c r="F69" s="16" t="str">
        <f>IF(OR('Cihazlar'!C69="",O69=""),"",IF(R69&gt;0,O69+R69,IF(Q69&gt;0,EDATE(O69,Q69),"")))</f>
        <v/>
      </c>
      <c r="G69" s="17" t="str">
        <f>IF(F69="","",F69-TODAY())</f>
        <v/>
      </c>
      <c r="H69" t="str">
        <f>IF(G69="","",IF(G69&lt;0,"Gecikmiş",IF(G69&lt;=30,"30 gün içinde","Planlı")))</f>
        <v/>
      </c>
      <c r="I69" s="16" t="str">
        <f>IF('Cihazlar'!R69="","",IF('Cihazlar'!S69="Uygun değil",(IF('Cihazlar'!R69="","",IF(ISNUMBER('Cihazlar'!R69),'Cihazlar'!R69,IFERROR(DATE(VALUE(RIGHT('Cihazlar'!R69,4)),VALUE(MID('Cihazlar'!R69,4,2)),VALUE(LEFT('Cihazlar'!R69,2))),""))))+0,EDATE((IF('Cihazlar'!R69="","",IF(ISNUMBER('Cihazlar'!R69),'Cihazlar'!R69,IFERROR(DATE(VALUE(RIGHT('Cihazlar'!R69,4)),VALUE(MID('Cihazlar'!R69,4,2)),VALUE(LEFT('Cihazlar'!R69,2))),"")))),12)))</f>
        <v/>
      </c>
      <c r="J69" s="17" t="str">
        <f>IF(I69="","",I69-TODAY())</f>
        <v/>
      </c>
      <c r="K69" s="16" t="str">
        <f>IF('Cihazlar'!U69="","",IF('Cihazlar'!V69="Kaçak var",(IF('Cihazlar'!U69="","",IF(ISNUMBER('Cihazlar'!U69),'Cihazlar'!U69,IFERROR(DATE(VALUE(RIGHT('Cihazlar'!U69,4)),VALUE(MID('Cihazlar'!U69,4,2)),VALUE(LEFT('Cihazlar'!U69,2))),""))))+30,EDATE((IF('Cihazlar'!U69="","",IF(ISNUMBER('Cihazlar'!U69),'Cihazlar'!U69,IFERROR(DATE(VALUE(RIGHT('Cihazlar'!U69,4)),VALUE(MID('Cihazlar'!U69,4,2)),VALUE(LEFT('Cihazlar'!U69,2))),"")))),12)))</f>
        <v/>
      </c>
      <c r="L69" s="17" t="str">
        <f>IF(K69="","",K69-TODAY())</f>
        <v/>
      </c>
      <c r="M69" s="16" t="str">
        <f>IF('Cihazlar'!X69="","",IF('Cihazlar'!Y69="Uygun değil",(IF('Cihazlar'!X69="","",IF(ISNUMBER('Cihazlar'!X69),'Cihazlar'!X69,IFERROR(DATE(VALUE(RIGHT('Cihazlar'!X69,4)),VALUE(MID('Cihazlar'!X69,4,2)),VALUE(LEFT('Cihazlar'!X69,2))),""))))+0,EDATE((IF('Cihazlar'!X69="","",IF(ISNUMBER('Cihazlar'!X69),'Cihazlar'!X69,IFERROR(DATE(VALUE(RIGHT('Cihazlar'!X69,4)),VALUE(MID('Cihazlar'!X69,4,2)),VALUE(LEFT('Cihazlar'!X69,2))),"")))),12)))</f>
        <v/>
      </c>
      <c r="N69" s="17" t="str">
        <f>IF(M69="","",M69-TODAY())</f>
        <v/>
      </c>
      <c r="O69" s="16" t="str">
        <f>IF('Cihazlar'!F69&lt;&gt;"",IF('Cihazlar'!F69="","",IF(ISNUMBER('Cihazlar'!F69),'Cihazlar'!F69,IFERROR(DATE(VALUE(RIGHT('Cihazlar'!F69,4)),VALUE(MID('Cihazlar'!F69,4,2)),VALUE(LEFT('Cihazlar'!F69,2))),""))),IF('Cihazlar'!E69="","",IF(ISNUMBER('Cihazlar'!E69),'Cihazlar'!E69,IFERROR(DATE(VALUE(RIGHT('Cihazlar'!E69,4)),VALUE(MID('Cihazlar'!E69,4,2)),VALUE(LEFT('Cihazlar'!E69,2))),""))))</f>
        <v/>
      </c>
      <c r="P69" t="str">
        <f>IF('Cihazlar'!C69="","",IFERROR(MATCH('Cihazlar'!C69,'Ürünler'!$A:$A,0),IFERROR(MATCH('Cihazlar'!C69,'Ürünler'!$B:$B,0),"")))</f>
        <v/>
      </c>
      <c r="Q69">
        <f>IF(R69&gt;0,0,IF('Cihazlar'!J69&lt;&gt;"",N(VALUE('Cihazlar'!J69)),IF(P69="",0,N(INDEX('Ürünler'!$C:$C,P69)))))</f>
        <v>0</v>
      </c>
      <c r="R69">
        <f>IF('Cihazlar'!K69&lt;&gt;"",N(VALUE('Cihazlar'!K69)),IF('Cihazlar'!J69&lt;&gt;"",0,IF(P69="",0,N(INDEX('Ürünler'!$D:$D,P69)))))</f>
        <v>0</v>
      </c>
    </row>
    <row r="70" spans="1:18">
      <c r="A70" t="str">
        <f>IF(AND('Cihazlar'!A70="",'Cihazlar'!B70=""),"",IFERROR(INDEX('Müşteriler'!$A:$A,MATCH(IF('Cihazlar'!A70="","§",'Cihazlar'!A70),'Müşteriler'!$K:$K,0)),IFERROR(INDEX('Müşteriler'!$A:$A,MATCH(IF('Cihazlar'!B70="","§",'Cihazlar'!B70),'Müşteriler'!$C:$C,0)),'Cihazlar'!A70&amp;'Cihazlar'!B70)))</f>
        <v/>
      </c>
      <c r="B70" t="str">
        <f>IF('Cihazlar'!C70="","",IF(P70="",'Cihazlar'!C70,INDEX('Ürünler'!$B:$B,P70)))</f>
        <v/>
      </c>
      <c r="C70" t="str">
        <f>IF('Cihazlar'!D70="","",'Cihazlar'!D70)</f>
        <v/>
      </c>
      <c r="D70" s="16" t="str">
        <f>O70</f>
        <v/>
      </c>
      <c r="E70" t="str">
        <f>IF(R70&gt;0,R70&amp;" gün",IF(Q70&gt;0,Q70&amp;" ay",""))</f>
        <v/>
      </c>
      <c r="F70" s="16" t="str">
        <f>IF(OR('Cihazlar'!C70="",O70=""),"",IF(R70&gt;0,O70+R70,IF(Q70&gt;0,EDATE(O70,Q70),"")))</f>
        <v/>
      </c>
      <c r="G70" s="17" t="str">
        <f>IF(F70="","",F70-TODAY())</f>
        <v/>
      </c>
      <c r="H70" t="str">
        <f>IF(G70="","",IF(G70&lt;0,"Gecikmiş",IF(G70&lt;=30,"30 gün içinde","Planlı")))</f>
        <v/>
      </c>
      <c r="I70" s="16" t="str">
        <f>IF('Cihazlar'!R70="","",IF('Cihazlar'!S70="Uygun değil",(IF('Cihazlar'!R70="","",IF(ISNUMBER('Cihazlar'!R70),'Cihazlar'!R70,IFERROR(DATE(VALUE(RIGHT('Cihazlar'!R70,4)),VALUE(MID('Cihazlar'!R70,4,2)),VALUE(LEFT('Cihazlar'!R70,2))),""))))+0,EDATE((IF('Cihazlar'!R70="","",IF(ISNUMBER('Cihazlar'!R70),'Cihazlar'!R70,IFERROR(DATE(VALUE(RIGHT('Cihazlar'!R70,4)),VALUE(MID('Cihazlar'!R70,4,2)),VALUE(LEFT('Cihazlar'!R70,2))),"")))),12)))</f>
        <v/>
      </c>
      <c r="J70" s="17" t="str">
        <f>IF(I70="","",I70-TODAY())</f>
        <v/>
      </c>
      <c r="K70" s="16" t="str">
        <f>IF('Cihazlar'!U70="","",IF('Cihazlar'!V70="Kaçak var",(IF('Cihazlar'!U70="","",IF(ISNUMBER('Cihazlar'!U70),'Cihazlar'!U70,IFERROR(DATE(VALUE(RIGHT('Cihazlar'!U70,4)),VALUE(MID('Cihazlar'!U70,4,2)),VALUE(LEFT('Cihazlar'!U70,2))),""))))+30,EDATE((IF('Cihazlar'!U70="","",IF(ISNUMBER('Cihazlar'!U70),'Cihazlar'!U70,IFERROR(DATE(VALUE(RIGHT('Cihazlar'!U70,4)),VALUE(MID('Cihazlar'!U70,4,2)),VALUE(LEFT('Cihazlar'!U70,2))),"")))),12)))</f>
        <v/>
      </c>
      <c r="L70" s="17" t="str">
        <f>IF(K70="","",K70-TODAY())</f>
        <v/>
      </c>
      <c r="M70" s="16" t="str">
        <f>IF('Cihazlar'!X70="","",IF('Cihazlar'!Y70="Uygun değil",(IF('Cihazlar'!X70="","",IF(ISNUMBER('Cihazlar'!X70),'Cihazlar'!X70,IFERROR(DATE(VALUE(RIGHT('Cihazlar'!X70,4)),VALUE(MID('Cihazlar'!X70,4,2)),VALUE(LEFT('Cihazlar'!X70,2))),""))))+0,EDATE((IF('Cihazlar'!X70="","",IF(ISNUMBER('Cihazlar'!X70),'Cihazlar'!X70,IFERROR(DATE(VALUE(RIGHT('Cihazlar'!X70,4)),VALUE(MID('Cihazlar'!X70,4,2)),VALUE(LEFT('Cihazlar'!X70,2))),"")))),12)))</f>
        <v/>
      </c>
      <c r="N70" s="17" t="str">
        <f>IF(M70="","",M70-TODAY())</f>
        <v/>
      </c>
      <c r="O70" s="16" t="str">
        <f>IF('Cihazlar'!F70&lt;&gt;"",IF('Cihazlar'!F70="","",IF(ISNUMBER('Cihazlar'!F70),'Cihazlar'!F70,IFERROR(DATE(VALUE(RIGHT('Cihazlar'!F70,4)),VALUE(MID('Cihazlar'!F70,4,2)),VALUE(LEFT('Cihazlar'!F70,2))),""))),IF('Cihazlar'!E70="","",IF(ISNUMBER('Cihazlar'!E70),'Cihazlar'!E70,IFERROR(DATE(VALUE(RIGHT('Cihazlar'!E70,4)),VALUE(MID('Cihazlar'!E70,4,2)),VALUE(LEFT('Cihazlar'!E70,2))),""))))</f>
        <v/>
      </c>
      <c r="P70" t="str">
        <f>IF('Cihazlar'!C70="","",IFERROR(MATCH('Cihazlar'!C70,'Ürünler'!$A:$A,0),IFERROR(MATCH('Cihazlar'!C70,'Ürünler'!$B:$B,0),"")))</f>
        <v/>
      </c>
      <c r="Q70">
        <f>IF(R70&gt;0,0,IF('Cihazlar'!J70&lt;&gt;"",N(VALUE('Cihazlar'!J70)),IF(P70="",0,N(INDEX('Ürünler'!$C:$C,P70)))))</f>
        <v>0</v>
      </c>
      <c r="R70">
        <f>IF('Cihazlar'!K70&lt;&gt;"",N(VALUE('Cihazlar'!K70)),IF('Cihazlar'!J70&lt;&gt;"",0,IF(P70="",0,N(INDEX('Ürünler'!$D:$D,P70)))))</f>
        <v>0</v>
      </c>
    </row>
    <row r="71" spans="1:18">
      <c r="A71" t="str">
        <f>IF(AND('Cihazlar'!A71="",'Cihazlar'!B71=""),"",IFERROR(INDEX('Müşteriler'!$A:$A,MATCH(IF('Cihazlar'!A71="","§",'Cihazlar'!A71),'Müşteriler'!$K:$K,0)),IFERROR(INDEX('Müşteriler'!$A:$A,MATCH(IF('Cihazlar'!B71="","§",'Cihazlar'!B71),'Müşteriler'!$C:$C,0)),'Cihazlar'!A71&amp;'Cihazlar'!B71)))</f>
        <v/>
      </c>
      <c r="B71" t="str">
        <f>IF('Cihazlar'!C71="","",IF(P71="",'Cihazlar'!C71,INDEX('Ürünler'!$B:$B,P71)))</f>
        <v/>
      </c>
      <c r="C71" t="str">
        <f>IF('Cihazlar'!D71="","",'Cihazlar'!D71)</f>
        <v/>
      </c>
      <c r="D71" s="16" t="str">
        <f>O71</f>
        <v/>
      </c>
      <c r="E71" t="str">
        <f>IF(R71&gt;0,R71&amp;" gün",IF(Q71&gt;0,Q71&amp;" ay",""))</f>
        <v/>
      </c>
      <c r="F71" s="16" t="str">
        <f>IF(OR('Cihazlar'!C71="",O71=""),"",IF(R71&gt;0,O71+R71,IF(Q71&gt;0,EDATE(O71,Q71),"")))</f>
        <v/>
      </c>
      <c r="G71" s="17" t="str">
        <f>IF(F71="","",F71-TODAY())</f>
        <v/>
      </c>
      <c r="H71" t="str">
        <f>IF(G71="","",IF(G71&lt;0,"Gecikmiş",IF(G71&lt;=30,"30 gün içinde","Planlı")))</f>
        <v/>
      </c>
      <c r="I71" s="16" t="str">
        <f>IF('Cihazlar'!R71="","",IF('Cihazlar'!S71="Uygun değil",(IF('Cihazlar'!R71="","",IF(ISNUMBER('Cihazlar'!R71),'Cihazlar'!R71,IFERROR(DATE(VALUE(RIGHT('Cihazlar'!R71,4)),VALUE(MID('Cihazlar'!R71,4,2)),VALUE(LEFT('Cihazlar'!R71,2))),""))))+0,EDATE((IF('Cihazlar'!R71="","",IF(ISNUMBER('Cihazlar'!R71),'Cihazlar'!R71,IFERROR(DATE(VALUE(RIGHT('Cihazlar'!R71,4)),VALUE(MID('Cihazlar'!R71,4,2)),VALUE(LEFT('Cihazlar'!R71,2))),"")))),12)))</f>
        <v/>
      </c>
      <c r="J71" s="17" t="str">
        <f>IF(I71="","",I71-TODAY())</f>
        <v/>
      </c>
      <c r="K71" s="16" t="str">
        <f>IF('Cihazlar'!U71="","",IF('Cihazlar'!V71="Kaçak var",(IF('Cihazlar'!U71="","",IF(ISNUMBER('Cihazlar'!U71),'Cihazlar'!U71,IFERROR(DATE(VALUE(RIGHT('Cihazlar'!U71,4)),VALUE(MID('Cihazlar'!U71,4,2)),VALUE(LEFT('Cihazlar'!U71,2))),""))))+30,EDATE((IF('Cihazlar'!U71="","",IF(ISNUMBER('Cihazlar'!U71),'Cihazlar'!U71,IFERROR(DATE(VALUE(RIGHT('Cihazlar'!U71,4)),VALUE(MID('Cihazlar'!U71,4,2)),VALUE(LEFT('Cihazlar'!U71,2))),"")))),12)))</f>
        <v/>
      </c>
      <c r="L71" s="17" t="str">
        <f>IF(K71="","",K71-TODAY())</f>
        <v/>
      </c>
      <c r="M71" s="16" t="str">
        <f>IF('Cihazlar'!X71="","",IF('Cihazlar'!Y71="Uygun değil",(IF('Cihazlar'!X71="","",IF(ISNUMBER('Cihazlar'!X71),'Cihazlar'!X71,IFERROR(DATE(VALUE(RIGHT('Cihazlar'!X71,4)),VALUE(MID('Cihazlar'!X71,4,2)),VALUE(LEFT('Cihazlar'!X71,2))),""))))+0,EDATE((IF('Cihazlar'!X71="","",IF(ISNUMBER('Cihazlar'!X71),'Cihazlar'!X71,IFERROR(DATE(VALUE(RIGHT('Cihazlar'!X71,4)),VALUE(MID('Cihazlar'!X71,4,2)),VALUE(LEFT('Cihazlar'!X71,2))),"")))),12)))</f>
        <v/>
      </c>
      <c r="N71" s="17" t="str">
        <f>IF(M71="","",M71-TODAY())</f>
        <v/>
      </c>
      <c r="O71" s="16" t="str">
        <f>IF('Cihazlar'!F71&lt;&gt;"",IF('Cihazlar'!F71="","",IF(ISNUMBER('Cihazlar'!F71),'Cihazlar'!F71,IFERROR(DATE(VALUE(RIGHT('Cihazlar'!F71,4)),VALUE(MID('Cihazlar'!F71,4,2)),VALUE(LEFT('Cihazlar'!F71,2))),""))),IF('Cihazlar'!E71="","",IF(ISNUMBER('Cihazlar'!E71),'Cihazlar'!E71,IFERROR(DATE(VALUE(RIGHT('Cihazlar'!E71,4)),VALUE(MID('Cihazlar'!E71,4,2)),VALUE(LEFT('Cihazlar'!E71,2))),""))))</f>
        <v/>
      </c>
      <c r="P71" t="str">
        <f>IF('Cihazlar'!C71="","",IFERROR(MATCH('Cihazlar'!C71,'Ürünler'!$A:$A,0),IFERROR(MATCH('Cihazlar'!C71,'Ürünler'!$B:$B,0),"")))</f>
        <v/>
      </c>
      <c r="Q71">
        <f>IF(R71&gt;0,0,IF('Cihazlar'!J71&lt;&gt;"",N(VALUE('Cihazlar'!J71)),IF(P71="",0,N(INDEX('Ürünler'!$C:$C,P71)))))</f>
        <v>0</v>
      </c>
      <c r="R71">
        <f>IF('Cihazlar'!K71&lt;&gt;"",N(VALUE('Cihazlar'!K71)),IF('Cihazlar'!J71&lt;&gt;"",0,IF(P71="",0,N(INDEX('Ürünler'!$D:$D,P71)))))</f>
        <v>0</v>
      </c>
    </row>
    <row r="72" spans="1:18">
      <c r="A72" t="str">
        <f>IF(AND('Cihazlar'!A72="",'Cihazlar'!B72=""),"",IFERROR(INDEX('Müşteriler'!$A:$A,MATCH(IF('Cihazlar'!A72="","§",'Cihazlar'!A72),'Müşteriler'!$K:$K,0)),IFERROR(INDEX('Müşteriler'!$A:$A,MATCH(IF('Cihazlar'!B72="","§",'Cihazlar'!B72),'Müşteriler'!$C:$C,0)),'Cihazlar'!A72&amp;'Cihazlar'!B72)))</f>
        <v/>
      </c>
      <c r="B72" t="str">
        <f>IF('Cihazlar'!C72="","",IF(P72="",'Cihazlar'!C72,INDEX('Ürünler'!$B:$B,P72)))</f>
        <v/>
      </c>
      <c r="C72" t="str">
        <f>IF('Cihazlar'!D72="","",'Cihazlar'!D72)</f>
        <v/>
      </c>
      <c r="D72" s="16" t="str">
        <f>O72</f>
        <v/>
      </c>
      <c r="E72" t="str">
        <f>IF(R72&gt;0,R72&amp;" gün",IF(Q72&gt;0,Q72&amp;" ay",""))</f>
        <v/>
      </c>
      <c r="F72" s="16" t="str">
        <f>IF(OR('Cihazlar'!C72="",O72=""),"",IF(R72&gt;0,O72+R72,IF(Q72&gt;0,EDATE(O72,Q72),"")))</f>
        <v/>
      </c>
      <c r="G72" s="17" t="str">
        <f>IF(F72="","",F72-TODAY())</f>
        <v/>
      </c>
      <c r="H72" t="str">
        <f>IF(G72="","",IF(G72&lt;0,"Gecikmiş",IF(G72&lt;=30,"30 gün içinde","Planlı")))</f>
        <v/>
      </c>
      <c r="I72" s="16" t="str">
        <f>IF('Cihazlar'!R72="","",IF('Cihazlar'!S72="Uygun değil",(IF('Cihazlar'!R72="","",IF(ISNUMBER('Cihazlar'!R72),'Cihazlar'!R72,IFERROR(DATE(VALUE(RIGHT('Cihazlar'!R72,4)),VALUE(MID('Cihazlar'!R72,4,2)),VALUE(LEFT('Cihazlar'!R72,2))),""))))+0,EDATE((IF('Cihazlar'!R72="","",IF(ISNUMBER('Cihazlar'!R72),'Cihazlar'!R72,IFERROR(DATE(VALUE(RIGHT('Cihazlar'!R72,4)),VALUE(MID('Cihazlar'!R72,4,2)),VALUE(LEFT('Cihazlar'!R72,2))),"")))),12)))</f>
        <v/>
      </c>
      <c r="J72" s="17" t="str">
        <f>IF(I72="","",I72-TODAY())</f>
        <v/>
      </c>
      <c r="K72" s="16" t="str">
        <f>IF('Cihazlar'!U72="","",IF('Cihazlar'!V72="Kaçak var",(IF('Cihazlar'!U72="","",IF(ISNUMBER('Cihazlar'!U72),'Cihazlar'!U72,IFERROR(DATE(VALUE(RIGHT('Cihazlar'!U72,4)),VALUE(MID('Cihazlar'!U72,4,2)),VALUE(LEFT('Cihazlar'!U72,2))),""))))+30,EDATE((IF('Cihazlar'!U72="","",IF(ISNUMBER('Cihazlar'!U72),'Cihazlar'!U72,IFERROR(DATE(VALUE(RIGHT('Cihazlar'!U72,4)),VALUE(MID('Cihazlar'!U72,4,2)),VALUE(LEFT('Cihazlar'!U72,2))),"")))),12)))</f>
        <v/>
      </c>
      <c r="L72" s="17" t="str">
        <f>IF(K72="","",K72-TODAY())</f>
        <v/>
      </c>
      <c r="M72" s="16" t="str">
        <f>IF('Cihazlar'!X72="","",IF('Cihazlar'!Y72="Uygun değil",(IF('Cihazlar'!X72="","",IF(ISNUMBER('Cihazlar'!X72),'Cihazlar'!X72,IFERROR(DATE(VALUE(RIGHT('Cihazlar'!X72,4)),VALUE(MID('Cihazlar'!X72,4,2)),VALUE(LEFT('Cihazlar'!X72,2))),""))))+0,EDATE((IF('Cihazlar'!X72="","",IF(ISNUMBER('Cihazlar'!X72),'Cihazlar'!X72,IFERROR(DATE(VALUE(RIGHT('Cihazlar'!X72,4)),VALUE(MID('Cihazlar'!X72,4,2)),VALUE(LEFT('Cihazlar'!X72,2))),"")))),12)))</f>
        <v/>
      </c>
      <c r="N72" s="17" t="str">
        <f>IF(M72="","",M72-TODAY())</f>
        <v/>
      </c>
      <c r="O72" s="16" t="str">
        <f>IF('Cihazlar'!F72&lt;&gt;"",IF('Cihazlar'!F72="","",IF(ISNUMBER('Cihazlar'!F72),'Cihazlar'!F72,IFERROR(DATE(VALUE(RIGHT('Cihazlar'!F72,4)),VALUE(MID('Cihazlar'!F72,4,2)),VALUE(LEFT('Cihazlar'!F72,2))),""))),IF('Cihazlar'!E72="","",IF(ISNUMBER('Cihazlar'!E72),'Cihazlar'!E72,IFERROR(DATE(VALUE(RIGHT('Cihazlar'!E72,4)),VALUE(MID('Cihazlar'!E72,4,2)),VALUE(LEFT('Cihazlar'!E72,2))),""))))</f>
        <v/>
      </c>
      <c r="P72" t="str">
        <f>IF('Cihazlar'!C72="","",IFERROR(MATCH('Cihazlar'!C72,'Ürünler'!$A:$A,0),IFERROR(MATCH('Cihazlar'!C72,'Ürünler'!$B:$B,0),"")))</f>
        <v/>
      </c>
      <c r="Q72">
        <f>IF(R72&gt;0,0,IF('Cihazlar'!J72&lt;&gt;"",N(VALUE('Cihazlar'!J72)),IF(P72="",0,N(INDEX('Ürünler'!$C:$C,P72)))))</f>
        <v>0</v>
      </c>
      <c r="R72">
        <f>IF('Cihazlar'!K72&lt;&gt;"",N(VALUE('Cihazlar'!K72)),IF('Cihazlar'!J72&lt;&gt;"",0,IF(P72="",0,N(INDEX('Ürünler'!$D:$D,P72)))))</f>
        <v>0</v>
      </c>
    </row>
    <row r="73" spans="1:18">
      <c r="A73" t="str">
        <f>IF(AND('Cihazlar'!A73="",'Cihazlar'!B73=""),"",IFERROR(INDEX('Müşteriler'!$A:$A,MATCH(IF('Cihazlar'!A73="","§",'Cihazlar'!A73),'Müşteriler'!$K:$K,0)),IFERROR(INDEX('Müşteriler'!$A:$A,MATCH(IF('Cihazlar'!B73="","§",'Cihazlar'!B73),'Müşteriler'!$C:$C,0)),'Cihazlar'!A73&amp;'Cihazlar'!B73)))</f>
        <v/>
      </c>
      <c r="B73" t="str">
        <f>IF('Cihazlar'!C73="","",IF(P73="",'Cihazlar'!C73,INDEX('Ürünler'!$B:$B,P73)))</f>
        <v/>
      </c>
      <c r="C73" t="str">
        <f>IF('Cihazlar'!D73="","",'Cihazlar'!D73)</f>
        <v/>
      </c>
      <c r="D73" s="16" t="str">
        <f>O73</f>
        <v/>
      </c>
      <c r="E73" t="str">
        <f>IF(R73&gt;0,R73&amp;" gün",IF(Q73&gt;0,Q73&amp;" ay",""))</f>
        <v/>
      </c>
      <c r="F73" s="16" t="str">
        <f>IF(OR('Cihazlar'!C73="",O73=""),"",IF(R73&gt;0,O73+R73,IF(Q73&gt;0,EDATE(O73,Q73),"")))</f>
        <v/>
      </c>
      <c r="G73" s="17" t="str">
        <f>IF(F73="","",F73-TODAY())</f>
        <v/>
      </c>
      <c r="H73" t="str">
        <f>IF(G73="","",IF(G73&lt;0,"Gecikmiş",IF(G73&lt;=30,"30 gün içinde","Planlı")))</f>
        <v/>
      </c>
      <c r="I73" s="16" t="str">
        <f>IF('Cihazlar'!R73="","",IF('Cihazlar'!S73="Uygun değil",(IF('Cihazlar'!R73="","",IF(ISNUMBER('Cihazlar'!R73),'Cihazlar'!R73,IFERROR(DATE(VALUE(RIGHT('Cihazlar'!R73,4)),VALUE(MID('Cihazlar'!R73,4,2)),VALUE(LEFT('Cihazlar'!R73,2))),""))))+0,EDATE((IF('Cihazlar'!R73="","",IF(ISNUMBER('Cihazlar'!R73),'Cihazlar'!R73,IFERROR(DATE(VALUE(RIGHT('Cihazlar'!R73,4)),VALUE(MID('Cihazlar'!R73,4,2)),VALUE(LEFT('Cihazlar'!R73,2))),"")))),12)))</f>
        <v/>
      </c>
      <c r="J73" s="17" t="str">
        <f>IF(I73="","",I73-TODAY())</f>
        <v/>
      </c>
      <c r="K73" s="16" t="str">
        <f>IF('Cihazlar'!U73="","",IF('Cihazlar'!V73="Kaçak var",(IF('Cihazlar'!U73="","",IF(ISNUMBER('Cihazlar'!U73),'Cihazlar'!U73,IFERROR(DATE(VALUE(RIGHT('Cihazlar'!U73,4)),VALUE(MID('Cihazlar'!U73,4,2)),VALUE(LEFT('Cihazlar'!U73,2))),""))))+30,EDATE((IF('Cihazlar'!U73="","",IF(ISNUMBER('Cihazlar'!U73),'Cihazlar'!U73,IFERROR(DATE(VALUE(RIGHT('Cihazlar'!U73,4)),VALUE(MID('Cihazlar'!U73,4,2)),VALUE(LEFT('Cihazlar'!U73,2))),"")))),12)))</f>
        <v/>
      </c>
      <c r="L73" s="17" t="str">
        <f>IF(K73="","",K73-TODAY())</f>
        <v/>
      </c>
      <c r="M73" s="16" t="str">
        <f>IF('Cihazlar'!X73="","",IF('Cihazlar'!Y73="Uygun değil",(IF('Cihazlar'!X73="","",IF(ISNUMBER('Cihazlar'!X73),'Cihazlar'!X73,IFERROR(DATE(VALUE(RIGHT('Cihazlar'!X73,4)),VALUE(MID('Cihazlar'!X73,4,2)),VALUE(LEFT('Cihazlar'!X73,2))),""))))+0,EDATE((IF('Cihazlar'!X73="","",IF(ISNUMBER('Cihazlar'!X73),'Cihazlar'!X73,IFERROR(DATE(VALUE(RIGHT('Cihazlar'!X73,4)),VALUE(MID('Cihazlar'!X73,4,2)),VALUE(LEFT('Cihazlar'!X73,2))),"")))),12)))</f>
        <v/>
      </c>
      <c r="N73" s="17" t="str">
        <f>IF(M73="","",M73-TODAY())</f>
        <v/>
      </c>
      <c r="O73" s="16" t="str">
        <f>IF('Cihazlar'!F73&lt;&gt;"",IF('Cihazlar'!F73="","",IF(ISNUMBER('Cihazlar'!F73),'Cihazlar'!F73,IFERROR(DATE(VALUE(RIGHT('Cihazlar'!F73,4)),VALUE(MID('Cihazlar'!F73,4,2)),VALUE(LEFT('Cihazlar'!F73,2))),""))),IF('Cihazlar'!E73="","",IF(ISNUMBER('Cihazlar'!E73),'Cihazlar'!E73,IFERROR(DATE(VALUE(RIGHT('Cihazlar'!E73,4)),VALUE(MID('Cihazlar'!E73,4,2)),VALUE(LEFT('Cihazlar'!E73,2))),""))))</f>
        <v/>
      </c>
      <c r="P73" t="str">
        <f>IF('Cihazlar'!C73="","",IFERROR(MATCH('Cihazlar'!C73,'Ürünler'!$A:$A,0),IFERROR(MATCH('Cihazlar'!C73,'Ürünler'!$B:$B,0),"")))</f>
        <v/>
      </c>
      <c r="Q73">
        <f>IF(R73&gt;0,0,IF('Cihazlar'!J73&lt;&gt;"",N(VALUE('Cihazlar'!J73)),IF(P73="",0,N(INDEX('Ürünler'!$C:$C,P73)))))</f>
        <v>0</v>
      </c>
      <c r="R73">
        <f>IF('Cihazlar'!K73&lt;&gt;"",N(VALUE('Cihazlar'!K73)),IF('Cihazlar'!J73&lt;&gt;"",0,IF(P73="",0,N(INDEX('Ürünler'!$D:$D,P73)))))</f>
        <v>0</v>
      </c>
    </row>
    <row r="74" spans="1:18">
      <c r="A74" t="str">
        <f>IF(AND('Cihazlar'!A74="",'Cihazlar'!B74=""),"",IFERROR(INDEX('Müşteriler'!$A:$A,MATCH(IF('Cihazlar'!A74="","§",'Cihazlar'!A74),'Müşteriler'!$K:$K,0)),IFERROR(INDEX('Müşteriler'!$A:$A,MATCH(IF('Cihazlar'!B74="","§",'Cihazlar'!B74),'Müşteriler'!$C:$C,0)),'Cihazlar'!A74&amp;'Cihazlar'!B74)))</f>
        <v/>
      </c>
      <c r="B74" t="str">
        <f>IF('Cihazlar'!C74="","",IF(P74="",'Cihazlar'!C74,INDEX('Ürünler'!$B:$B,P74)))</f>
        <v/>
      </c>
      <c r="C74" t="str">
        <f>IF('Cihazlar'!D74="","",'Cihazlar'!D74)</f>
        <v/>
      </c>
      <c r="D74" s="16" t="str">
        <f>O74</f>
        <v/>
      </c>
      <c r="E74" t="str">
        <f>IF(R74&gt;0,R74&amp;" gün",IF(Q74&gt;0,Q74&amp;" ay",""))</f>
        <v/>
      </c>
      <c r="F74" s="16" t="str">
        <f>IF(OR('Cihazlar'!C74="",O74=""),"",IF(R74&gt;0,O74+R74,IF(Q74&gt;0,EDATE(O74,Q74),"")))</f>
        <v/>
      </c>
      <c r="G74" s="17" t="str">
        <f>IF(F74="","",F74-TODAY())</f>
        <v/>
      </c>
      <c r="H74" t="str">
        <f>IF(G74="","",IF(G74&lt;0,"Gecikmiş",IF(G74&lt;=30,"30 gün içinde","Planlı")))</f>
        <v/>
      </c>
      <c r="I74" s="16" t="str">
        <f>IF('Cihazlar'!R74="","",IF('Cihazlar'!S74="Uygun değil",(IF('Cihazlar'!R74="","",IF(ISNUMBER('Cihazlar'!R74),'Cihazlar'!R74,IFERROR(DATE(VALUE(RIGHT('Cihazlar'!R74,4)),VALUE(MID('Cihazlar'!R74,4,2)),VALUE(LEFT('Cihazlar'!R74,2))),""))))+0,EDATE((IF('Cihazlar'!R74="","",IF(ISNUMBER('Cihazlar'!R74),'Cihazlar'!R74,IFERROR(DATE(VALUE(RIGHT('Cihazlar'!R74,4)),VALUE(MID('Cihazlar'!R74,4,2)),VALUE(LEFT('Cihazlar'!R74,2))),"")))),12)))</f>
        <v/>
      </c>
      <c r="J74" s="17" t="str">
        <f>IF(I74="","",I74-TODAY())</f>
        <v/>
      </c>
      <c r="K74" s="16" t="str">
        <f>IF('Cihazlar'!U74="","",IF('Cihazlar'!V74="Kaçak var",(IF('Cihazlar'!U74="","",IF(ISNUMBER('Cihazlar'!U74),'Cihazlar'!U74,IFERROR(DATE(VALUE(RIGHT('Cihazlar'!U74,4)),VALUE(MID('Cihazlar'!U74,4,2)),VALUE(LEFT('Cihazlar'!U74,2))),""))))+30,EDATE((IF('Cihazlar'!U74="","",IF(ISNUMBER('Cihazlar'!U74),'Cihazlar'!U74,IFERROR(DATE(VALUE(RIGHT('Cihazlar'!U74,4)),VALUE(MID('Cihazlar'!U74,4,2)),VALUE(LEFT('Cihazlar'!U74,2))),"")))),12)))</f>
        <v/>
      </c>
      <c r="L74" s="17" t="str">
        <f>IF(K74="","",K74-TODAY())</f>
        <v/>
      </c>
      <c r="M74" s="16" t="str">
        <f>IF('Cihazlar'!X74="","",IF('Cihazlar'!Y74="Uygun değil",(IF('Cihazlar'!X74="","",IF(ISNUMBER('Cihazlar'!X74),'Cihazlar'!X74,IFERROR(DATE(VALUE(RIGHT('Cihazlar'!X74,4)),VALUE(MID('Cihazlar'!X74,4,2)),VALUE(LEFT('Cihazlar'!X74,2))),""))))+0,EDATE((IF('Cihazlar'!X74="","",IF(ISNUMBER('Cihazlar'!X74),'Cihazlar'!X74,IFERROR(DATE(VALUE(RIGHT('Cihazlar'!X74,4)),VALUE(MID('Cihazlar'!X74,4,2)),VALUE(LEFT('Cihazlar'!X74,2))),"")))),12)))</f>
        <v/>
      </c>
      <c r="N74" s="17" t="str">
        <f>IF(M74="","",M74-TODAY())</f>
        <v/>
      </c>
      <c r="O74" s="16" t="str">
        <f>IF('Cihazlar'!F74&lt;&gt;"",IF('Cihazlar'!F74="","",IF(ISNUMBER('Cihazlar'!F74),'Cihazlar'!F74,IFERROR(DATE(VALUE(RIGHT('Cihazlar'!F74,4)),VALUE(MID('Cihazlar'!F74,4,2)),VALUE(LEFT('Cihazlar'!F74,2))),""))),IF('Cihazlar'!E74="","",IF(ISNUMBER('Cihazlar'!E74),'Cihazlar'!E74,IFERROR(DATE(VALUE(RIGHT('Cihazlar'!E74,4)),VALUE(MID('Cihazlar'!E74,4,2)),VALUE(LEFT('Cihazlar'!E74,2))),""))))</f>
        <v/>
      </c>
      <c r="P74" t="str">
        <f>IF('Cihazlar'!C74="","",IFERROR(MATCH('Cihazlar'!C74,'Ürünler'!$A:$A,0),IFERROR(MATCH('Cihazlar'!C74,'Ürünler'!$B:$B,0),"")))</f>
        <v/>
      </c>
      <c r="Q74">
        <f>IF(R74&gt;0,0,IF('Cihazlar'!J74&lt;&gt;"",N(VALUE('Cihazlar'!J74)),IF(P74="",0,N(INDEX('Ürünler'!$C:$C,P74)))))</f>
        <v>0</v>
      </c>
      <c r="R74">
        <f>IF('Cihazlar'!K74&lt;&gt;"",N(VALUE('Cihazlar'!K74)),IF('Cihazlar'!J74&lt;&gt;"",0,IF(P74="",0,N(INDEX('Ürünler'!$D:$D,P74)))))</f>
        <v>0</v>
      </c>
    </row>
    <row r="75" spans="1:18">
      <c r="A75" t="str">
        <f>IF(AND('Cihazlar'!A75="",'Cihazlar'!B75=""),"",IFERROR(INDEX('Müşteriler'!$A:$A,MATCH(IF('Cihazlar'!A75="","§",'Cihazlar'!A75),'Müşteriler'!$K:$K,0)),IFERROR(INDEX('Müşteriler'!$A:$A,MATCH(IF('Cihazlar'!B75="","§",'Cihazlar'!B75),'Müşteriler'!$C:$C,0)),'Cihazlar'!A75&amp;'Cihazlar'!B75)))</f>
        <v/>
      </c>
      <c r="B75" t="str">
        <f>IF('Cihazlar'!C75="","",IF(P75="",'Cihazlar'!C75,INDEX('Ürünler'!$B:$B,P75)))</f>
        <v/>
      </c>
      <c r="C75" t="str">
        <f>IF('Cihazlar'!D75="","",'Cihazlar'!D75)</f>
        <v/>
      </c>
      <c r="D75" s="16" t="str">
        <f>O75</f>
        <v/>
      </c>
      <c r="E75" t="str">
        <f>IF(R75&gt;0,R75&amp;" gün",IF(Q75&gt;0,Q75&amp;" ay",""))</f>
        <v/>
      </c>
      <c r="F75" s="16" t="str">
        <f>IF(OR('Cihazlar'!C75="",O75=""),"",IF(R75&gt;0,O75+R75,IF(Q75&gt;0,EDATE(O75,Q75),"")))</f>
        <v/>
      </c>
      <c r="G75" s="17" t="str">
        <f>IF(F75="","",F75-TODAY())</f>
        <v/>
      </c>
      <c r="H75" t="str">
        <f>IF(G75="","",IF(G75&lt;0,"Gecikmiş",IF(G75&lt;=30,"30 gün içinde","Planlı")))</f>
        <v/>
      </c>
      <c r="I75" s="16" t="str">
        <f>IF('Cihazlar'!R75="","",IF('Cihazlar'!S75="Uygun değil",(IF('Cihazlar'!R75="","",IF(ISNUMBER('Cihazlar'!R75),'Cihazlar'!R75,IFERROR(DATE(VALUE(RIGHT('Cihazlar'!R75,4)),VALUE(MID('Cihazlar'!R75,4,2)),VALUE(LEFT('Cihazlar'!R75,2))),""))))+0,EDATE((IF('Cihazlar'!R75="","",IF(ISNUMBER('Cihazlar'!R75),'Cihazlar'!R75,IFERROR(DATE(VALUE(RIGHT('Cihazlar'!R75,4)),VALUE(MID('Cihazlar'!R75,4,2)),VALUE(LEFT('Cihazlar'!R75,2))),"")))),12)))</f>
        <v/>
      </c>
      <c r="J75" s="17" t="str">
        <f>IF(I75="","",I75-TODAY())</f>
        <v/>
      </c>
      <c r="K75" s="16" t="str">
        <f>IF('Cihazlar'!U75="","",IF('Cihazlar'!V75="Kaçak var",(IF('Cihazlar'!U75="","",IF(ISNUMBER('Cihazlar'!U75),'Cihazlar'!U75,IFERROR(DATE(VALUE(RIGHT('Cihazlar'!U75,4)),VALUE(MID('Cihazlar'!U75,4,2)),VALUE(LEFT('Cihazlar'!U75,2))),""))))+30,EDATE((IF('Cihazlar'!U75="","",IF(ISNUMBER('Cihazlar'!U75),'Cihazlar'!U75,IFERROR(DATE(VALUE(RIGHT('Cihazlar'!U75,4)),VALUE(MID('Cihazlar'!U75,4,2)),VALUE(LEFT('Cihazlar'!U75,2))),"")))),12)))</f>
        <v/>
      </c>
      <c r="L75" s="17" t="str">
        <f>IF(K75="","",K75-TODAY())</f>
        <v/>
      </c>
      <c r="M75" s="16" t="str">
        <f>IF('Cihazlar'!X75="","",IF('Cihazlar'!Y75="Uygun değil",(IF('Cihazlar'!X75="","",IF(ISNUMBER('Cihazlar'!X75),'Cihazlar'!X75,IFERROR(DATE(VALUE(RIGHT('Cihazlar'!X75,4)),VALUE(MID('Cihazlar'!X75,4,2)),VALUE(LEFT('Cihazlar'!X75,2))),""))))+0,EDATE((IF('Cihazlar'!X75="","",IF(ISNUMBER('Cihazlar'!X75),'Cihazlar'!X75,IFERROR(DATE(VALUE(RIGHT('Cihazlar'!X75,4)),VALUE(MID('Cihazlar'!X75,4,2)),VALUE(LEFT('Cihazlar'!X75,2))),"")))),12)))</f>
        <v/>
      </c>
      <c r="N75" s="17" t="str">
        <f>IF(M75="","",M75-TODAY())</f>
        <v/>
      </c>
      <c r="O75" s="16" t="str">
        <f>IF('Cihazlar'!F75&lt;&gt;"",IF('Cihazlar'!F75="","",IF(ISNUMBER('Cihazlar'!F75),'Cihazlar'!F75,IFERROR(DATE(VALUE(RIGHT('Cihazlar'!F75,4)),VALUE(MID('Cihazlar'!F75,4,2)),VALUE(LEFT('Cihazlar'!F75,2))),""))),IF('Cihazlar'!E75="","",IF(ISNUMBER('Cihazlar'!E75),'Cihazlar'!E75,IFERROR(DATE(VALUE(RIGHT('Cihazlar'!E75,4)),VALUE(MID('Cihazlar'!E75,4,2)),VALUE(LEFT('Cihazlar'!E75,2))),""))))</f>
        <v/>
      </c>
      <c r="P75" t="str">
        <f>IF('Cihazlar'!C75="","",IFERROR(MATCH('Cihazlar'!C75,'Ürünler'!$A:$A,0),IFERROR(MATCH('Cihazlar'!C75,'Ürünler'!$B:$B,0),"")))</f>
        <v/>
      </c>
      <c r="Q75">
        <f>IF(R75&gt;0,0,IF('Cihazlar'!J75&lt;&gt;"",N(VALUE('Cihazlar'!J75)),IF(P75="",0,N(INDEX('Ürünler'!$C:$C,P75)))))</f>
        <v>0</v>
      </c>
      <c r="R75">
        <f>IF('Cihazlar'!K75&lt;&gt;"",N(VALUE('Cihazlar'!K75)),IF('Cihazlar'!J75&lt;&gt;"",0,IF(P75="",0,N(INDEX('Ürünler'!$D:$D,P75)))))</f>
        <v>0</v>
      </c>
    </row>
    <row r="76" spans="1:18">
      <c r="A76" t="str">
        <f>IF(AND('Cihazlar'!A76="",'Cihazlar'!B76=""),"",IFERROR(INDEX('Müşteriler'!$A:$A,MATCH(IF('Cihazlar'!A76="","§",'Cihazlar'!A76),'Müşteriler'!$K:$K,0)),IFERROR(INDEX('Müşteriler'!$A:$A,MATCH(IF('Cihazlar'!B76="","§",'Cihazlar'!B76),'Müşteriler'!$C:$C,0)),'Cihazlar'!A76&amp;'Cihazlar'!B76)))</f>
        <v/>
      </c>
      <c r="B76" t="str">
        <f>IF('Cihazlar'!C76="","",IF(P76="",'Cihazlar'!C76,INDEX('Ürünler'!$B:$B,P76)))</f>
        <v/>
      </c>
      <c r="C76" t="str">
        <f>IF('Cihazlar'!D76="","",'Cihazlar'!D76)</f>
        <v/>
      </c>
      <c r="D76" s="16" t="str">
        <f>O76</f>
        <v/>
      </c>
      <c r="E76" t="str">
        <f>IF(R76&gt;0,R76&amp;" gün",IF(Q76&gt;0,Q76&amp;" ay",""))</f>
        <v/>
      </c>
      <c r="F76" s="16" t="str">
        <f>IF(OR('Cihazlar'!C76="",O76=""),"",IF(R76&gt;0,O76+R76,IF(Q76&gt;0,EDATE(O76,Q76),"")))</f>
        <v/>
      </c>
      <c r="G76" s="17" t="str">
        <f>IF(F76="","",F76-TODAY())</f>
        <v/>
      </c>
      <c r="H76" t="str">
        <f>IF(G76="","",IF(G76&lt;0,"Gecikmiş",IF(G76&lt;=30,"30 gün içinde","Planlı")))</f>
        <v/>
      </c>
      <c r="I76" s="16" t="str">
        <f>IF('Cihazlar'!R76="","",IF('Cihazlar'!S76="Uygun değil",(IF('Cihazlar'!R76="","",IF(ISNUMBER('Cihazlar'!R76),'Cihazlar'!R76,IFERROR(DATE(VALUE(RIGHT('Cihazlar'!R76,4)),VALUE(MID('Cihazlar'!R76,4,2)),VALUE(LEFT('Cihazlar'!R76,2))),""))))+0,EDATE((IF('Cihazlar'!R76="","",IF(ISNUMBER('Cihazlar'!R76),'Cihazlar'!R76,IFERROR(DATE(VALUE(RIGHT('Cihazlar'!R76,4)),VALUE(MID('Cihazlar'!R76,4,2)),VALUE(LEFT('Cihazlar'!R76,2))),"")))),12)))</f>
        <v/>
      </c>
      <c r="J76" s="17" t="str">
        <f>IF(I76="","",I76-TODAY())</f>
        <v/>
      </c>
      <c r="K76" s="16" t="str">
        <f>IF('Cihazlar'!U76="","",IF('Cihazlar'!V76="Kaçak var",(IF('Cihazlar'!U76="","",IF(ISNUMBER('Cihazlar'!U76),'Cihazlar'!U76,IFERROR(DATE(VALUE(RIGHT('Cihazlar'!U76,4)),VALUE(MID('Cihazlar'!U76,4,2)),VALUE(LEFT('Cihazlar'!U76,2))),""))))+30,EDATE((IF('Cihazlar'!U76="","",IF(ISNUMBER('Cihazlar'!U76),'Cihazlar'!U76,IFERROR(DATE(VALUE(RIGHT('Cihazlar'!U76,4)),VALUE(MID('Cihazlar'!U76,4,2)),VALUE(LEFT('Cihazlar'!U76,2))),"")))),12)))</f>
        <v/>
      </c>
      <c r="L76" s="17" t="str">
        <f>IF(K76="","",K76-TODAY())</f>
        <v/>
      </c>
      <c r="M76" s="16" t="str">
        <f>IF('Cihazlar'!X76="","",IF('Cihazlar'!Y76="Uygun değil",(IF('Cihazlar'!X76="","",IF(ISNUMBER('Cihazlar'!X76),'Cihazlar'!X76,IFERROR(DATE(VALUE(RIGHT('Cihazlar'!X76,4)),VALUE(MID('Cihazlar'!X76,4,2)),VALUE(LEFT('Cihazlar'!X76,2))),""))))+0,EDATE((IF('Cihazlar'!X76="","",IF(ISNUMBER('Cihazlar'!X76),'Cihazlar'!X76,IFERROR(DATE(VALUE(RIGHT('Cihazlar'!X76,4)),VALUE(MID('Cihazlar'!X76,4,2)),VALUE(LEFT('Cihazlar'!X76,2))),"")))),12)))</f>
        <v/>
      </c>
      <c r="N76" s="17" t="str">
        <f>IF(M76="","",M76-TODAY())</f>
        <v/>
      </c>
      <c r="O76" s="16" t="str">
        <f>IF('Cihazlar'!F76&lt;&gt;"",IF('Cihazlar'!F76="","",IF(ISNUMBER('Cihazlar'!F76),'Cihazlar'!F76,IFERROR(DATE(VALUE(RIGHT('Cihazlar'!F76,4)),VALUE(MID('Cihazlar'!F76,4,2)),VALUE(LEFT('Cihazlar'!F76,2))),""))),IF('Cihazlar'!E76="","",IF(ISNUMBER('Cihazlar'!E76),'Cihazlar'!E76,IFERROR(DATE(VALUE(RIGHT('Cihazlar'!E76,4)),VALUE(MID('Cihazlar'!E76,4,2)),VALUE(LEFT('Cihazlar'!E76,2))),""))))</f>
        <v/>
      </c>
      <c r="P76" t="str">
        <f>IF('Cihazlar'!C76="","",IFERROR(MATCH('Cihazlar'!C76,'Ürünler'!$A:$A,0),IFERROR(MATCH('Cihazlar'!C76,'Ürünler'!$B:$B,0),"")))</f>
        <v/>
      </c>
      <c r="Q76">
        <f>IF(R76&gt;0,0,IF('Cihazlar'!J76&lt;&gt;"",N(VALUE('Cihazlar'!J76)),IF(P76="",0,N(INDEX('Ürünler'!$C:$C,P76)))))</f>
        <v>0</v>
      </c>
      <c r="R76">
        <f>IF('Cihazlar'!K76&lt;&gt;"",N(VALUE('Cihazlar'!K76)),IF('Cihazlar'!J76&lt;&gt;"",0,IF(P76="",0,N(INDEX('Ürünler'!$D:$D,P76)))))</f>
        <v>0</v>
      </c>
    </row>
    <row r="77" spans="1:18">
      <c r="A77" t="str">
        <f>IF(AND('Cihazlar'!A77="",'Cihazlar'!B77=""),"",IFERROR(INDEX('Müşteriler'!$A:$A,MATCH(IF('Cihazlar'!A77="","§",'Cihazlar'!A77),'Müşteriler'!$K:$K,0)),IFERROR(INDEX('Müşteriler'!$A:$A,MATCH(IF('Cihazlar'!B77="","§",'Cihazlar'!B77),'Müşteriler'!$C:$C,0)),'Cihazlar'!A77&amp;'Cihazlar'!B77)))</f>
        <v/>
      </c>
      <c r="B77" t="str">
        <f>IF('Cihazlar'!C77="","",IF(P77="",'Cihazlar'!C77,INDEX('Ürünler'!$B:$B,P77)))</f>
        <v/>
      </c>
      <c r="C77" t="str">
        <f>IF('Cihazlar'!D77="","",'Cihazlar'!D77)</f>
        <v/>
      </c>
      <c r="D77" s="16" t="str">
        <f>O77</f>
        <v/>
      </c>
      <c r="E77" t="str">
        <f>IF(R77&gt;0,R77&amp;" gün",IF(Q77&gt;0,Q77&amp;" ay",""))</f>
        <v/>
      </c>
      <c r="F77" s="16" t="str">
        <f>IF(OR('Cihazlar'!C77="",O77=""),"",IF(R77&gt;0,O77+R77,IF(Q77&gt;0,EDATE(O77,Q77),"")))</f>
        <v/>
      </c>
      <c r="G77" s="17" t="str">
        <f>IF(F77="","",F77-TODAY())</f>
        <v/>
      </c>
      <c r="H77" t="str">
        <f>IF(G77="","",IF(G77&lt;0,"Gecikmiş",IF(G77&lt;=30,"30 gün içinde","Planlı")))</f>
        <v/>
      </c>
      <c r="I77" s="16" t="str">
        <f>IF('Cihazlar'!R77="","",IF('Cihazlar'!S77="Uygun değil",(IF('Cihazlar'!R77="","",IF(ISNUMBER('Cihazlar'!R77),'Cihazlar'!R77,IFERROR(DATE(VALUE(RIGHT('Cihazlar'!R77,4)),VALUE(MID('Cihazlar'!R77,4,2)),VALUE(LEFT('Cihazlar'!R77,2))),""))))+0,EDATE((IF('Cihazlar'!R77="","",IF(ISNUMBER('Cihazlar'!R77),'Cihazlar'!R77,IFERROR(DATE(VALUE(RIGHT('Cihazlar'!R77,4)),VALUE(MID('Cihazlar'!R77,4,2)),VALUE(LEFT('Cihazlar'!R77,2))),"")))),12)))</f>
        <v/>
      </c>
      <c r="J77" s="17" t="str">
        <f>IF(I77="","",I77-TODAY())</f>
        <v/>
      </c>
      <c r="K77" s="16" t="str">
        <f>IF('Cihazlar'!U77="","",IF('Cihazlar'!V77="Kaçak var",(IF('Cihazlar'!U77="","",IF(ISNUMBER('Cihazlar'!U77),'Cihazlar'!U77,IFERROR(DATE(VALUE(RIGHT('Cihazlar'!U77,4)),VALUE(MID('Cihazlar'!U77,4,2)),VALUE(LEFT('Cihazlar'!U77,2))),""))))+30,EDATE((IF('Cihazlar'!U77="","",IF(ISNUMBER('Cihazlar'!U77),'Cihazlar'!U77,IFERROR(DATE(VALUE(RIGHT('Cihazlar'!U77,4)),VALUE(MID('Cihazlar'!U77,4,2)),VALUE(LEFT('Cihazlar'!U77,2))),"")))),12)))</f>
        <v/>
      </c>
      <c r="L77" s="17" t="str">
        <f>IF(K77="","",K77-TODAY())</f>
        <v/>
      </c>
      <c r="M77" s="16" t="str">
        <f>IF('Cihazlar'!X77="","",IF('Cihazlar'!Y77="Uygun değil",(IF('Cihazlar'!X77="","",IF(ISNUMBER('Cihazlar'!X77),'Cihazlar'!X77,IFERROR(DATE(VALUE(RIGHT('Cihazlar'!X77,4)),VALUE(MID('Cihazlar'!X77,4,2)),VALUE(LEFT('Cihazlar'!X77,2))),""))))+0,EDATE((IF('Cihazlar'!X77="","",IF(ISNUMBER('Cihazlar'!X77),'Cihazlar'!X77,IFERROR(DATE(VALUE(RIGHT('Cihazlar'!X77,4)),VALUE(MID('Cihazlar'!X77,4,2)),VALUE(LEFT('Cihazlar'!X77,2))),"")))),12)))</f>
        <v/>
      </c>
      <c r="N77" s="17" t="str">
        <f>IF(M77="","",M77-TODAY())</f>
        <v/>
      </c>
      <c r="O77" s="16" t="str">
        <f>IF('Cihazlar'!F77&lt;&gt;"",IF('Cihazlar'!F77="","",IF(ISNUMBER('Cihazlar'!F77),'Cihazlar'!F77,IFERROR(DATE(VALUE(RIGHT('Cihazlar'!F77,4)),VALUE(MID('Cihazlar'!F77,4,2)),VALUE(LEFT('Cihazlar'!F77,2))),""))),IF('Cihazlar'!E77="","",IF(ISNUMBER('Cihazlar'!E77),'Cihazlar'!E77,IFERROR(DATE(VALUE(RIGHT('Cihazlar'!E77,4)),VALUE(MID('Cihazlar'!E77,4,2)),VALUE(LEFT('Cihazlar'!E77,2))),""))))</f>
        <v/>
      </c>
      <c r="P77" t="str">
        <f>IF('Cihazlar'!C77="","",IFERROR(MATCH('Cihazlar'!C77,'Ürünler'!$A:$A,0),IFERROR(MATCH('Cihazlar'!C77,'Ürünler'!$B:$B,0),"")))</f>
        <v/>
      </c>
      <c r="Q77">
        <f>IF(R77&gt;0,0,IF('Cihazlar'!J77&lt;&gt;"",N(VALUE('Cihazlar'!J77)),IF(P77="",0,N(INDEX('Ürünler'!$C:$C,P77)))))</f>
        <v>0</v>
      </c>
      <c r="R77">
        <f>IF('Cihazlar'!K77&lt;&gt;"",N(VALUE('Cihazlar'!K77)),IF('Cihazlar'!J77&lt;&gt;"",0,IF(P77="",0,N(INDEX('Ürünler'!$D:$D,P77)))))</f>
        <v>0</v>
      </c>
    </row>
    <row r="78" spans="1:18">
      <c r="A78" t="str">
        <f>IF(AND('Cihazlar'!A78="",'Cihazlar'!B78=""),"",IFERROR(INDEX('Müşteriler'!$A:$A,MATCH(IF('Cihazlar'!A78="","§",'Cihazlar'!A78),'Müşteriler'!$K:$K,0)),IFERROR(INDEX('Müşteriler'!$A:$A,MATCH(IF('Cihazlar'!B78="","§",'Cihazlar'!B78),'Müşteriler'!$C:$C,0)),'Cihazlar'!A78&amp;'Cihazlar'!B78)))</f>
        <v/>
      </c>
      <c r="B78" t="str">
        <f>IF('Cihazlar'!C78="","",IF(P78="",'Cihazlar'!C78,INDEX('Ürünler'!$B:$B,P78)))</f>
        <v/>
      </c>
      <c r="C78" t="str">
        <f>IF('Cihazlar'!D78="","",'Cihazlar'!D78)</f>
        <v/>
      </c>
      <c r="D78" s="16" t="str">
        <f>O78</f>
        <v/>
      </c>
      <c r="E78" t="str">
        <f>IF(R78&gt;0,R78&amp;" gün",IF(Q78&gt;0,Q78&amp;" ay",""))</f>
        <v/>
      </c>
      <c r="F78" s="16" t="str">
        <f>IF(OR('Cihazlar'!C78="",O78=""),"",IF(R78&gt;0,O78+R78,IF(Q78&gt;0,EDATE(O78,Q78),"")))</f>
        <v/>
      </c>
      <c r="G78" s="17" t="str">
        <f>IF(F78="","",F78-TODAY())</f>
        <v/>
      </c>
      <c r="H78" t="str">
        <f>IF(G78="","",IF(G78&lt;0,"Gecikmiş",IF(G78&lt;=30,"30 gün içinde","Planlı")))</f>
        <v/>
      </c>
      <c r="I78" s="16" t="str">
        <f>IF('Cihazlar'!R78="","",IF('Cihazlar'!S78="Uygun değil",(IF('Cihazlar'!R78="","",IF(ISNUMBER('Cihazlar'!R78),'Cihazlar'!R78,IFERROR(DATE(VALUE(RIGHT('Cihazlar'!R78,4)),VALUE(MID('Cihazlar'!R78,4,2)),VALUE(LEFT('Cihazlar'!R78,2))),""))))+0,EDATE((IF('Cihazlar'!R78="","",IF(ISNUMBER('Cihazlar'!R78),'Cihazlar'!R78,IFERROR(DATE(VALUE(RIGHT('Cihazlar'!R78,4)),VALUE(MID('Cihazlar'!R78,4,2)),VALUE(LEFT('Cihazlar'!R78,2))),"")))),12)))</f>
        <v/>
      </c>
      <c r="J78" s="17" t="str">
        <f>IF(I78="","",I78-TODAY())</f>
        <v/>
      </c>
      <c r="K78" s="16" t="str">
        <f>IF('Cihazlar'!U78="","",IF('Cihazlar'!V78="Kaçak var",(IF('Cihazlar'!U78="","",IF(ISNUMBER('Cihazlar'!U78),'Cihazlar'!U78,IFERROR(DATE(VALUE(RIGHT('Cihazlar'!U78,4)),VALUE(MID('Cihazlar'!U78,4,2)),VALUE(LEFT('Cihazlar'!U78,2))),""))))+30,EDATE((IF('Cihazlar'!U78="","",IF(ISNUMBER('Cihazlar'!U78),'Cihazlar'!U78,IFERROR(DATE(VALUE(RIGHT('Cihazlar'!U78,4)),VALUE(MID('Cihazlar'!U78,4,2)),VALUE(LEFT('Cihazlar'!U78,2))),"")))),12)))</f>
        <v/>
      </c>
      <c r="L78" s="17" t="str">
        <f>IF(K78="","",K78-TODAY())</f>
        <v/>
      </c>
      <c r="M78" s="16" t="str">
        <f>IF('Cihazlar'!X78="","",IF('Cihazlar'!Y78="Uygun değil",(IF('Cihazlar'!X78="","",IF(ISNUMBER('Cihazlar'!X78),'Cihazlar'!X78,IFERROR(DATE(VALUE(RIGHT('Cihazlar'!X78,4)),VALUE(MID('Cihazlar'!X78,4,2)),VALUE(LEFT('Cihazlar'!X78,2))),""))))+0,EDATE((IF('Cihazlar'!X78="","",IF(ISNUMBER('Cihazlar'!X78),'Cihazlar'!X78,IFERROR(DATE(VALUE(RIGHT('Cihazlar'!X78,4)),VALUE(MID('Cihazlar'!X78,4,2)),VALUE(LEFT('Cihazlar'!X78,2))),"")))),12)))</f>
        <v/>
      </c>
      <c r="N78" s="17" t="str">
        <f>IF(M78="","",M78-TODAY())</f>
        <v/>
      </c>
      <c r="O78" s="16" t="str">
        <f>IF('Cihazlar'!F78&lt;&gt;"",IF('Cihazlar'!F78="","",IF(ISNUMBER('Cihazlar'!F78),'Cihazlar'!F78,IFERROR(DATE(VALUE(RIGHT('Cihazlar'!F78,4)),VALUE(MID('Cihazlar'!F78,4,2)),VALUE(LEFT('Cihazlar'!F78,2))),""))),IF('Cihazlar'!E78="","",IF(ISNUMBER('Cihazlar'!E78),'Cihazlar'!E78,IFERROR(DATE(VALUE(RIGHT('Cihazlar'!E78,4)),VALUE(MID('Cihazlar'!E78,4,2)),VALUE(LEFT('Cihazlar'!E78,2))),""))))</f>
        <v/>
      </c>
      <c r="P78" t="str">
        <f>IF('Cihazlar'!C78="","",IFERROR(MATCH('Cihazlar'!C78,'Ürünler'!$A:$A,0),IFERROR(MATCH('Cihazlar'!C78,'Ürünler'!$B:$B,0),"")))</f>
        <v/>
      </c>
      <c r="Q78">
        <f>IF(R78&gt;0,0,IF('Cihazlar'!J78&lt;&gt;"",N(VALUE('Cihazlar'!J78)),IF(P78="",0,N(INDEX('Ürünler'!$C:$C,P78)))))</f>
        <v>0</v>
      </c>
      <c r="R78">
        <f>IF('Cihazlar'!K78&lt;&gt;"",N(VALUE('Cihazlar'!K78)),IF('Cihazlar'!J78&lt;&gt;"",0,IF(P78="",0,N(INDEX('Ürünler'!$D:$D,P78)))))</f>
        <v>0</v>
      </c>
    </row>
    <row r="79" spans="1:18">
      <c r="A79" t="str">
        <f>IF(AND('Cihazlar'!A79="",'Cihazlar'!B79=""),"",IFERROR(INDEX('Müşteriler'!$A:$A,MATCH(IF('Cihazlar'!A79="","§",'Cihazlar'!A79),'Müşteriler'!$K:$K,0)),IFERROR(INDEX('Müşteriler'!$A:$A,MATCH(IF('Cihazlar'!B79="","§",'Cihazlar'!B79),'Müşteriler'!$C:$C,0)),'Cihazlar'!A79&amp;'Cihazlar'!B79)))</f>
        <v/>
      </c>
      <c r="B79" t="str">
        <f>IF('Cihazlar'!C79="","",IF(P79="",'Cihazlar'!C79,INDEX('Ürünler'!$B:$B,P79)))</f>
        <v/>
      </c>
      <c r="C79" t="str">
        <f>IF('Cihazlar'!D79="","",'Cihazlar'!D79)</f>
        <v/>
      </c>
      <c r="D79" s="16" t="str">
        <f>O79</f>
        <v/>
      </c>
      <c r="E79" t="str">
        <f>IF(R79&gt;0,R79&amp;" gün",IF(Q79&gt;0,Q79&amp;" ay",""))</f>
        <v/>
      </c>
      <c r="F79" s="16" t="str">
        <f>IF(OR('Cihazlar'!C79="",O79=""),"",IF(R79&gt;0,O79+R79,IF(Q79&gt;0,EDATE(O79,Q79),"")))</f>
        <v/>
      </c>
      <c r="G79" s="17" t="str">
        <f>IF(F79="","",F79-TODAY())</f>
        <v/>
      </c>
      <c r="H79" t="str">
        <f>IF(G79="","",IF(G79&lt;0,"Gecikmiş",IF(G79&lt;=30,"30 gün içinde","Planlı")))</f>
        <v/>
      </c>
      <c r="I79" s="16" t="str">
        <f>IF('Cihazlar'!R79="","",IF('Cihazlar'!S79="Uygun değil",(IF('Cihazlar'!R79="","",IF(ISNUMBER('Cihazlar'!R79),'Cihazlar'!R79,IFERROR(DATE(VALUE(RIGHT('Cihazlar'!R79,4)),VALUE(MID('Cihazlar'!R79,4,2)),VALUE(LEFT('Cihazlar'!R79,2))),""))))+0,EDATE((IF('Cihazlar'!R79="","",IF(ISNUMBER('Cihazlar'!R79),'Cihazlar'!R79,IFERROR(DATE(VALUE(RIGHT('Cihazlar'!R79,4)),VALUE(MID('Cihazlar'!R79,4,2)),VALUE(LEFT('Cihazlar'!R79,2))),"")))),12)))</f>
        <v/>
      </c>
      <c r="J79" s="17" t="str">
        <f>IF(I79="","",I79-TODAY())</f>
        <v/>
      </c>
      <c r="K79" s="16" t="str">
        <f>IF('Cihazlar'!U79="","",IF('Cihazlar'!V79="Kaçak var",(IF('Cihazlar'!U79="","",IF(ISNUMBER('Cihazlar'!U79),'Cihazlar'!U79,IFERROR(DATE(VALUE(RIGHT('Cihazlar'!U79,4)),VALUE(MID('Cihazlar'!U79,4,2)),VALUE(LEFT('Cihazlar'!U79,2))),""))))+30,EDATE((IF('Cihazlar'!U79="","",IF(ISNUMBER('Cihazlar'!U79),'Cihazlar'!U79,IFERROR(DATE(VALUE(RIGHT('Cihazlar'!U79,4)),VALUE(MID('Cihazlar'!U79,4,2)),VALUE(LEFT('Cihazlar'!U79,2))),"")))),12)))</f>
        <v/>
      </c>
      <c r="L79" s="17" t="str">
        <f>IF(K79="","",K79-TODAY())</f>
        <v/>
      </c>
      <c r="M79" s="16" t="str">
        <f>IF('Cihazlar'!X79="","",IF('Cihazlar'!Y79="Uygun değil",(IF('Cihazlar'!X79="","",IF(ISNUMBER('Cihazlar'!X79),'Cihazlar'!X79,IFERROR(DATE(VALUE(RIGHT('Cihazlar'!X79,4)),VALUE(MID('Cihazlar'!X79,4,2)),VALUE(LEFT('Cihazlar'!X79,2))),""))))+0,EDATE((IF('Cihazlar'!X79="","",IF(ISNUMBER('Cihazlar'!X79),'Cihazlar'!X79,IFERROR(DATE(VALUE(RIGHT('Cihazlar'!X79,4)),VALUE(MID('Cihazlar'!X79,4,2)),VALUE(LEFT('Cihazlar'!X79,2))),"")))),12)))</f>
        <v/>
      </c>
      <c r="N79" s="17" t="str">
        <f>IF(M79="","",M79-TODAY())</f>
        <v/>
      </c>
      <c r="O79" s="16" t="str">
        <f>IF('Cihazlar'!F79&lt;&gt;"",IF('Cihazlar'!F79="","",IF(ISNUMBER('Cihazlar'!F79),'Cihazlar'!F79,IFERROR(DATE(VALUE(RIGHT('Cihazlar'!F79,4)),VALUE(MID('Cihazlar'!F79,4,2)),VALUE(LEFT('Cihazlar'!F79,2))),""))),IF('Cihazlar'!E79="","",IF(ISNUMBER('Cihazlar'!E79),'Cihazlar'!E79,IFERROR(DATE(VALUE(RIGHT('Cihazlar'!E79,4)),VALUE(MID('Cihazlar'!E79,4,2)),VALUE(LEFT('Cihazlar'!E79,2))),""))))</f>
        <v/>
      </c>
      <c r="P79" t="str">
        <f>IF('Cihazlar'!C79="","",IFERROR(MATCH('Cihazlar'!C79,'Ürünler'!$A:$A,0),IFERROR(MATCH('Cihazlar'!C79,'Ürünler'!$B:$B,0),"")))</f>
        <v/>
      </c>
      <c r="Q79">
        <f>IF(R79&gt;0,0,IF('Cihazlar'!J79&lt;&gt;"",N(VALUE('Cihazlar'!J79)),IF(P79="",0,N(INDEX('Ürünler'!$C:$C,P79)))))</f>
        <v>0</v>
      </c>
      <c r="R79">
        <f>IF('Cihazlar'!K79&lt;&gt;"",N(VALUE('Cihazlar'!K79)),IF('Cihazlar'!J79&lt;&gt;"",0,IF(P79="",0,N(INDEX('Ürünler'!$D:$D,P79)))))</f>
        <v>0</v>
      </c>
    </row>
    <row r="80" spans="1:18">
      <c r="A80" t="str">
        <f>IF(AND('Cihazlar'!A80="",'Cihazlar'!B80=""),"",IFERROR(INDEX('Müşteriler'!$A:$A,MATCH(IF('Cihazlar'!A80="","§",'Cihazlar'!A80),'Müşteriler'!$K:$K,0)),IFERROR(INDEX('Müşteriler'!$A:$A,MATCH(IF('Cihazlar'!B80="","§",'Cihazlar'!B80),'Müşteriler'!$C:$C,0)),'Cihazlar'!A80&amp;'Cihazlar'!B80)))</f>
        <v/>
      </c>
      <c r="B80" t="str">
        <f>IF('Cihazlar'!C80="","",IF(P80="",'Cihazlar'!C80,INDEX('Ürünler'!$B:$B,P80)))</f>
        <v/>
      </c>
      <c r="C80" t="str">
        <f>IF('Cihazlar'!D80="","",'Cihazlar'!D80)</f>
        <v/>
      </c>
      <c r="D80" s="16" t="str">
        <f>O80</f>
        <v/>
      </c>
      <c r="E80" t="str">
        <f>IF(R80&gt;0,R80&amp;" gün",IF(Q80&gt;0,Q80&amp;" ay",""))</f>
        <v/>
      </c>
      <c r="F80" s="16" t="str">
        <f>IF(OR('Cihazlar'!C80="",O80=""),"",IF(R80&gt;0,O80+R80,IF(Q80&gt;0,EDATE(O80,Q80),"")))</f>
        <v/>
      </c>
      <c r="G80" s="17" t="str">
        <f>IF(F80="","",F80-TODAY())</f>
        <v/>
      </c>
      <c r="H80" t="str">
        <f>IF(G80="","",IF(G80&lt;0,"Gecikmiş",IF(G80&lt;=30,"30 gün içinde","Planlı")))</f>
        <v/>
      </c>
      <c r="I80" s="16" t="str">
        <f>IF('Cihazlar'!R80="","",IF('Cihazlar'!S80="Uygun değil",(IF('Cihazlar'!R80="","",IF(ISNUMBER('Cihazlar'!R80),'Cihazlar'!R80,IFERROR(DATE(VALUE(RIGHT('Cihazlar'!R80,4)),VALUE(MID('Cihazlar'!R80,4,2)),VALUE(LEFT('Cihazlar'!R80,2))),""))))+0,EDATE((IF('Cihazlar'!R80="","",IF(ISNUMBER('Cihazlar'!R80),'Cihazlar'!R80,IFERROR(DATE(VALUE(RIGHT('Cihazlar'!R80,4)),VALUE(MID('Cihazlar'!R80,4,2)),VALUE(LEFT('Cihazlar'!R80,2))),"")))),12)))</f>
        <v/>
      </c>
      <c r="J80" s="17" t="str">
        <f>IF(I80="","",I80-TODAY())</f>
        <v/>
      </c>
      <c r="K80" s="16" t="str">
        <f>IF('Cihazlar'!U80="","",IF('Cihazlar'!V80="Kaçak var",(IF('Cihazlar'!U80="","",IF(ISNUMBER('Cihazlar'!U80),'Cihazlar'!U80,IFERROR(DATE(VALUE(RIGHT('Cihazlar'!U80,4)),VALUE(MID('Cihazlar'!U80,4,2)),VALUE(LEFT('Cihazlar'!U80,2))),""))))+30,EDATE((IF('Cihazlar'!U80="","",IF(ISNUMBER('Cihazlar'!U80),'Cihazlar'!U80,IFERROR(DATE(VALUE(RIGHT('Cihazlar'!U80,4)),VALUE(MID('Cihazlar'!U80,4,2)),VALUE(LEFT('Cihazlar'!U80,2))),"")))),12)))</f>
        <v/>
      </c>
      <c r="L80" s="17" t="str">
        <f>IF(K80="","",K80-TODAY())</f>
        <v/>
      </c>
      <c r="M80" s="16" t="str">
        <f>IF('Cihazlar'!X80="","",IF('Cihazlar'!Y80="Uygun değil",(IF('Cihazlar'!X80="","",IF(ISNUMBER('Cihazlar'!X80),'Cihazlar'!X80,IFERROR(DATE(VALUE(RIGHT('Cihazlar'!X80,4)),VALUE(MID('Cihazlar'!X80,4,2)),VALUE(LEFT('Cihazlar'!X80,2))),""))))+0,EDATE((IF('Cihazlar'!X80="","",IF(ISNUMBER('Cihazlar'!X80),'Cihazlar'!X80,IFERROR(DATE(VALUE(RIGHT('Cihazlar'!X80,4)),VALUE(MID('Cihazlar'!X80,4,2)),VALUE(LEFT('Cihazlar'!X80,2))),"")))),12)))</f>
        <v/>
      </c>
      <c r="N80" s="17" t="str">
        <f>IF(M80="","",M80-TODAY())</f>
        <v/>
      </c>
      <c r="O80" s="16" t="str">
        <f>IF('Cihazlar'!F80&lt;&gt;"",IF('Cihazlar'!F80="","",IF(ISNUMBER('Cihazlar'!F80),'Cihazlar'!F80,IFERROR(DATE(VALUE(RIGHT('Cihazlar'!F80,4)),VALUE(MID('Cihazlar'!F80,4,2)),VALUE(LEFT('Cihazlar'!F80,2))),""))),IF('Cihazlar'!E80="","",IF(ISNUMBER('Cihazlar'!E80),'Cihazlar'!E80,IFERROR(DATE(VALUE(RIGHT('Cihazlar'!E80,4)),VALUE(MID('Cihazlar'!E80,4,2)),VALUE(LEFT('Cihazlar'!E80,2))),""))))</f>
        <v/>
      </c>
      <c r="P80" t="str">
        <f>IF('Cihazlar'!C80="","",IFERROR(MATCH('Cihazlar'!C80,'Ürünler'!$A:$A,0),IFERROR(MATCH('Cihazlar'!C80,'Ürünler'!$B:$B,0),"")))</f>
        <v/>
      </c>
      <c r="Q80">
        <f>IF(R80&gt;0,0,IF('Cihazlar'!J80&lt;&gt;"",N(VALUE('Cihazlar'!J80)),IF(P80="",0,N(INDEX('Ürünler'!$C:$C,P80)))))</f>
        <v>0</v>
      </c>
      <c r="R80">
        <f>IF('Cihazlar'!K80&lt;&gt;"",N(VALUE('Cihazlar'!K80)),IF('Cihazlar'!J80&lt;&gt;"",0,IF(P80="",0,N(INDEX('Ürünler'!$D:$D,P80)))))</f>
        <v>0</v>
      </c>
    </row>
    <row r="81" spans="1:18">
      <c r="A81" t="str">
        <f>IF(AND('Cihazlar'!A81="",'Cihazlar'!B81=""),"",IFERROR(INDEX('Müşteriler'!$A:$A,MATCH(IF('Cihazlar'!A81="","§",'Cihazlar'!A81),'Müşteriler'!$K:$K,0)),IFERROR(INDEX('Müşteriler'!$A:$A,MATCH(IF('Cihazlar'!B81="","§",'Cihazlar'!B81),'Müşteriler'!$C:$C,0)),'Cihazlar'!A81&amp;'Cihazlar'!B81)))</f>
        <v/>
      </c>
      <c r="B81" t="str">
        <f>IF('Cihazlar'!C81="","",IF(P81="",'Cihazlar'!C81,INDEX('Ürünler'!$B:$B,P81)))</f>
        <v/>
      </c>
      <c r="C81" t="str">
        <f>IF('Cihazlar'!D81="","",'Cihazlar'!D81)</f>
        <v/>
      </c>
      <c r="D81" s="16" t="str">
        <f>O81</f>
        <v/>
      </c>
      <c r="E81" t="str">
        <f>IF(R81&gt;0,R81&amp;" gün",IF(Q81&gt;0,Q81&amp;" ay",""))</f>
        <v/>
      </c>
      <c r="F81" s="16" t="str">
        <f>IF(OR('Cihazlar'!C81="",O81=""),"",IF(R81&gt;0,O81+R81,IF(Q81&gt;0,EDATE(O81,Q81),"")))</f>
        <v/>
      </c>
      <c r="G81" s="17" t="str">
        <f>IF(F81="","",F81-TODAY())</f>
        <v/>
      </c>
      <c r="H81" t="str">
        <f>IF(G81="","",IF(G81&lt;0,"Gecikmiş",IF(G81&lt;=30,"30 gün içinde","Planlı")))</f>
        <v/>
      </c>
      <c r="I81" s="16" t="str">
        <f>IF('Cihazlar'!R81="","",IF('Cihazlar'!S81="Uygun değil",(IF('Cihazlar'!R81="","",IF(ISNUMBER('Cihazlar'!R81),'Cihazlar'!R81,IFERROR(DATE(VALUE(RIGHT('Cihazlar'!R81,4)),VALUE(MID('Cihazlar'!R81,4,2)),VALUE(LEFT('Cihazlar'!R81,2))),""))))+0,EDATE((IF('Cihazlar'!R81="","",IF(ISNUMBER('Cihazlar'!R81),'Cihazlar'!R81,IFERROR(DATE(VALUE(RIGHT('Cihazlar'!R81,4)),VALUE(MID('Cihazlar'!R81,4,2)),VALUE(LEFT('Cihazlar'!R81,2))),"")))),12)))</f>
        <v/>
      </c>
      <c r="J81" s="17" t="str">
        <f>IF(I81="","",I81-TODAY())</f>
        <v/>
      </c>
      <c r="K81" s="16" t="str">
        <f>IF('Cihazlar'!U81="","",IF('Cihazlar'!V81="Kaçak var",(IF('Cihazlar'!U81="","",IF(ISNUMBER('Cihazlar'!U81),'Cihazlar'!U81,IFERROR(DATE(VALUE(RIGHT('Cihazlar'!U81,4)),VALUE(MID('Cihazlar'!U81,4,2)),VALUE(LEFT('Cihazlar'!U81,2))),""))))+30,EDATE((IF('Cihazlar'!U81="","",IF(ISNUMBER('Cihazlar'!U81),'Cihazlar'!U81,IFERROR(DATE(VALUE(RIGHT('Cihazlar'!U81,4)),VALUE(MID('Cihazlar'!U81,4,2)),VALUE(LEFT('Cihazlar'!U81,2))),"")))),12)))</f>
        <v/>
      </c>
      <c r="L81" s="17" t="str">
        <f>IF(K81="","",K81-TODAY())</f>
        <v/>
      </c>
      <c r="M81" s="16" t="str">
        <f>IF('Cihazlar'!X81="","",IF('Cihazlar'!Y81="Uygun değil",(IF('Cihazlar'!X81="","",IF(ISNUMBER('Cihazlar'!X81),'Cihazlar'!X81,IFERROR(DATE(VALUE(RIGHT('Cihazlar'!X81,4)),VALUE(MID('Cihazlar'!X81,4,2)),VALUE(LEFT('Cihazlar'!X81,2))),""))))+0,EDATE((IF('Cihazlar'!X81="","",IF(ISNUMBER('Cihazlar'!X81),'Cihazlar'!X81,IFERROR(DATE(VALUE(RIGHT('Cihazlar'!X81,4)),VALUE(MID('Cihazlar'!X81,4,2)),VALUE(LEFT('Cihazlar'!X81,2))),"")))),12)))</f>
        <v/>
      </c>
      <c r="N81" s="17" t="str">
        <f>IF(M81="","",M81-TODAY())</f>
        <v/>
      </c>
      <c r="O81" s="16" t="str">
        <f>IF('Cihazlar'!F81&lt;&gt;"",IF('Cihazlar'!F81="","",IF(ISNUMBER('Cihazlar'!F81),'Cihazlar'!F81,IFERROR(DATE(VALUE(RIGHT('Cihazlar'!F81,4)),VALUE(MID('Cihazlar'!F81,4,2)),VALUE(LEFT('Cihazlar'!F81,2))),""))),IF('Cihazlar'!E81="","",IF(ISNUMBER('Cihazlar'!E81),'Cihazlar'!E81,IFERROR(DATE(VALUE(RIGHT('Cihazlar'!E81,4)),VALUE(MID('Cihazlar'!E81,4,2)),VALUE(LEFT('Cihazlar'!E81,2))),""))))</f>
        <v/>
      </c>
      <c r="P81" t="str">
        <f>IF('Cihazlar'!C81="","",IFERROR(MATCH('Cihazlar'!C81,'Ürünler'!$A:$A,0),IFERROR(MATCH('Cihazlar'!C81,'Ürünler'!$B:$B,0),"")))</f>
        <v/>
      </c>
      <c r="Q81">
        <f>IF(R81&gt;0,0,IF('Cihazlar'!J81&lt;&gt;"",N(VALUE('Cihazlar'!J81)),IF(P81="",0,N(INDEX('Ürünler'!$C:$C,P81)))))</f>
        <v>0</v>
      </c>
      <c r="R81">
        <f>IF('Cihazlar'!K81&lt;&gt;"",N(VALUE('Cihazlar'!K81)),IF('Cihazlar'!J81&lt;&gt;"",0,IF(P81="",0,N(INDEX('Ürünler'!$D:$D,P81)))))</f>
        <v>0</v>
      </c>
    </row>
    <row r="82" spans="1:18">
      <c r="A82" t="str">
        <f>IF(AND('Cihazlar'!A82="",'Cihazlar'!B82=""),"",IFERROR(INDEX('Müşteriler'!$A:$A,MATCH(IF('Cihazlar'!A82="","§",'Cihazlar'!A82),'Müşteriler'!$K:$K,0)),IFERROR(INDEX('Müşteriler'!$A:$A,MATCH(IF('Cihazlar'!B82="","§",'Cihazlar'!B82),'Müşteriler'!$C:$C,0)),'Cihazlar'!A82&amp;'Cihazlar'!B82)))</f>
        <v/>
      </c>
      <c r="B82" t="str">
        <f>IF('Cihazlar'!C82="","",IF(P82="",'Cihazlar'!C82,INDEX('Ürünler'!$B:$B,P82)))</f>
        <v/>
      </c>
      <c r="C82" t="str">
        <f>IF('Cihazlar'!D82="","",'Cihazlar'!D82)</f>
        <v/>
      </c>
      <c r="D82" s="16" t="str">
        <f>O82</f>
        <v/>
      </c>
      <c r="E82" t="str">
        <f>IF(R82&gt;0,R82&amp;" gün",IF(Q82&gt;0,Q82&amp;" ay",""))</f>
        <v/>
      </c>
      <c r="F82" s="16" t="str">
        <f>IF(OR('Cihazlar'!C82="",O82=""),"",IF(R82&gt;0,O82+R82,IF(Q82&gt;0,EDATE(O82,Q82),"")))</f>
        <v/>
      </c>
      <c r="G82" s="17" t="str">
        <f>IF(F82="","",F82-TODAY())</f>
        <v/>
      </c>
      <c r="H82" t="str">
        <f>IF(G82="","",IF(G82&lt;0,"Gecikmiş",IF(G82&lt;=30,"30 gün içinde","Planlı")))</f>
        <v/>
      </c>
      <c r="I82" s="16" t="str">
        <f>IF('Cihazlar'!R82="","",IF('Cihazlar'!S82="Uygun değil",(IF('Cihazlar'!R82="","",IF(ISNUMBER('Cihazlar'!R82),'Cihazlar'!R82,IFERROR(DATE(VALUE(RIGHT('Cihazlar'!R82,4)),VALUE(MID('Cihazlar'!R82,4,2)),VALUE(LEFT('Cihazlar'!R82,2))),""))))+0,EDATE((IF('Cihazlar'!R82="","",IF(ISNUMBER('Cihazlar'!R82),'Cihazlar'!R82,IFERROR(DATE(VALUE(RIGHT('Cihazlar'!R82,4)),VALUE(MID('Cihazlar'!R82,4,2)),VALUE(LEFT('Cihazlar'!R82,2))),"")))),12)))</f>
        <v/>
      </c>
      <c r="J82" s="17" t="str">
        <f>IF(I82="","",I82-TODAY())</f>
        <v/>
      </c>
      <c r="K82" s="16" t="str">
        <f>IF('Cihazlar'!U82="","",IF('Cihazlar'!V82="Kaçak var",(IF('Cihazlar'!U82="","",IF(ISNUMBER('Cihazlar'!U82),'Cihazlar'!U82,IFERROR(DATE(VALUE(RIGHT('Cihazlar'!U82,4)),VALUE(MID('Cihazlar'!U82,4,2)),VALUE(LEFT('Cihazlar'!U82,2))),""))))+30,EDATE((IF('Cihazlar'!U82="","",IF(ISNUMBER('Cihazlar'!U82),'Cihazlar'!U82,IFERROR(DATE(VALUE(RIGHT('Cihazlar'!U82,4)),VALUE(MID('Cihazlar'!U82,4,2)),VALUE(LEFT('Cihazlar'!U82,2))),"")))),12)))</f>
        <v/>
      </c>
      <c r="L82" s="17" t="str">
        <f>IF(K82="","",K82-TODAY())</f>
        <v/>
      </c>
      <c r="M82" s="16" t="str">
        <f>IF('Cihazlar'!X82="","",IF('Cihazlar'!Y82="Uygun değil",(IF('Cihazlar'!X82="","",IF(ISNUMBER('Cihazlar'!X82),'Cihazlar'!X82,IFERROR(DATE(VALUE(RIGHT('Cihazlar'!X82,4)),VALUE(MID('Cihazlar'!X82,4,2)),VALUE(LEFT('Cihazlar'!X82,2))),""))))+0,EDATE((IF('Cihazlar'!X82="","",IF(ISNUMBER('Cihazlar'!X82),'Cihazlar'!X82,IFERROR(DATE(VALUE(RIGHT('Cihazlar'!X82,4)),VALUE(MID('Cihazlar'!X82,4,2)),VALUE(LEFT('Cihazlar'!X82,2))),"")))),12)))</f>
        <v/>
      </c>
      <c r="N82" s="17" t="str">
        <f>IF(M82="","",M82-TODAY())</f>
        <v/>
      </c>
      <c r="O82" s="16" t="str">
        <f>IF('Cihazlar'!F82&lt;&gt;"",IF('Cihazlar'!F82="","",IF(ISNUMBER('Cihazlar'!F82),'Cihazlar'!F82,IFERROR(DATE(VALUE(RIGHT('Cihazlar'!F82,4)),VALUE(MID('Cihazlar'!F82,4,2)),VALUE(LEFT('Cihazlar'!F82,2))),""))),IF('Cihazlar'!E82="","",IF(ISNUMBER('Cihazlar'!E82),'Cihazlar'!E82,IFERROR(DATE(VALUE(RIGHT('Cihazlar'!E82,4)),VALUE(MID('Cihazlar'!E82,4,2)),VALUE(LEFT('Cihazlar'!E82,2))),""))))</f>
        <v/>
      </c>
      <c r="P82" t="str">
        <f>IF('Cihazlar'!C82="","",IFERROR(MATCH('Cihazlar'!C82,'Ürünler'!$A:$A,0),IFERROR(MATCH('Cihazlar'!C82,'Ürünler'!$B:$B,0),"")))</f>
        <v/>
      </c>
      <c r="Q82">
        <f>IF(R82&gt;0,0,IF('Cihazlar'!J82&lt;&gt;"",N(VALUE('Cihazlar'!J82)),IF(P82="",0,N(INDEX('Ürünler'!$C:$C,P82)))))</f>
        <v>0</v>
      </c>
      <c r="R82">
        <f>IF('Cihazlar'!K82&lt;&gt;"",N(VALUE('Cihazlar'!K82)),IF('Cihazlar'!J82&lt;&gt;"",0,IF(P82="",0,N(INDEX('Ürünler'!$D:$D,P82)))))</f>
        <v>0</v>
      </c>
    </row>
    <row r="83" spans="1:18">
      <c r="A83" t="str">
        <f>IF(AND('Cihazlar'!A83="",'Cihazlar'!B83=""),"",IFERROR(INDEX('Müşteriler'!$A:$A,MATCH(IF('Cihazlar'!A83="","§",'Cihazlar'!A83),'Müşteriler'!$K:$K,0)),IFERROR(INDEX('Müşteriler'!$A:$A,MATCH(IF('Cihazlar'!B83="","§",'Cihazlar'!B83),'Müşteriler'!$C:$C,0)),'Cihazlar'!A83&amp;'Cihazlar'!B83)))</f>
        <v/>
      </c>
      <c r="B83" t="str">
        <f>IF('Cihazlar'!C83="","",IF(P83="",'Cihazlar'!C83,INDEX('Ürünler'!$B:$B,P83)))</f>
        <v/>
      </c>
      <c r="C83" t="str">
        <f>IF('Cihazlar'!D83="","",'Cihazlar'!D83)</f>
        <v/>
      </c>
      <c r="D83" s="16" t="str">
        <f>O83</f>
        <v/>
      </c>
      <c r="E83" t="str">
        <f>IF(R83&gt;0,R83&amp;" gün",IF(Q83&gt;0,Q83&amp;" ay",""))</f>
        <v/>
      </c>
      <c r="F83" s="16" t="str">
        <f>IF(OR('Cihazlar'!C83="",O83=""),"",IF(R83&gt;0,O83+R83,IF(Q83&gt;0,EDATE(O83,Q83),"")))</f>
        <v/>
      </c>
      <c r="G83" s="17" t="str">
        <f>IF(F83="","",F83-TODAY())</f>
        <v/>
      </c>
      <c r="H83" t="str">
        <f>IF(G83="","",IF(G83&lt;0,"Gecikmiş",IF(G83&lt;=30,"30 gün içinde","Planlı")))</f>
        <v/>
      </c>
      <c r="I83" s="16" t="str">
        <f>IF('Cihazlar'!R83="","",IF('Cihazlar'!S83="Uygun değil",(IF('Cihazlar'!R83="","",IF(ISNUMBER('Cihazlar'!R83),'Cihazlar'!R83,IFERROR(DATE(VALUE(RIGHT('Cihazlar'!R83,4)),VALUE(MID('Cihazlar'!R83,4,2)),VALUE(LEFT('Cihazlar'!R83,2))),""))))+0,EDATE((IF('Cihazlar'!R83="","",IF(ISNUMBER('Cihazlar'!R83),'Cihazlar'!R83,IFERROR(DATE(VALUE(RIGHT('Cihazlar'!R83,4)),VALUE(MID('Cihazlar'!R83,4,2)),VALUE(LEFT('Cihazlar'!R83,2))),"")))),12)))</f>
        <v/>
      </c>
      <c r="J83" s="17" t="str">
        <f>IF(I83="","",I83-TODAY())</f>
        <v/>
      </c>
      <c r="K83" s="16" t="str">
        <f>IF('Cihazlar'!U83="","",IF('Cihazlar'!V83="Kaçak var",(IF('Cihazlar'!U83="","",IF(ISNUMBER('Cihazlar'!U83),'Cihazlar'!U83,IFERROR(DATE(VALUE(RIGHT('Cihazlar'!U83,4)),VALUE(MID('Cihazlar'!U83,4,2)),VALUE(LEFT('Cihazlar'!U83,2))),""))))+30,EDATE((IF('Cihazlar'!U83="","",IF(ISNUMBER('Cihazlar'!U83),'Cihazlar'!U83,IFERROR(DATE(VALUE(RIGHT('Cihazlar'!U83,4)),VALUE(MID('Cihazlar'!U83,4,2)),VALUE(LEFT('Cihazlar'!U83,2))),"")))),12)))</f>
        <v/>
      </c>
      <c r="L83" s="17" t="str">
        <f>IF(K83="","",K83-TODAY())</f>
        <v/>
      </c>
      <c r="M83" s="16" t="str">
        <f>IF('Cihazlar'!X83="","",IF('Cihazlar'!Y83="Uygun değil",(IF('Cihazlar'!X83="","",IF(ISNUMBER('Cihazlar'!X83),'Cihazlar'!X83,IFERROR(DATE(VALUE(RIGHT('Cihazlar'!X83,4)),VALUE(MID('Cihazlar'!X83,4,2)),VALUE(LEFT('Cihazlar'!X83,2))),""))))+0,EDATE((IF('Cihazlar'!X83="","",IF(ISNUMBER('Cihazlar'!X83),'Cihazlar'!X83,IFERROR(DATE(VALUE(RIGHT('Cihazlar'!X83,4)),VALUE(MID('Cihazlar'!X83,4,2)),VALUE(LEFT('Cihazlar'!X83,2))),"")))),12)))</f>
        <v/>
      </c>
      <c r="N83" s="17" t="str">
        <f>IF(M83="","",M83-TODAY())</f>
        <v/>
      </c>
      <c r="O83" s="16" t="str">
        <f>IF('Cihazlar'!F83&lt;&gt;"",IF('Cihazlar'!F83="","",IF(ISNUMBER('Cihazlar'!F83),'Cihazlar'!F83,IFERROR(DATE(VALUE(RIGHT('Cihazlar'!F83,4)),VALUE(MID('Cihazlar'!F83,4,2)),VALUE(LEFT('Cihazlar'!F83,2))),""))),IF('Cihazlar'!E83="","",IF(ISNUMBER('Cihazlar'!E83),'Cihazlar'!E83,IFERROR(DATE(VALUE(RIGHT('Cihazlar'!E83,4)),VALUE(MID('Cihazlar'!E83,4,2)),VALUE(LEFT('Cihazlar'!E83,2))),""))))</f>
        <v/>
      </c>
      <c r="P83" t="str">
        <f>IF('Cihazlar'!C83="","",IFERROR(MATCH('Cihazlar'!C83,'Ürünler'!$A:$A,0),IFERROR(MATCH('Cihazlar'!C83,'Ürünler'!$B:$B,0),"")))</f>
        <v/>
      </c>
      <c r="Q83">
        <f>IF(R83&gt;0,0,IF('Cihazlar'!J83&lt;&gt;"",N(VALUE('Cihazlar'!J83)),IF(P83="",0,N(INDEX('Ürünler'!$C:$C,P83)))))</f>
        <v>0</v>
      </c>
      <c r="R83">
        <f>IF('Cihazlar'!K83&lt;&gt;"",N(VALUE('Cihazlar'!K83)),IF('Cihazlar'!J83&lt;&gt;"",0,IF(P83="",0,N(INDEX('Ürünler'!$D:$D,P83)))))</f>
        <v>0</v>
      </c>
    </row>
    <row r="84" spans="1:18">
      <c r="A84" t="str">
        <f>IF(AND('Cihazlar'!A84="",'Cihazlar'!B84=""),"",IFERROR(INDEX('Müşteriler'!$A:$A,MATCH(IF('Cihazlar'!A84="","§",'Cihazlar'!A84),'Müşteriler'!$K:$K,0)),IFERROR(INDEX('Müşteriler'!$A:$A,MATCH(IF('Cihazlar'!B84="","§",'Cihazlar'!B84),'Müşteriler'!$C:$C,0)),'Cihazlar'!A84&amp;'Cihazlar'!B84)))</f>
        <v/>
      </c>
      <c r="B84" t="str">
        <f>IF('Cihazlar'!C84="","",IF(P84="",'Cihazlar'!C84,INDEX('Ürünler'!$B:$B,P84)))</f>
        <v/>
      </c>
      <c r="C84" t="str">
        <f>IF('Cihazlar'!D84="","",'Cihazlar'!D84)</f>
        <v/>
      </c>
      <c r="D84" s="16" t="str">
        <f>O84</f>
        <v/>
      </c>
      <c r="E84" t="str">
        <f>IF(R84&gt;0,R84&amp;" gün",IF(Q84&gt;0,Q84&amp;" ay",""))</f>
        <v/>
      </c>
      <c r="F84" s="16" t="str">
        <f>IF(OR('Cihazlar'!C84="",O84=""),"",IF(R84&gt;0,O84+R84,IF(Q84&gt;0,EDATE(O84,Q84),"")))</f>
        <v/>
      </c>
      <c r="G84" s="17" t="str">
        <f>IF(F84="","",F84-TODAY())</f>
        <v/>
      </c>
      <c r="H84" t="str">
        <f>IF(G84="","",IF(G84&lt;0,"Gecikmiş",IF(G84&lt;=30,"30 gün içinde","Planlı")))</f>
        <v/>
      </c>
      <c r="I84" s="16" t="str">
        <f>IF('Cihazlar'!R84="","",IF('Cihazlar'!S84="Uygun değil",(IF('Cihazlar'!R84="","",IF(ISNUMBER('Cihazlar'!R84),'Cihazlar'!R84,IFERROR(DATE(VALUE(RIGHT('Cihazlar'!R84,4)),VALUE(MID('Cihazlar'!R84,4,2)),VALUE(LEFT('Cihazlar'!R84,2))),""))))+0,EDATE((IF('Cihazlar'!R84="","",IF(ISNUMBER('Cihazlar'!R84),'Cihazlar'!R84,IFERROR(DATE(VALUE(RIGHT('Cihazlar'!R84,4)),VALUE(MID('Cihazlar'!R84,4,2)),VALUE(LEFT('Cihazlar'!R84,2))),"")))),12)))</f>
        <v/>
      </c>
      <c r="J84" s="17" t="str">
        <f>IF(I84="","",I84-TODAY())</f>
        <v/>
      </c>
      <c r="K84" s="16" t="str">
        <f>IF('Cihazlar'!U84="","",IF('Cihazlar'!V84="Kaçak var",(IF('Cihazlar'!U84="","",IF(ISNUMBER('Cihazlar'!U84),'Cihazlar'!U84,IFERROR(DATE(VALUE(RIGHT('Cihazlar'!U84,4)),VALUE(MID('Cihazlar'!U84,4,2)),VALUE(LEFT('Cihazlar'!U84,2))),""))))+30,EDATE((IF('Cihazlar'!U84="","",IF(ISNUMBER('Cihazlar'!U84),'Cihazlar'!U84,IFERROR(DATE(VALUE(RIGHT('Cihazlar'!U84,4)),VALUE(MID('Cihazlar'!U84,4,2)),VALUE(LEFT('Cihazlar'!U84,2))),"")))),12)))</f>
        <v/>
      </c>
      <c r="L84" s="17" t="str">
        <f>IF(K84="","",K84-TODAY())</f>
        <v/>
      </c>
      <c r="M84" s="16" t="str">
        <f>IF('Cihazlar'!X84="","",IF('Cihazlar'!Y84="Uygun değil",(IF('Cihazlar'!X84="","",IF(ISNUMBER('Cihazlar'!X84),'Cihazlar'!X84,IFERROR(DATE(VALUE(RIGHT('Cihazlar'!X84,4)),VALUE(MID('Cihazlar'!X84,4,2)),VALUE(LEFT('Cihazlar'!X84,2))),""))))+0,EDATE((IF('Cihazlar'!X84="","",IF(ISNUMBER('Cihazlar'!X84),'Cihazlar'!X84,IFERROR(DATE(VALUE(RIGHT('Cihazlar'!X84,4)),VALUE(MID('Cihazlar'!X84,4,2)),VALUE(LEFT('Cihazlar'!X84,2))),"")))),12)))</f>
        <v/>
      </c>
      <c r="N84" s="17" t="str">
        <f>IF(M84="","",M84-TODAY())</f>
        <v/>
      </c>
      <c r="O84" s="16" t="str">
        <f>IF('Cihazlar'!F84&lt;&gt;"",IF('Cihazlar'!F84="","",IF(ISNUMBER('Cihazlar'!F84),'Cihazlar'!F84,IFERROR(DATE(VALUE(RIGHT('Cihazlar'!F84,4)),VALUE(MID('Cihazlar'!F84,4,2)),VALUE(LEFT('Cihazlar'!F84,2))),""))),IF('Cihazlar'!E84="","",IF(ISNUMBER('Cihazlar'!E84),'Cihazlar'!E84,IFERROR(DATE(VALUE(RIGHT('Cihazlar'!E84,4)),VALUE(MID('Cihazlar'!E84,4,2)),VALUE(LEFT('Cihazlar'!E84,2))),""))))</f>
        <v/>
      </c>
      <c r="P84" t="str">
        <f>IF('Cihazlar'!C84="","",IFERROR(MATCH('Cihazlar'!C84,'Ürünler'!$A:$A,0),IFERROR(MATCH('Cihazlar'!C84,'Ürünler'!$B:$B,0),"")))</f>
        <v/>
      </c>
      <c r="Q84">
        <f>IF(R84&gt;0,0,IF('Cihazlar'!J84&lt;&gt;"",N(VALUE('Cihazlar'!J84)),IF(P84="",0,N(INDEX('Ürünler'!$C:$C,P84)))))</f>
        <v>0</v>
      </c>
      <c r="R84">
        <f>IF('Cihazlar'!K84&lt;&gt;"",N(VALUE('Cihazlar'!K84)),IF('Cihazlar'!J84&lt;&gt;"",0,IF(P84="",0,N(INDEX('Ürünler'!$D:$D,P84)))))</f>
        <v>0</v>
      </c>
    </row>
    <row r="85" spans="1:18">
      <c r="A85" t="str">
        <f>IF(AND('Cihazlar'!A85="",'Cihazlar'!B85=""),"",IFERROR(INDEX('Müşteriler'!$A:$A,MATCH(IF('Cihazlar'!A85="","§",'Cihazlar'!A85),'Müşteriler'!$K:$K,0)),IFERROR(INDEX('Müşteriler'!$A:$A,MATCH(IF('Cihazlar'!B85="","§",'Cihazlar'!B85),'Müşteriler'!$C:$C,0)),'Cihazlar'!A85&amp;'Cihazlar'!B85)))</f>
        <v/>
      </c>
      <c r="B85" t="str">
        <f>IF('Cihazlar'!C85="","",IF(P85="",'Cihazlar'!C85,INDEX('Ürünler'!$B:$B,P85)))</f>
        <v/>
      </c>
      <c r="C85" t="str">
        <f>IF('Cihazlar'!D85="","",'Cihazlar'!D85)</f>
        <v/>
      </c>
      <c r="D85" s="16" t="str">
        <f>O85</f>
        <v/>
      </c>
      <c r="E85" t="str">
        <f>IF(R85&gt;0,R85&amp;" gün",IF(Q85&gt;0,Q85&amp;" ay",""))</f>
        <v/>
      </c>
      <c r="F85" s="16" t="str">
        <f>IF(OR('Cihazlar'!C85="",O85=""),"",IF(R85&gt;0,O85+R85,IF(Q85&gt;0,EDATE(O85,Q85),"")))</f>
        <v/>
      </c>
      <c r="G85" s="17" t="str">
        <f>IF(F85="","",F85-TODAY())</f>
        <v/>
      </c>
      <c r="H85" t="str">
        <f>IF(G85="","",IF(G85&lt;0,"Gecikmiş",IF(G85&lt;=30,"30 gün içinde","Planlı")))</f>
        <v/>
      </c>
      <c r="I85" s="16" t="str">
        <f>IF('Cihazlar'!R85="","",IF('Cihazlar'!S85="Uygun değil",(IF('Cihazlar'!R85="","",IF(ISNUMBER('Cihazlar'!R85),'Cihazlar'!R85,IFERROR(DATE(VALUE(RIGHT('Cihazlar'!R85,4)),VALUE(MID('Cihazlar'!R85,4,2)),VALUE(LEFT('Cihazlar'!R85,2))),""))))+0,EDATE((IF('Cihazlar'!R85="","",IF(ISNUMBER('Cihazlar'!R85),'Cihazlar'!R85,IFERROR(DATE(VALUE(RIGHT('Cihazlar'!R85,4)),VALUE(MID('Cihazlar'!R85,4,2)),VALUE(LEFT('Cihazlar'!R85,2))),"")))),12)))</f>
        <v/>
      </c>
      <c r="J85" s="17" t="str">
        <f>IF(I85="","",I85-TODAY())</f>
        <v/>
      </c>
      <c r="K85" s="16" t="str">
        <f>IF('Cihazlar'!U85="","",IF('Cihazlar'!V85="Kaçak var",(IF('Cihazlar'!U85="","",IF(ISNUMBER('Cihazlar'!U85),'Cihazlar'!U85,IFERROR(DATE(VALUE(RIGHT('Cihazlar'!U85,4)),VALUE(MID('Cihazlar'!U85,4,2)),VALUE(LEFT('Cihazlar'!U85,2))),""))))+30,EDATE((IF('Cihazlar'!U85="","",IF(ISNUMBER('Cihazlar'!U85),'Cihazlar'!U85,IFERROR(DATE(VALUE(RIGHT('Cihazlar'!U85,4)),VALUE(MID('Cihazlar'!U85,4,2)),VALUE(LEFT('Cihazlar'!U85,2))),"")))),12)))</f>
        <v/>
      </c>
      <c r="L85" s="17" t="str">
        <f>IF(K85="","",K85-TODAY())</f>
        <v/>
      </c>
      <c r="M85" s="16" t="str">
        <f>IF('Cihazlar'!X85="","",IF('Cihazlar'!Y85="Uygun değil",(IF('Cihazlar'!X85="","",IF(ISNUMBER('Cihazlar'!X85),'Cihazlar'!X85,IFERROR(DATE(VALUE(RIGHT('Cihazlar'!X85,4)),VALUE(MID('Cihazlar'!X85,4,2)),VALUE(LEFT('Cihazlar'!X85,2))),""))))+0,EDATE((IF('Cihazlar'!X85="","",IF(ISNUMBER('Cihazlar'!X85),'Cihazlar'!X85,IFERROR(DATE(VALUE(RIGHT('Cihazlar'!X85,4)),VALUE(MID('Cihazlar'!X85,4,2)),VALUE(LEFT('Cihazlar'!X85,2))),"")))),12)))</f>
        <v/>
      </c>
      <c r="N85" s="17" t="str">
        <f>IF(M85="","",M85-TODAY())</f>
        <v/>
      </c>
      <c r="O85" s="16" t="str">
        <f>IF('Cihazlar'!F85&lt;&gt;"",IF('Cihazlar'!F85="","",IF(ISNUMBER('Cihazlar'!F85),'Cihazlar'!F85,IFERROR(DATE(VALUE(RIGHT('Cihazlar'!F85,4)),VALUE(MID('Cihazlar'!F85,4,2)),VALUE(LEFT('Cihazlar'!F85,2))),""))),IF('Cihazlar'!E85="","",IF(ISNUMBER('Cihazlar'!E85),'Cihazlar'!E85,IFERROR(DATE(VALUE(RIGHT('Cihazlar'!E85,4)),VALUE(MID('Cihazlar'!E85,4,2)),VALUE(LEFT('Cihazlar'!E85,2))),""))))</f>
        <v/>
      </c>
      <c r="P85" t="str">
        <f>IF('Cihazlar'!C85="","",IFERROR(MATCH('Cihazlar'!C85,'Ürünler'!$A:$A,0),IFERROR(MATCH('Cihazlar'!C85,'Ürünler'!$B:$B,0),"")))</f>
        <v/>
      </c>
      <c r="Q85">
        <f>IF(R85&gt;0,0,IF('Cihazlar'!J85&lt;&gt;"",N(VALUE('Cihazlar'!J85)),IF(P85="",0,N(INDEX('Ürünler'!$C:$C,P85)))))</f>
        <v>0</v>
      </c>
      <c r="R85">
        <f>IF('Cihazlar'!K85&lt;&gt;"",N(VALUE('Cihazlar'!K85)),IF('Cihazlar'!J85&lt;&gt;"",0,IF(P85="",0,N(INDEX('Ürünler'!$D:$D,P85)))))</f>
        <v>0</v>
      </c>
    </row>
    <row r="86" spans="1:18">
      <c r="A86" t="str">
        <f>IF(AND('Cihazlar'!A86="",'Cihazlar'!B86=""),"",IFERROR(INDEX('Müşteriler'!$A:$A,MATCH(IF('Cihazlar'!A86="","§",'Cihazlar'!A86),'Müşteriler'!$K:$K,0)),IFERROR(INDEX('Müşteriler'!$A:$A,MATCH(IF('Cihazlar'!B86="","§",'Cihazlar'!B86),'Müşteriler'!$C:$C,0)),'Cihazlar'!A86&amp;'Cihazlar'!B86)))</f>
        <v/>
      </c>
      <c r="B86" t="str">
        <f>IF('Cihazlar'!C86="","",IF(P86="",'Cihazlar'!C86,INDEX('Ürünler'!$B:$B,P86)))</f>
        <v/>
      </c>
      <c r="C86" t="str">
        <f>IF('Cihazlar'!D86="","",'Cihazlar'!D86)</f>
        <v/>
      </c>
      <c r="D86" s="16" t="str">
        <f>O86</f>
        <v/>
      </c>
      <c r="E86" t="str">
        <f>IF(R86&gt;0,R86&amp;" gün",IF(Q86&gt;0,Q86&amp;" ay",""))</f>
        <v/>
      </c>
      <c r="F86" s="16" t="str">
        <f>IF(OR('Cihazlar'!C86="",O86=""),"",IF(R86&gt;0,O86+R86,IF(Q86&gt;0,EDATE(O86,Q86),"")))</f>
        <v/>
      </c>
      <c r="G86" s="17" t="str">
        <f>IF(F86="","",F86-TODAY())</f>
        <v/>
      </c>
      <c r="H86" t="str">
        <f>IF(G86="","",IF(G86&lt;0,"Gecikmiş",IF(G86&lt;=30,"30 gün içinde","Planlı")))</f>
        <v/>
      </c>
      <c r="I86" s="16" t="str">
        <f>IF('Cihazlar'!R86="","",IF('Cihazlar'!S86="Uygun değil",(IF('Cihazlar'!R86="","",IF(ISNUMBER('Cihazlar'!R86),'Cihazlar'!R86,IFERROR(DATE(VALUE(RIGHT('Cihazlar'!R86,4)),VALUE(MID('Cihazlar'!R86,4,2)),VALUE(LEFT('Cihazlar'!R86,2))),""))))+0,EDATE((IF('Cihazlar'!R86="","",IF(ISNUMBER('Cihazlar'!R86),'Cihazlar'!R86,IFERROR(DATE(VALUE(RIGHT('Cihazlar'!R86,4)),VALUE(MID('Cihazlar'!R86,4,2)),VALUE(LEFT('Cihazlar'!R86,2))),"")))),12)))</f>
        <v/>
      </c>
      <c r="J86" s="17" t="str">
        <f>IF(I86="","",I86-TODAY())</f>
        <v/>
      </c>
      <c r="K86" s="16" t="str">
        <f>IF('Cihazlar'!U86="","",IF('Cihazlar'!V86="Kaçak var",(IF('Cihazlar'!U86="","",IF(ISNUMBER('Cihazlar'!U86),'Cihazlar'!U86,IFERROR(DATE(VALUE(RIGHT('Cihazlar'!U86,4)),VALUE(MID('Cihazlar'!U86,4,2)),VALUE(LEFT('Cihazlar'!U86,2))),""))))+30,EDATE((IF('Cihazlar'!U86="","",IF(ISNUMBER('Cihazlar'!U86),'Cihazlar'!U86,IFERROR(DATE(VALUE(RIGHT('Cihazlar'!U86,4)),VALUE(MID('Cihazlar'!U86,4,2)),VALUE(LEFT('Cihazlar'!U86,2))),"")))),12)))</f>
        <v/>
      </c>
      <c r="L86" s="17" t="str">
        <f>IF(K86="","",K86-TODAY())</f>
        <v/>
      </c>
      <c r="M86" s="16" t="str">
        <f>IF('Cihazlar'!X86="","",IF('Cihazlar'!Y86="Uygun değil",(IF('Cihazlar'!X86="","",IF(ISNUMBER('Cihazlar'!X86),'Cihazlar'!X86,IFERROR(DATE(VALUE(RIGHT('Cihazlar'!X86,4)),VALUE(MID('Cihazlar'!X86,4,2)),VALUE(LEFT('Cihazlar'!X86,2))),""))))+0,EDATE((IF('Cihazlar'!X86="","",IF(ISNUMBER('Cihazlar'!X86),'Cihazlar'!X86,IFERROR(DATE(VALUE(RIGHT('Cihazlar'!X86,4)),VALUE(MID('Cihazlar'!X86,4,2)),VALUE(LEFT('Cihazlar'!X86,2))),"")))),12)))</f>
        <v/>
      </c>
      <c r="N86" s="17" t="str">
        <f>IF(M86="","",M86-TODAY())</f>
        <v/>
      </c>
      <c r="O86" s="16" t="str">
        <f>IF('Cihazlar'!F86&lt;&gt;"",IF('Cihazlar'!F86="","",IF(ISNUMBER('Cihazlar'!F86),'Cihazlar'!F86,IFERROR(DATE(VALUE(RIGHT('Cihazlar'!F86,4)),VALUE(MID('Cihazlar'!F86,4,2)),VALUE(LEFT('Cihazlar'!F86,2))),""))),IF('Cihazlar'!E86="","",IF(ISNUMBER('Cihazlar'!E86),'Cihazlar'!E86,IFERROR(DATE(VALUE(RIGHT('Cihazlar'!E86,4)),VALUE(MID('Cihazlar'!E86,4,2)),VALUE(LEFT('Cihazlar'!E86,2))),""))))</f>
        <v/>
      </c>
      <c r="P86" t="str">
        <f>IF('Cihazlar'!C86="","",IFERROR(MATCH('Cihazlar'!C86,'Ürünler'!$A:$A,0),IFERROR(MATCH('Cihazlar'!C86,'Ürünler'!$B:$B,0),"")))</f>
        <v/>
      </c>
      <c r="Q86">
        <f>IF(R86&gt;0,0,IF('Cihazlar'!J86&lt;&gt;"",N(VALUE('Cihazlar'!J86)),IF(P86="",0,N(INDEX('Ürünler'!$C:$C,P86)))))</f>
        <v>0</v>
      </c>
      <c r="R86">
        <f>IF('Cihazlar'!K86&lt;&gt;"",N(VALUE('Cihazlar'!K86)),IF('Cihazlar'!J86&lt;&gt;"",0,IF(P86="",0,N(INDEX('Ürünler'!$D:$D,P86)))))</f>
        <v>0</v>
      </c>
    </row>
    <row r="87" spans="1:18">
      <c r="A87" t="str">
        <f>IF(AND('Cihazlar'!A87="",'Cihazlar'!B87=""),"",IFERROR(INDEX('Müşteriler'!$A:$A,MATCH(IF('Cihazlar'!A87="","§",'Cihazlar'!A87),'Müşteriler'!$K:$K,0)),IFERROR(INDEX('Müşteriler'!$A:$A,MATCH(IF('Cihazlar'!B87="","§",'Cihazlar'!B87),'Müşteriler'!$C:$C,0)),'Cihazlar'!A87&amp;'Cihazlar'!B87)))</f>
        <v/>
      </c>
      <c r="B87" t="str">
        <f>IF('Cihazlar'!C87="","",IF(P87="",'Cihazlar'!C87,INDEX('Ürünler'!$B:$B,P87)))</f>
        <v/>
      </c>
      <c r="C87" t="str">
        <f>IF('Cihazlar'!D87="","",'Cihazlar'!D87)</f>
        <v/>
      </c>
      <c r="D87" s="16" t="str">
        <f>O87</f>
        <v/>
      </c>
      <c r="E87" t="str">
        <f>IF(R87&gt;0,R87&amp;" gün",IF(Q87&gt;0,Q87&amp;" ay",""))</f>
        <v/>
      </c>
      <c r="F87" s="16" t="str">
        <f>IF(OR('Cihazlar'!C87="",O87=""),"",IF(R87&gt;0,O87+R87,IF(Q87&gt;0,EDATE(O87,Q87),"")))</f>
        <v/>
      </c>
      <c r="G87" s="17" t="str">
        <f>IF(F87="","",F87-TODAY())</f>
        <v/>
      </c>
      <c r="H87" t="str">
        <f>IF(G87="","",IF(G87&lt;0,"Gecikmiş",IF(G87&lt;=30,"30 gün içinde","Planlı")))</f>
        <v/>
      </c>
      <c r="I87" s="16" t="str">
        <f>IF('Cihazlar'!R87="","",IF('Cihazlar'!S87="Uygun değil",(IF('Cihazlar'!R87="","",IF(ISNUMBER('Cihazlar'!R87),'Cihazlar'!R87,IFERROR(DATE(VALUE(RIGHT('Cihazlar'!R87,4)),VALUE(MID('Cihazlar'!R87,4,2)),VALUE(LEFT('Cihazlar'!R87,2))),""))))+0,EDATE((IF('Cihazlar'!R87="","",IF(ISNUMBER('Cihazlar'!R87),'Cihazlar'!R87,IFERROR(DATE(VALUE(RIGHT('Cihazlar'!R87,4)),VALUE(MID('Cihazlar'!R87,4,2)),VALUE(LEFT('Cihazlar'!R87,2))),"")))),12)))</f>
        <v/>
      </c>
      <c r="J87" s="17" t="str">
        <f>IF(I87="","",I87-TODAY())</f>
        <v/>
      </c>
      <c r="K87" s="16" t="str">
        <f>IF('Cihazlar'!U87="","",IF('Cihazlar'!V87="Kaçak var",(IF('Cihazlar'!U87="","",IF(ISNUMBER('Cihazlar'!U87),'Cihazlar'!U87,IFERROR(DATE(VALUE(RIGHT('Cihazlar'!U87,4)),VALUE(MID('Cihazlar'!U87,4,2)),VALUE(LEFT('Cihazlar'!U87,2))),""))))+30,EDATE((IF('Cihazlar'!U87="","",IF(ISNUMBER('Cihazlar'!U87),'Cihazlar'!U87,IFERROR(DATE(VALUE(RIGHT('Cihazlar'!U87,4)),VALUE(MID('Cihazlar'!U87,4,2)),VALUE(LEFT('Cihazlar'!U87,2))),"")))),12)))</f>
        <v/>
      </c>
      <c r="L87" s="17" t="str">
        <f>IF(K87="","",K87-TODAY())</f>
        <v/>
      </c>
      <c r="M87" s="16" t="str">
        <f>IF('Cihazlar'!X87="","",IF('Cihazlar'!Y87="Uygun değil",(IF('Cihazlar'!X87="","",IF(ISNUMBER('Cihazlar'!X87),'Cihazlar'!X87,IFERROR(DATE(VALUE(RIGHT('Cihazlar'!X87,4)),VALUE(MID('Cihazlar'!X87,4,2)),VALUE(LEFT('Cihazlar'!X87,2))),""))))+0,EDATE((IF('Cihazlar'!X87="","",IF(ISNUMBER('Cihazlar'!X87),'Cihazlar'!X87,IFERROR(DATE(VALUE(RIGHT('Cihazlar'!X87,4)),VALUE(MID('Cihazlar'!X87,4,2)),VALUE(LEFT('Cihazlar'!X87,2))),"")))),12)))</f>
        <v/>
      </c>
      <c r="N87" s="17" t="str">
        <f>IF(M87="","",M87-TODAY())</f>
        <v/>
      </c>
      <c r="O87" s="16" t="str">
        <f>IF('Cihazlar'!F87&lt;&gt;"",IF('Cihazlar'!F87="","",IF(ISNUMBER('Cihazlar'!F87),'Cihazlar'!F87,IFERROR(DATE(VALUE(RIGHT('Cihazlar'!F87,4)),VALUE(MID('Cihazlar'!F87,4,2)),VALUE(LEFT('Cihazlar'!F87,2))),""))),IF('Cihazlar'!E87="","",IF(ISNUMBER('Cihazlar'!E87),'Cihazlar'!E87,IFERROR(DATE(VALUE(RIGHT('Cihazlar'!E87,4)),VALUE(MID('Cihazlar'!E87,4,2)),VALUE(LEFT('Cihazlar'!E87,2))),""))))</f>
        <v/>
      </c>
      <c r="P87" t="str">
        <f>IF('Cihazlar'!C87="","",IFERROR(MATCH('Cihazlar'!C87,'Ürünler'!$A:$A,0),IFERROR(MATCH('Cihazlar'!C87,'Ürünler'!$B:$B,0),"")))</f>
        <v/>
      </c>
      <c r="Q87">
        <f>IF(R87&gt;0,0,IF('Cihazlar'!J87&lt;&gt;"",N(VALUE('Cihazlar'!J87)),IF(P87="",0,N(INDEX('Ürünler'!$C:$C,P87)))))</f>
        <v>0</v>
      </c>
      <c r="R87">
        <f>IF('Cihazlar'!K87&lt;&gt;"",N(VALUE('Cihazlar'!K87)),IF('Cihazlar'!J87&lt;&gt;"",0,IF(P87="",0,N(INDEX('Ürünler'!$D:$D,P87)))))</f>
        <v>0</v>
      </c>
    </row>
    <row r="88" spans="1:18">
      <c r="A88" t="str">
        <f>IF(AND('Cihazlar'!A88="",'Cihazlar'!B88=""),"",IFERROR(INDEX('Müşteriler'!$A:$A,MATCH(IF('Cihazlar'!A88="","§",'Cihazlar'!A88),'Müşteriler'!$K:$K,0)),IFERROR(INDEX('Müşteriler'!$A:$A,MATCH(IF('Cihazlar'!B88="","§",'Cihazlar'!B88),'Müşteriler'!$C:$C,0)),'Cihazlar'!A88&amp;'Cihazlar'!B88)))</f>
        <v/>
      </c>
      <c r="B88" t="str">
        <f>IF('Cihazlar'!C88="","",IF(P88="",'Cihazlar'!C88,INDEX('Ürünler'!$B:$B,P88)))</f>
        <v/>
      </c>
      <c r="C88" t="str">
        <f>IF('Cihazlar'!D88="","",'Cihazlar'!D88)</f>
        <v/>
      </c>
      <c r="D88" s="16" t="str">
        <f>O88</f>
        <v/>
      </c>
      <c r="E88" t="str">
        <f>IF(R88&gt;0,R88&amp;" gün",IF(Q88&gt;0,Q88&amp;" ay",""))</f>
        <v/>
      </c>
      <c r="F88" s="16" t="str">
        <f>IF(OR('Cihazlar'!C88="",O88=""),"",IF(R88&gt;0,O88+R88,IF(Q88&gt;0,EDATE(O88,Q88),"")))</f>
        <v/>
      </c>
      <c r="G88" s="17" t="str">
        <f>IF(F88="","",F88-TODAY())</f>
        <v/>
      </c>
      <c r="H88" t="str">
        <f>IF(G88="","",IF(G88&lt;0,"Gecikmiş",IF(G88&lt;=30,"30 gün içinde","Planlı")))</f>
        <v/>
      </c>
      <c r="I88" s="16" t="str">
        <f>IF('Cihazlar'!R88="","",IF('Cihazlar'!S88="Uygun değil",(IF('Cihazlar'!R88="","",IF(ISNUMBER('Cihazlar'!R88),'Cihazlar'!R88,IFERROR(DATE(VALUE(RIGHT('Cihazlar'!R88,4)),VALUE(MID('Cihazlar'!R88,4,2)),VALUE(LEFT('Cihazlar'!R88,2))),""))))+0,EDATE((IF('Cihazlar'!R88="","",IF(ISNUMBER('Cihazlar'!R88),'Cihazlar'!R88,IFERROR(DATE(VALUE(RIGHT('Cihazlar'!R88,4)),VALUE(MID('Cihazlar'!R88,4,2)),VALUE(LEFT('Cihazlar'!R88,2))),"")))),12)))</f>
        <v/>
      </c>
      <c r="J88" s="17" t="str">
        <f>IF(I88="","",I88-TODAY())</f>
        <v/>
      </c>
      <c r="K88" s="16" t="str">
        <f>IF('Cihazlar'!U88="","",IF('Cihazlar'!V88="Kaçak var",(IF('Cihazlar'!U88="","",IF(ISNUMBER('Cihazlar'!U88),'Cihazlar'!U88,IFERROR(DATE(VALUE(RIGHT('Cihazlar'!U88,4)),VALUE(MID('Cihazlar'!U88,4,2)),VALUE(LEFT('Cihazlar'!U88,2))),""))))+30,EDATE((IF('Cihazlar'!U88="","",IF(ISNUMBER('Cihazlar'!U88),'Cihazlar'!U88,IFERROR(DATE(VALUE(RIGHT('Cihazlar'!U88,4)),VALUE(MID('Cihazlar'!U88,4,2)),VALUE(LEFT('Cihazlar'!U88,2))),"")))),12)))</f>
        <v/>
      </c>
      <c r="L88" s="17" t="str">
        <f>IF(K88="","",K88-TODAY())</f>
        <v/>
      </c>
      <c r="M88" s="16" t="str">
        <f>IF('Cihazlar'!X88="","",IF('Cihazlar'!Y88="Uygun değil",(IF('Cihazlar'!X88="","",IF(ISNUMBER('Cihazlar'!X88),'Cihazlar'!X88,IFERROR(DATE(VALUE(RIGHT('Cihazlar'!X88,4)),VALUE(MID('Cihazlar'!X88,4,2)),VALUE(LEFT('Cihazlar'!X88,2))),""))))+0,EDATE((IF('Cihazlar'!X88="","",IF(ISNUMBER('Cihazlar'!X88),'Cihazlar'!X88,IFERROR(DATE(VALUE(RIGHT('Cihazlar'!X88,4)),VALUE(MID('Cihazlar'!X88,4,2)),VALUE(LEFT('Cihazlar'!X88,2))),"")))),12)))</f>
        <v/>
      </c>
      <c r="N88" s="17" t="str">
        <f>IF(M88="","",M88-TODAY())</f>
        <v/>
      </c>
      <c r="O88" s="16" t="str">
        <f>IF('Cihazlar'!F88&lt;&gt;"",IF('Cihazlar'!F88="","",IF(ISNUMBER('Cihazlar'!F88),'Cihazlar'!F88,IFERROR(DATE(VALUE(RIGHT('Cihazlar'!F88,4)),VALUE(MID('Cihazlar'!F88,4,2)),VALUE(LEFT('Cihazlar'!F88,2))),""))),IF('Cihazlar'!E88="","",IF(ISNUMBER('Cihazlar'!E88),'Cihazlar'!E88,IFERROR(DATE(VALUE(RIGHT('Cihazlar'!E88,4)),VALUE(MID('Cihazlar'!E88,4,2)),VALUE(LEFT('Cihazlar'!E88,2))),""))))</f>
        <v/>
      </c>
      <c r="P88" t="str">
        <f>IF('Cihazlar'!C88="","",IFERROR(MATCH('Cihazlar'!C88,'Ürünler'!$A:$A,0),IFERROR(MATCH('Cihazlar'!C88,'Ürünler'!$B:$B,0),"")))</f>
        <v/>
      </c>
      <c r="Q88">
        <f>IF(R88&gt;0,0,IF('Cihazlar'!J88&lt;&gt;"",N(VALUE('Cihazlar'!J88)),IF(P88="",0,N(INDEX('Ürünler'!$C:$C,P88)))))</f>
        <v>0</v>
      </c>
      <c r="R88">
        <f>IF('Cihazlar'!K88&lt;&gt;"",N(VALUE('Cihazlar'!K88)),IF('Cihazlar'!J88&lt;&gt;"",0,IF(P88="",0,N(INDEX('Ürünler'!$D:$D,P88)))))</f>
        <v>0</v>
      </c>
    </row>
    <row r="89" spans="1:18">
      <c r="A89" t="str">
        <f>IF(AND('Cihazlar'!A89="",'Cihazlar'!B89=""),"",IFERROR(INDEX('Müşteriler'!$A:$A,MATCH(IF('Cihazlar'!A89="","§",'Cihazlar'!A89),'Müşteriler'!$K:$K,0)),IFERROR(INDEX('Müşteriler'!$A:$A,MATCH(IF('Cihazlar'!B89="","§",'Cihazlar'!B89),'Müşteriler'!$C:$C,0)),'Cihazlar'!A89&amp;'Cihazlar'!B89)))</f>
        <v/>
      </c>
      <c r="B89" t="str">
        <f>IF('Cihazlar'!C89="","",IF(P89="",'Cihazlar'!C89,INDEX('Ürünler'!$B:$B,P89)))</f>
        <v/>
      </c>
      <c r="C89" t="str">
        <f>IF('Cihazlar'!D89="","",'Cihazlar'!D89)</f>
        <v/>
      </c>
      <c r="D89" s="16" t="str">
        <f>O89</f>
        <v/>
      </c>
      <c r="E89" t="str">
        <f>IF(R89&gt;0,R89&amp;" gün",IF(Q89&gt;0,Q89&amp;" ay",""))</f>
        <v/>
      </c>
      <c r="F89" s="16" t="str">
        <f>IF(OR('Cihazlar'!C89="",O89=""),"",IF(R89&gt;0,O89+R89,IF(Q89&gt;0,EDATE(O89,Q89),"")))</f>
        <v/>
      </c>
      <c r="G89" s="17" t="str">
        <f>IF(F89="","",F89-TODAY())</f>
        <v/>
      </c>
      <c r="H89" t="str">
        <f>IF(G89="","",IF(G89&lt;0,"Gecikmiş",IF(G89&lt;=30,"30 gün içinde","Planlı")))</f>
        <v/>
      </c>
      <c r="I89" s="16" t="str">
        <f>IF('Cihazlar'!R89="","",IF('Cihazlar'!S89="Uygun değil",(IF('Cihazlar'!R89="","",IF(ISNUMBER('Cihazlar'!R89),'Cihazlar'!R89,IFERROR(DATE(VALUE(RIGHT('Cihazlar'!R89,4)),VALUE(MID('Cihazlar'!R89,4,2)),VALUE(LEFT('Cihazlar'!R89,2))),""))))+0,EDATE((IF('Cihazlar'!R89="","",IF(ISNUMBER('Cihazlar'!R89),'Cihazlar'!R89,IFERROR(DATE(VALUE(RIGHT('Cihazlar'!R89,4)),VALUE(MID('Cihazlar'!R89,4,2)),VALUE(LEFT('Cihazlar'!R89,2))),"")))),12)))</f>
        <v/>
      </c>
      <c r="J89" s="17" t="str">
        <f>IF(I89="","",I89-TODAY())</f>
        <v/>
      </c>
      <c r="K89" s="16" t="str">
        <f>IF('Cihazlar'!U89="","",IF('Cihazlar'!V89="Kaçak var",(IF('Cihazlar'!U89="","",IF(ISNUMBER('Cihazlar'!U89),'Cihazlar'!U89,IFERROR(DATE(VALUE(RIGHT('Cihazlar'!U89,4)),VALUE(MID('Cihazlar'!U89,4,2)),VALUE(LEFT('Cihazlar'!U89,2))),""))))+30,EDATE((IF('Cihazlar'!U89="","",IF(ISNUMBER('Cihazlar'!U89),'Cihazlar'!U89,IFERROR(DATE(VALUE(RIGHT('Cihazlar'!U89,4)),VALUE(MID('Cihazlar'!U89,4,2)),VALUE(LEFT('Cihazlar'!U89,2))),"")))),12)))</f>
        <v/>
      </c>
      <c r="L89" s="17" t="str">
        <f>IF(K89="","",K89-TODAY())</f>
        <v/>
      </c>
      <c r="M89" s="16" t="str">
        <f>IF('Cihazlar'!X89="","",IF('Cihazlar'!Y89="Uygun değil",(IF('Cihazlar'!X89="","",IF(ISNUMBER('Cihazlar'!X89),'Cihazlar'!X89,IFERROR(DATE(VALUE(RIGHT('Cihazlar'!X89,4)),VALUE(MID('Cihazlar'!X89,4,2)),VALUE(LEFT('Cihazlar'!X89,2))),""))))+0,EDATE((IF('Cihazlar'!X89="","",IF(ISNUMBER('Cihazlar'!X89),'Cihazlar'!X89,IFERROR(DATE(VALUE(RIGHT('Cihazlar'!X89,4)),VALUE(MID('Cihazlar'!X89,4,2)),VALUE(LEFT('Cihazlar'!X89,2))),"")))),12)))</f>
        <v/>
      </c>
      <c r="N89" s="17" t="str">
        <f>IF(M89="","",M89-TODAY())</f>
        <v/>
      </c>
      <c r="O89" s="16" t="str">
        <f>IF('Cihazlar'!F89&lt;&gt;"",IF('Cihazlar'!F89="","",IF(ISNUMBER('Cihazlar'!F89),'Cihazlar'!F89,IFERROR(DATE(VALUE(RIGHT('Cihazlar'!F89,4)),VALUE(MID('Cihazlar'!F89,4,2)),VALUE(LEFT('Cihazlar'!F89,2))),""))),IF('Cihazlar'!E89="","",IF(ISNUMBER('Cihazlar'!E89),'Cihazlar'!E89,IFERROR(DATE(VALUE(RIGHT('Cihazlar'!E89,4)),VALUE(MID('Cihazlar'!E89,4,2)),VALUE(LEFT('Cihazlar'!E89,2))),""))))</f>
        <v/>
      </c>
      <c r="P89" t="str">
        <f>IF('Cihazlar'!C89="","",IFERROR(MATCH('Cihazlar'!C89,'Ürünler'!$A:$A,0),IFERROR(MATCH('Cihazlar'!C89,'Ürünler'!$B:$B,0),"")))</f>
        <v/>
      </c>
      <c r="Q89">
        <f>IF(R89&gt;0,0,IF('Cihazlar'!J89&lt;&gt;"",N(VALUE('Cihazlar'!J89)),IF(P89="",0,N(INDEX('Ürünler'!$C:$C,P89)))))</f>
        <v>0</v>
      </c>
      <c r="R89">
        <f>IF('Cihazlar'!K89&lt;&gt;"",N(VALUE('Cihazlar'!K89)),IF('Cihazlar'!J89&lt;&gt;"",0,IF(P89="",0,N(INDEX('Ürünler'!$D:$D,P89)))))</f>
        <v>0</v>
      </c>
    </row>
    <row r="90" spans="1:18">
      <c r="A90" t="str">
        <f>IF(AND('Cihazlar'!A90="",'Cihazlar'!B90=""),"",IFERROR(INDEX('Müşteriler'!$A:$A,MATCH(IF('Cihazlar'!A90="","§",'Cihazlar'!A90),'Müşteriler'!$K:$K,0)),IFERROR(INDEX('Müşteriler'!$A:$A,MATCH(IF('Cihazlar'!B90="","§",'Cihazlar'!B90),'Müşteriler'!$C:$C,0)),'Cihazlar'!A90&amp;'Cihazlar'!B90)))</f>
        <v/>
      </c>
      <c r="B90" t="str">
        <f>IF('Cihazlar'!C90="","",IF(P90="",'Cihazlar'!C90,INDEX('Ürünler'!$B:$B,P90)))</f>
        <v/>
      </c>
      <c r="C90" t="str">
        <f>IF('Cihazlar'!D90="","",'Cihazlar'!D90)</f>
        <v/>
      </c>
      <c r="D90" s="16" t="str">
        <f>O90</f>
        <v/>
      </c>
      <c r="E90" t="str">
        <f>IF(R90&gt;0,R90&amp;" gün",IF(Q90&gt;0,Q90&amp;" ay",""))</f>
        <v/>
      </c>
      <c r="F90" s="16" t="str">
        <f>IF(OR('Cihazlar'!C90="",O90=""),"",IF(R90&gt;0,O90+R90,IF(Q90&gt;0,EDATE(O90,Q90),"")))</f>
        <v/>
      </c>
      <c r="G90" s="17" t="str">
        <f>IF(F90="","",F90-TODAY())</f>
        <v/>
      </c>
      <c r="H90" t="str">
        <f>IF(G90="","",IF(G90&lt;0,"Gecikmiş",IF(G90&lt;=30,"30 gün içinde","Planlı")))</f>
        <v/>
      </c>
      <c r="I90" s="16" t="str">
        <f>IF('Cihazlar'!R90="","",IF('Cihazlar'!S90="Uygun değil",(IF('Cihazlar'!R90="","",IF(ISNUMBER('Cihazlar'!R90),'Cihazlar'!R90,IFERROR(DATE(VALUE(RIGHT('Cihazlar'!R90,4)),VALUE(MID('Cihazlar'!R90,4,2)),VALUE(LEFT('Cihazlar'!R90,2))),""))))+0,EDATE((IF('Cihazlar'!R90="","",IF(ISNUMBER('Cihazlar'!R90),'Cihazlar'!R90,IFERROR(DATE(VALUE(RIGHT('Cihazlar'!R90,4)),VALUE(MID('Cihazlar'!R90,4,2)),VALUE(LEFT('Cihazlar'!R90,2))),"")))),12)))</f>
        <v/>
      </c>
      <c r="J90" s="17" t="str">
        <f>IF(I90="","",I90-TODAY())</f>
        <v/>
      </c>
      <c r="K90" s="16" t="str">
        <f>IF('Cihazlar'!U90="","",IF('Cihazlar'!V90="Kaçak var",(IF('Cihazlar'!U90="","",IF(ISNUMBER('Cihazlar'!U90),'Cihazlar'!U90,IFERROR(DATE(VALUE(RIGHT('Cihazlar'!U90,4)),VALUE(MID('Cihazlar'!U90,4,2)),VALUE(LEFT('Cihazlar'!U90,2))),""))))+30,EDATE((IF('Cihazlar'!U90="","",IF(ISNUMBER('Cihazlar'!U90),'Cihazlar'!U90,IFERROR(DATE(VALUE(RIGHT('Cihazlar'!U90,4)),VALUE(MID('Cihazlar'!U90,4,2)),VALUE(LEFT('Cihazlar'!U90,2))),"")))),12)))</f>
        <v/>
      </c>
      <c r="L90" s="17" t="str">
        <f>IF(K90="","",K90-TODAY())</f>
        <v/>
      </c>
      <c r="M90" s="16" t="str">
        <f>IF('Cihazlar'!X90="","",IF('Cihazlar'!Y90="Uygun değil",(IF('Cihazlar'!X90="","",IF(ISNUMBER('Cihazlar'!X90),'Cihazlar'!X90,IFERROR(DATE(VALUE(RIGHT('Cihazlar'!X90,4)),VALUE(MID('Cihazlar'!X90,4,2)),VALUE(LEFT('Cihazlar'!X90,2))),""))))+0,EDATE((IF('Cihazlar'!X90="","",IF(ISNUMBER('Cihazlar'!X90),'Cihazlar'!X90,IFERROR(DATE(VALUE(RIGHT('Cihazlar'!X90,4)),VALUE(MID('Cihazlar'!X90,4,2)),VALUE(LEFT('Cihazlar'!X90,2))),"")))),12)))</f>
        <v/>
      </c>
      <c r="N90" s="17" t="str">
        <f>IF(M90="","",M90-TODAY())</f>
        <v/>
      </c>
      <c r="O90" s="16" t="str">
        <f>IF('Cihazlar'!F90&lt;&gt;"",IF('Cihazlar'!F90="","",IF(ISNUMBER('Cihazlar'!F90),'Cihazlar'!F90,IFERROR(DATE(VALUE(RIGHT('Cihazlar'!F90,4)),VALUE(MID('Cihazlar'!F90,4,2)),VALUE(LEFT('Cihazlar'!F90,2))),""))),IF('Cihazlar'!E90="","",IF(ISNUMBER('Cihazlar'!E90),'Cihazlar'!E90,IFERROR(DATE(VALUE(RIGHT('Cihazlar'!E90,4)),VALUE(MID('Cihazlar'!E90,4,2)),VALUE(LEFT('Cihazlar'!E90,2))),""))))</f>
        <v/>
      </c>
      <c r="P90" t="str">
        <f>IF('Cihazlar'!C90="","",IFERROR(MATCH('Cihazlar'!C90,'Ürünler'!$A:$A,0),IFERROR(MATCH('Cihazlar'!C90,'Ürünler'!$B:$B,0),"")))</f>
        <v/>
      </c>
      <c r="Q90">
        <f>IF(R90&gt;0,0,IF('Cihazlar'!J90&lt;&gt;"",N(VALUE('Cihazlar'!J90)),IF(P90="",0,N(INDEX('Ürünler'!$C:$C,P90)))))</f>
        <v>0</v>
      </c>
      <c r="R90">
        <f>IF('Cihazlar'!K90&lt;&gt;"",N(VALUE('Cihazlar'!K90)),IF('Cihazlar'!J90&lt;&gt;"",0,IF(P90="",0,N(INDEX('Ürünler'!$D:$D,P90)))))</f>
        <v>0</v>
      </c>
    </row>
    <row r="91" spans="1:18">
      <c r="A91" t="str">
        <f>IF(AND('Cihazlar'!A91="",'Cihazlar'!B91=""),"",IFERROR(INDEX('Müşteriler'!$A:$A,MATCH(IF('Cihazlar'!A91="","§",'Cihazlar'!A91),'Müşteriler'!$K:$K,0)),IFERROR(INDEX('Müşteriler'!$A:$A,MATCH(IF('Cihazlar'!B91="","§",'Cihazlar'!B91),'Müşteriler'!$C:$C,0)),'Cihazlar'!A91&amp;'Cihazlar'!B91)))</f>
        <v/>
      </c>
      <c r="B91" t="str">
        <f>IF('Cihazlar'!C91="","",IF(P91="",'Cihazlar'!C91,INDEX('Ürünler'!$B:$B,P91)))</f>
        <v/>
      </c>
      <c r="C91" t="str">
        <f>IF('Cihazlar'!D91="","",'Cihazlar'!D91)</f>
        <v/>
      </c>
      <c r="D91" s="16" t="str">
        <f>O91</f>
        <v/>
      </c>
      <c r="E91" t="str">
        <f>IF(R91&gt;0,R91&amp;" gün",IF(Q91&gt;0,Q91&amp;" ay",""))</f>
        <v/>
      </c>
      <c r="F91" s="16" t="str">
        <f>IF(OR('Cihazlar'!C91="",O91=""),"",IF(R91&gt;0,O91+R91,IF(Q91&gt;0,EDATE(O91,Q91),"")))</f>
        <v/>
      </c>
      <c r="G91" s="17" t="str">
        <f>IF(F91="","",F91-TODAY())</f>
        <v/>
      </c>
      <c r="H91" t="str">
        <f>IF(G91="","",IF(G91&lt;0,"Gecikmiş",IF(G91&lt;=30,"30 gün içinde","Planlı")))</f>
        <v/>
      </c>
      <c r="I91" s="16" t="str">
        <f>IF('Cihazlar'!R91="","",IF('Cihazlar'!S91="Uygun değil",(IF('Cihazlar'!R91="","",IF(ISNUMBER('Cihazlar'!R91),'Cihazlar'!R91,IFERROR(DATE(VALUE(RIGHT('Cihazlar'!R91,4)),VALUE(MID('Cihazlar'!R91,4,2)),VALUE(LEFT('Cihazlar'!R91,2))),""))))+0,EDATE((IF('Cihazlar'!R91="","",IF(ISNUMBER('Cihazlar'!R91),'Cihazlar'!R91,IFERROR(DATE(VALUE(RIGHT('Cihazlar'!R91,4)),VALUE(MID('Cihazlar'!R91,4,2)),VALUE(LEFT('Cihazlar'!R91,2))),"")))),12)))</f>
        <v/>
      </c>
      <c r="J91" s="17" t="str">
        <f>IF(I91="","",I91-TODAY())</f>
        <v/>
      </c>
      <c r="K91" s="16" t="str">
        <f>IF('Cihazlar'!U91="","",IF('Cihazlar'!V91="Kaçak var",(IF('Cihazlar'!U91="","",IF(ISNUMBER('Cihazlar'!U91),'Cihazlar'!U91,IFERROR(DATE(VALUE(RIGHT('Cihazlar'!U91,4)),VALUE(MID('Cihazlar'!U91,4,2)),VALUE(LEFT('Cihazlar'!U91,2))),""))))+30,EDATE((IF('Cihazlar'!U91="","",IF(ISNUMBER('Cihazlar'!U91),'Cihazlar'!U91,IFERROR(DATE(VALUE(RIGHT('Cihazlar'!U91,4)),VALUE(MID('Cihazlar'!U91,4,2)),VALUE(LEFT('Cihazlar'!U91,2))),"")))),12)))</f>
        <v/>
      </c>
      <c r="L91" s="17" t="str">
        <f>IF(K91="","",K91-TODAY())</f>
        <v/>
      </c>
      <c r="M91" s="16" t="str">
        <f>IF('Cihazlar'!X91="","",IF('Cihazlar'!Y91="Uygun değil",(IF('Cihazlar'!X91="","",IF(ISNUMBER('Cihazlar'!X91),'Cihazlar'!X91,IFERROR(DATE(VALUE(RIGHT('Cihazlar'!X91,4)),VALUE(MID('Cihazlar'!X91,4,2)),VALUE(LEFT('Cihazlar'!X91,2))),""))))+0,EDATE((IF('Cihazlar'!X91="","",IF(ISNUMBER('Cihazlar'!X91),'Cihazlar'!X91,IFERROR(DATE(VALUE(RIGHT('Cihazlar'!X91,4)),VALUE(MID('Cihazlar'!X91,4,2)),VALUE(LEFT('Cihazlar'!X91,2))),"")))),12)))</f>
        <v/>
      </c>
      <c r="N91" s="17" t="str">
        <f>IF(M91="","",M91-TODAY())</f>
        <v/>
      </c>
      <c r="O91" s="16" t="str">
        <f>IF('Cihazlar'!F91&lt;&gt;"",IF('Cihazlar'!F91="","",IF(ISNUMBER('Cihazlar'!F91),'Cihazlar'!F91,IFERROR(DATE(VALUE(RIGHT('Cihazlar'!F91,4)),VALUE(MID('Cihazlar'!F91,4,2)),VALUE(LEFT('Cihazlar'!F91,2))),""))),IF('Cihazlar'!E91="","",IF(ISNUMBER('Cihazlar'!E91),'Cihazlar'!E91,IFERROR(DATE(VALUE(RIGHT('Cihazlar'!E91,4)),VALUE(MID('Cihazlar'!E91,4,2)),VALUE(LEFT('Cihazlar'!E91,2))),""))))</f>
        <v/>
      </c>
      <c r="P91" t="str">
        <f>IF('Cihazlar'!C91="","",IFERROR(MATCH('Cihazlar'!C91,'Ürünler'!$A:$A,0),IFERROR(MATCH('Cihazlar'!C91,'Ürünler'!$B:$B,0),"")))</f>
        <v/>
      </c>
      <c r="Q91">
        <f>IF(R91&gt;0,0,IF('Cihazlar'!J91&lt;&gt;"",N(VALUE('Cihazlar'!J91)),IF(P91="",0,N(INDEX('Ürünler'!$C:$C,P91)))))</f>
        <v>0</v>
      </c>
      <c r="R91">
        <f>IF('Cihazlar'!K91&lt;&gt;"",N(VALUE('Cihazlar'!K91)),IF('Cihazlar'!J91&lt;&gt;"",0,IF(P91="",0,N(INDEX('Ürünler'!$D:$D,P91)))))</f>
        <v>0</v>
      </c>
    </row>
    <row r="92" spans="1:18">
      <c r="A92" t="str">
        <f>IF(AND('Cihazlar'!A92="",'Cihazlar'!B92=""),"",IFERROR(INDEX('Müşteriler'!$A:$A,MATCH(IF('Cihazlar'!A92="","§",'Cihazlar'!A92),'Müşteriler'!$K:$K,0)),IFERROR(INDEX('Müşteriler'!$A:$A,MATCH(IF('Cihazlar'!B92="","§",'Cihazlar'!B92),'Müşteriler'!$C:$C,0)),'Cihazlar'!A92&amp;'Cihazlar'!B92)))</f>
        <v/>
      </c>
      <c r="B92" t="str">
        <f>IF('Cihazlar'!C92="","",IF(P92="",'Cihazlar'!C92,INDEX('Ürünler'!$B:$B,P92)))</f>
        <v/>
      </c>
      <c r="C92" t="str">
        <f>IF('Cihazlar'!D92="","",'Cihazlar'!D92)</f>
        <v/>
      </c>
      <c r="D92" s="16" t="str">
        <f>O92</f>
        <v/>
      </c>
      <c r="E92" t="str">
        <f>IF(R92&gt;0,R92&amp;" gün",IF(Q92&gt;0,Q92&amp;" ay",""))</f>
        <v/>
      </c>
      <c r="F92" s="16" t="str">
        <f>IF(OR('Cihazlar'!C92="",O92=""),"",IF(R92&gt;0,O92+R92,IF(Q92&gt;0,EDATE(O92,Q92),"")))</f>
        <v/>
      </c>
      <c r="G92" s="17" t="str">
        <f>IF(F92="","",F92-TODAY())</f>
        <v/>
      </c>
      <c r="H92" t="str">
        <f>IF(G92="","",IF(G92&lt;0,"Gecikmiş",IF(G92&lt;=30,"30 gün içinde","Planlı")))</f>
        <v/>
      </c>
      <c r="I92" s="16" t="str">
        <f>IF('Cihazlar'!R92="","",IF('Cihazlar'!S92="Uygun değil",(IF('Cihazlar'!R92="","",IF(ISNUMBER('Cihazlar'!R92),'Cihazlar'!R92,IFERROR(DATE(VALUE(RIGHT('Cihazlar'!R92,4)),VALUE(MID('Cihazlar'!R92,4,2)),VALUE(LEFT('Cihazlar'!R92,2))),""))))+0,EDATE((IF('Cihazlar'!R92="","",IF(ISNUMBER('Cihazlar'!R92),'Cihazlar'!R92,IFERROR(DATE(VALUE(RIGHT('Cihazlar'!R92,4)),VALUE(MID('Cihazlar'!R92,4,2)),VALUE(LEFT('Cihazlar'!R92,2))),"")))),12)))</f>
        <v/>
      </c>
      <c r="J92" s="17" t="str">
        <f>IF(I92="","",I92-TODAY())</f>
        <v/>
      </c>
      <c r="K92" s="16" t="str">
        <f>IF('Cihazlar'!U92="","",IF('Cihazlar'!V92="Kaçak var",(IF('Cihazlar'!U92="","",IF(ISNUMBER('Cihazlar'!U92),'Cihazlar'!U92,IFERROR(DATE(VALUE(RIGHT('Cihazlar'!U92,4)),VALUE(MID('Cihazlar'!U92,4,2)),VALUE(LEFT('Cihazlar'!U92,2))),""))))+30,EDATE((IF('Cihazlar'!U92="","",IF(ISNUMBER('Cihazlar'!U92),'Cihazlar'!U92,IFERROR(DATE(VALUE(RIGHT('Cihazlar'!U92,4)),VALUE(MID('Cihazlar'!U92,4,2)),VALUE(LEFT('Cihazlar'!U92,2))),"")))),12)))</f>
        <v/>
      </c>
      <c r="L92" s="17" t="str">
        <f>IF(K92="","",K92-TODAY())</f>
        <v/>
      </c>
      <c r="M92" s="16" t="str">
        <f>IF('Cihazlar'!X92="","",IF('Cihazlar'!Y92="Uygun değil",(IF('Cihazlar'!X92="","",IF(ISNUMBER('Cihazlar'!X92),'Cihazlar'!X92,IFERROR(DATE(VALUE(RIGHT('Cihazlar'!X92,4)),VALUE(MID('Cihazlar'!X92,4,2)),VALUE(LEFT('Cihazlar'!X92,2))),""))))+0,EDATE((IF('Cihazlar'!X92="","",IF(ISNUMBER('Cihazlar'!X92),'Cihazlar'!X92,IFERROR(DATE(VALUE(RIGHT('Cihazlar'!X92,4)),VALUE(MID('Cihazlar'!X92,4,2)),VALUE(LEFT('Cihazlar'!X92,2))),"")))),12)))</f>
        <v/>
      </c>
      <c r="N92" s="17" t="str">
        <f>IF(M92="","",M92-TODAY())</f>
        <v/>
      </c>
      <c r="O92" s="16" t="str">
        <f>IF('Cihazlar'!F92&lt;&gt;"",IF('Cihazlar'!F92="","",IF(ISNUMBER('Cihazlar'!F92),'Cihazlar'!F92,IFERROR(DATE(VALUE(RIGHT('Cihazlar'!F92,4)),VALUE(MID('Cihazlar'!F92,4,2)),VALUE(LEFT('Cihazlar'!F92,2))),""))),IF('Cihazlar'!E92="","",IF(ISNUMBER('Cihazlar'!E92),'Cihazlar'!E92,IFERROR(DATE(VALUE(RIGHT('Cihazlar'!E92,4)),VALUE(MID('Cihazlar'!E92,4,2)),VALUE(LEFT('Cihazlar'!E92,2))),""))))</f>
        <v/>
      </c>
      <c r="P92" t="str">
        <f>IF('Cihazlar'!C92="","",IFERROR(MATCH('Cihazlar'!C92,'Ürünler'!$A:$A,0),IFERROR(MATCH('Cihazlar'!C92,'Ürünler'!$B:$B,0),"")))</f>
        <v/>
      </c>
      <c r="Q92">
        <f>IF(R92&gt;0,0,IF('Cihazlar'!J92&lt;&gt;"",N(VALUE('Cihazlar'!J92)),IF(P92="",0,N(INDEX('Ürünler'!$C:$C,P92)))))</f>
        <v>0</v>
      </c>
      <c r="R92">
        <f>IF('Cihazlar'!K92&lt;&gt;"",N(VALUE('Cihazlar'!K92)),IF('Cihazlar'!J92&lt;&gt;"",0,IF(P92="",0,N(INDEX('Ürünler'!$D:$D,P92)))))</f>
        <v>0</v>
      </c>
    </row>
    <row r="93" spans="1:18">
      <c r="A93" t="str">
        <f>IF(AND('Cihazlar'!A93="",'Cihazlar'!B93=""),"",IFERROR(INDEX('Müşteriler'!$A:$A,MATCH(IF('Cihazlar'!A93="","§",'Cihazlar'!A93),'Müşteriler'!$K:$K,0)),IFERROR(INDEX('Müşteriler'!$A:$A,MATCH(IF('Cihazlar'!B93="","§",'Cihazlar'!B93),'Müşteriler'!$C:$C,0)),'Cihazlar'!A93&amp;'Cihazlar'!B93)))</f>
        <v/>
      </c>
      <c r="B93" t="str">
        <f>IF('Cihazlar'!C93="","",IF(P93="",'Cihazlar'!C93,INDEX('Ürünler'!$B:$B,P93)))</f>
        <v/>
      </c>
      <c r="C93" t="str">
        <f>IF('Cihazlar'!D93="","",'Cihazlar'!D93)</f>
        <v/>
      </c>
      <c r="D93" s="16" t="str">
        <f>O93</f>
        <v/>
      </c>
      <c r="E93" t="str">
        <f>IF(R93&gt;0,R93&amp;" gün",IF(Q93&gt;0,Q93&amp;" ay",""))</f>
        <v/>
      </c>
      <c r="F93" s="16" t="str">
        <f>IF(OR('Cihazlar'!C93="",O93=""),"",IF(R93&gt;0,O93+R93,IF(Q93&gt;0,EDATE(O93,Q93),"")))</f>
        <v/>
      </c>
      <c r="G93" s="17" t="str">
        <f>IF(F93="","",F93-TODAY())</f>
        <v/>
      </c>
      <c r="H93" t="str">
        <f>IF(G93="","",IF(G93&lt;0,"Gecikmiş",IF(G93&lt;=30,"30 gün içinde","Planlı")))</f>
        <v/>
      </c>
      <c r="I93" s="16" t="str">
        <f>IF('Cihazlar'!R93="","",IF('Cihazlar'!S93="Uygun değil",(IF('Cihazlar'!R93="","",IF(ISNUMBER('Cihazlar'!R93),'Cihazlar'!R93,IFERROR(DATE(VALUE(RIGHT('Cihazlar'!R93,4)),VALUE(MID('Cihazlar'!R93,4,2)),VALUE(LEFT('Cihazlar'!R93,2))),""))))+0,EDATE((IF('Cihazlar'!R93="","",IF(ISNUMBER('Cihazlar'!R93),'Cihazlar'!R93,IFERROR(DATE(VALUE(RIGHT('Cihazlar'!R93,4)),VALUE(MID('Cihazlar'!R93,4,2)),VALUE(LEFT('Cihazlar'!R93,2))),"")))),12)))</f>
        <v/>
      </c>
      <c r="J93" s="17" t="str">
        <f>IF(I93="","",I93-TODAY())</f>
        <v/>
      </c>
      <c r="K93" s="16" t="str">
        <f>IF('Cihazlar'!U93="","",IF('Cihazlar'!V93="Kaçak var",(IF('Cihazlar'!U93="","",IF(ISNUMBER('Cihazlar'!U93),'Cihazlar'!U93,IFERROR(DATE(VALUE(RIGHT('Cihazlar'!U93,4)),VALUE(MID('Cihazlar'!U93,4,2)),VALUE(LEFT('Cihazlar'!U93,2))),""))))+30,EDATE((IF('Cihazlar'!U93="","",IF(ISNUMBER('Cihazlar'!U93),'Cihazlar'!U93,IFERROR(DATE(VALUE(RIGHT('Cihazlar'!U93,4)),VALUE(MID('Cihazlar'!U93,4,2)),VALUE(LEFT('Cihazlar'!U93,2))),"")))),12)))</f>
        <v/>
      </c>
      <c r="L93" s="17" t="str">
        <f>IF(K93="","",K93-TODAY())</f>
        <v/>
      </c>
      <c r="M93" s="16" t="str">
        <f>IF('Cihazlar'!X93="","",IF('Cihazlar'!Y93="Uygun değil",(IF('Cihazlar'!X93="","",IF(ISNUMBER('Cihazlar'!X93),'Cihazlar'!X93,IFERROR(DATE(VALUE(RIGHT('Cihazlar'!X93,4)),VALUE(MID('Cihazlar'!X93,4,2)),VALUE(LEFT('Cihazlar'!X93,2))),""))))+0,EDATE((IF('Cihazlar'!X93="","",IF(ISNUMBER('Cihazlar'!X93),'Cihazlar'!X93,IFERROR(DATE(VALUE(RIGHT('Cihazlar'!X93,4)),VALUE(MID('Cihazlar'!X93,4,2)),VALUE(LEFT('Cihazlar'!X93,2))),"")))),12)))</f>
        <v/>
      </c>
      <c r="N93" s="17" t="str">
        <f>IF(M93="","",M93-TODAY())</f>
        <v/>
      </c>
      <c r="O93" s="16" t="str">
        <f>IF('Cihazlar'!F93&lt;&gt;"",IF('Cihazlar'!F93="","",IF(ISNUMBER('Cihazlar'!F93),'Cihazlar'!F93,IFERROR(DATE(VALUE(RIGHT('Cihazlar'!F93,4)),VALUE(MID('Cihazlar'!F93,4,2)),VALUE(LEFT('Cihazlar'!F93,2))),""))),IF('Cihazlar'!E93="","",IF(ISNUMBER('Cihazlar'!E93),'Cihazlar'!E93,IFERROR(DATE(VALUE(RIGHT('Cihazlar'!E93,4)),VALUE(MID('Cihazlar'!E93,4,2)),VALUE(LEFT('Cihazlar'!E93,2))),""))))</f>
        <v/>
      </c>
      <c r="P93" t="str">
        <f>IF('Cihazlar'!C93="","",IFERROR(MATCH('Cihazlar'!C93,'Ürünler'!$A:$A,0),IFERROR(MATCH('Cihazlar'!C93,'Ürünler'!$B:$B,0),"")))</f>
        <v/>
      </c>
      <c r="Q93">
        <f>IF(R93&gt;0,0,IF('Cihazlar'!J93&lt;&gt;"",N(VALUE('Cihazlar'!J93)),IF(P93="",0,N(INDEX('Ürünler'!$C:$C,P93)))))</f>
        <v>0</v>
      </c>
      <c r="R93">
        <f>IF('Cihazlar'!K93&lt;&gt;"",N(VALUE('Cihazlar'!K93)),IF('Cihazlar'!J93&lt;&gt;"",0,IF(P93="",0,N(INDEX('Ürünler'!$D:$D,P93)))))</f>
        <v>0</v>
      </c>
    </row>
    <row r="94" spans="1:18">
      <c r="A94" t="str">
        <f>IF(AND('Cihazlar'!A94="",'Cihazlar'!B94=""),"",IFERROR(INDEX('Müşteriler'!$A:$A,MATCH(IF('Cihazlar'!A94="","§",'Cihazlar'!A94),'Müşteriler'!$K:$K,0)),IFERROR(INDEX('Müşteriler'!$A:$A,MATCH(IF('Cihazlar'!B94="","§",'Cihazlar'!B94),'Müşteriler'!$C:$C,0)),'Cihazlar'!A94&amp;'Cihazlar'!B94)))</f>
        <v/>
      </c>
      <c r="B94" t="str">
        <f>IF('Cihazlar'!C94="","",IF(P94="",'Cihazlar'!C94,INDEX('Ürünler'!$B:$B,P94)))</f>
        <v/>
      </c>
      <c r="C94" t="str">
        <f>IF('Cihazlar'!D94="","",'Cihazlar'!D94)</f>
        <v/>
      </c>
      <c r="D94" s="16" t="str">
        <f>O94</f>
        <v/>
      </c>
      <c r="E94" t="str">
        <f>IF(R94&gt;0,R94&amp;" gün",IF(Q94&gt;0,Q94&amp;" ay",""))</f>
        <v/>
      </c>
      <c r="F94" s="16" t="str">
        <f>IF(OR('Cihazlar'!C94="",O94=""),"",IF(R94&gt;0,O94+R94,IF(Q94&gt;0,EDATE(O94,Q94),"")))</f>
        <v/>
      </c>
      <c r="G94" s="17" t="str">
        <f>IF(F94="","",F94-TODAY())</f>
        <v/>
      </c>
      <c r="H94" t="str">
        <f>IF(G94="","",IF(G94&lt;0,"Gecikmiş",IF(G94&lt;=30,"30 gün içinde","Planlı")))</f>
        <v/>
      </c>
      <c r="I94" s="16" t="str">
        <f>IF('Cihazlar'!R94="","",IF('Cihazlar'!S94="Uygun değil",(IF('Cihazlar'!R94="","",IF(ISNUMBER('Cihazlar'!R94),'Cihazlar'!R94,IFERROR(DATE(VALUE(RIGHT('Cihazlar'!R94,4)),VALUE(MID('Cihazlar'!R94,4,2)),VALUE(LEFT('Cihazlar'!R94,2))),""))))+0,EDATE((IF('Cihazlar'!R94="","",IF(ISNUMBER('Cihazlar'!R94),'Cihazlar'!R94,IFERROR(DATE(VALUE(RIGHT('Cihazlar'!R94,4)),VALUE(MID('Cihazlar'!R94,4,2)),VALUE(LEFT('Cihazlar'!R94,2))),"")))),12)))</f>
        <v/>
      </c>
      <c r="J94" s="17" t="str">
        <f>IF(I94="","",I94-TODAY())</f>
        <v/>
      </c>
      <c r="K94" s="16" t="str">
        <f>IF('Cihazlar'!U94="","",IF('Cihazlar'!V94="Kaçak var",(IF('Cihazlar'!U94="","",IF(ISNUMBER('Cihazlar'!U94),'Cihazlar'!U94,IFERROR(DATE(VALUE(RIGHT('Cihazlar'!U94,4)),VALUE(MID('Cihazlar'!U94,4,2)),VALUE(LEFT('Cihazlar'!U94,2))),""))))+30,EDATE((IF('Cihazlar'!U94="","",IF(ISNUMBER('Cihazlar'!U94),'Cihazlar'!U94,IFERROR(DATE(VALUE(RIGHT('Cihazlar'!U94,4)),VALUE(MID('Cihazlar'!U94,4,2)),VALUE(LEFT('Cihazlar'!U94,2))),"")))),12)))</f>
        <v/>
      </c>
      <c r="L94" s="17" t="str">
        <f>IF(K94="","",K94-TODAY())</f>
        <v/>
      </c>
      <c r="M94" s="16" t="str">
        <f>IF('Cihazlar'!X94="","",IF('Cihazlar'!Y94="Uygun değil",(IF('Cihazlar'!X94="","",IF(ISNUMBER('Cihazlar'!X94),'Cihazlar'!X94,IFERROR(DATE(VALUE(RIGHT('Cihazlar'!X94,4)),VALUE(MID('Cihazlar'!X94,4,2)),VALUE(LEFT('Cihazlar'!X94,2))),""))))+0,EDATE((IF('Cihazlar'!X94="","",IF(ISNUMBER('Cihazlar'!X94),'Cihazlar'!X94,IFERROR(DATE(VALUE(RIGHT('Cihazlar'!X94,4)),VALUE(MID('Cihazlar'!X94,4,2)),VALUE(LEFT('Cihazlar'!X94,2))),"")))),12)))</f>
        <v/>
      </c>
      <c r="N94" s="17" t="str">
        <f>IF(M94="","",M94-TODAY())</f>
        <v/>
      </c>
      <c r="O94" s="16" t="str">
        <f>IF('Cihazlar'!F94&lt;&gt;"",IF('Cihazlar'!F94="","",IF(ISNUMBER('Cihazlar'!F94),'Cihazlar'!F94,IFERROR(DATE(VALUE(RIGHT('Cihazlar'!F94,4)),VALUE(MID('Cihazlar'!F94,4,2)),VALUE(LEFT('Cihazlar'!F94,2))),""))),IF('Cihazlar'!E94="","",IF(ISNUMBER('Cihazlar'!E94),'Cihazlar'!E94,IFERROR(DATE(VALUE(RIGHT('Cihazlar'!E94,4)),VALUE(MID('Cihazlar'!E94,4,2)),VALUE(LEFT('Cihazlar'!E94,2))),""))))</f>
        <v/>
      </c>
      <c r="P94" t="str">
        <f>IF('Cihazlar'!C94="","",IFERROR(MATCH('Cihazlar'!C94,'Ürünler'!$A:$A,0),IFERROR(MATCH('Cihazlar'!C94,'Ürünler'!$B:$B,0),"")))</f>
        <v/>
      </c>
      <c r="Q94">
        <f>IF(R94&gt;0,0,IF('Cihazlar'!J94&lt;&gt;"",N(VALUE('Cihazlar'!J94)),IF(P94="",0,N(INDEX('Ürünler'!$C:$C,P94)))))</f>
        <v>0</v>
      </c>
      <c r="R94">
        <f>IF('Cihazlar'!K94&lt;&gt;"",N(VALUE('Cihazlar'!K94)),IF('Cihazlar'!J94&lt;&gt;"",0,IF(P94="",0,N(INDEX('Ürünler'!$D:$D,P94)))))</f>
        <v>0</v>
      </c>
    </row>
    <row r="95" spans="1:18">
      <c r="A95" t="str">
        <f>IF(AND('Cihazlar'!A95="",'Cihazlar'!B95=""),"",IFERROR(INDEX('Müşteriler'!$A:$A,MATCH(IF('Cihazlar'!A95="","§",'Cihazlar'!A95),'Müşteriler'!$K:$K,0)),IFERROR(INDEX('Müşteriler'!$A:$A,MATCH(IF('Cihazlar'!B95="","§",'Cihazlar'!B95),'Müşteriler'!$C:$C,0)),'Cihazlar'!A95&amp;'Cihazlar'!B95)))</f>
        <v/>
      </c>
      <c r="B95" t="str">
        <f>IF('Cihazlar'!C95="","",IF(P95="",'Cihazlar'!C95,INDEX('Ürünler'!$B:$B,P95)))</f>
        <v/>
      </c>
      <c r="C95" t="str">
        <f>IF('Cihazlar'!D95="","",'Cihazlar'!D95)</f>
        <v/>
      </c>
      <c r="D95" s="16" t="str">
        <f>O95</f>
        <v/>
      </c>
      <c r="E95" t="str">
        <f>IF(R95&gt;0,R95&amp;" gün",IF(Q95&gt;0,Q95&amp;" ay",""))</f>
        <v/>
      </c>
      <c r="F95" s="16" t="str">
        <f>IF(OR('Cihazlar'!C95="",O95=""),"",IF(R95&gt;0,O95+R95,IF(Q95&gt;0,EDATE(O95,Q95),"")))</f>
        <v/>
      </c>
      <c r="G95" s="17" t="str">
        <f>IF(F95="","",F95-TODAY())</f>
        <v/>
      </c>
      <c r="H95" t="str">
        <f>IF(G95="","",IF(G95&lt;0,"Gecikmiş",IF(G95&lt;=30,"30 gün içinde","Planlı")))</f>
        <v/>
      </c>
      <c r="I95" s="16" t="str">
        <f>IF('Cihazlar'!R95="","",IF('Cihazlar'!S95="Uygun değil",(IF('Cihazlar'!R95="","",IF(ISNUMBER('Cihazlar'!R95),'Cihazlar'!R95,IFERROR(DATE(VALUE(RIGHT('Cihazlar'!R95,4)),VALUE(MID('Cihazlar'!R95,4,2)),VALUE(LEFT('Cihazlar'!R95,2))),""))))+0,EDATE((IF('Cihazlar'!R95="","",IF(ISNUMBER('Cihazlar'!R95),'Cihazlar'!R95,IFERROR(DATE(VALUE(RIGHT('Cihazlar'!R95,4)),VALUE(MID('Cihazlar'!R95,4,2)),VALUE(LEFT('Cihazlar'!R95,2))),"")))),12)))</f>
        <v/>
      </c>
      <c r="J95" s="17" t="str">
        <f>IF(I95="","",I95-TODAY())</f>
        <v/>
      </c>
      <c r="K95" s="16" t="str">
        <f>IF('Cihazlar'!U95="","",IF('Cihazlar'!V95="Kaçak var",(IF('Cihazlar'!U95="","",IF(ISNUMBER('Cihazlar'!U95),'Cihazlar'!U95,IFERROR(DATE(VALUE(RIGHT('Cihazlar'!U95,4)),VALUE(MID('Cihazlar'!U95,4,2)),VALUE(LEFT('Cihazlar'!U95,2))),""))))+30,EDATE((IF('Cihazlar'!U95="","",IF(ISNUMBER('Cihazlar'!U95),'Cihazlar'!U95,IFERROR(DATE(VALUE(RIGHT('Cihazlar'!U95,4)),VALUE(MID('Cihazlar'!U95,4,2)),VALUE(LEFT('Cihazlar'!U95,2))),"")))),12)))</f>
        <v/>
      </c>
      <c r="L95" s="17" t="str">
        <f>IF(K95="","",K95-TODAY())</f>
        <v/>
      </c>
      <c r="M95" s="16" t="str">
        <f>IF('Cihazlar'!X95="","",IF('Cihazlar'!Y95="Uygun değil",(IF('Cihazlar'!X95="","",IF(ISNUMBER('Cihazlar'!X95),'Cihazlar'!X95,IFERROR(DATE(VALUE(RIGHT('Cihazlar'!X95,4)),VALUE(MID('Cihazlar'!X95,4,2)),VALUE(LEFT('Cihazlar'!X95,2))),""))))+0,EDATE((IF('Cihazlar'!X95="","",IF(ISNUMBER('Cihazlar'!X95),'Cihazlar'!X95,IFERROR(DATE(VALUE(RIGHT('Cihazlar'!X95,4)),VALUE(MID('Cihazlar'!X95,4,2)),VALUE(LEFT('Cihazlar'!X95,2))),"")))),12)))</f>
        <v/>
      </c>
      <c r="N95" s="17" t="str">
        <f>IF(M95="","",M95-TODAY())</f>
        <v/>
      </c>
      <c r="O95" s="16" t="str">
        <f>IF('Cihazlar'!F95&lt;&gt;"",IF('Cihazlar'!F95="","",IF(ISNUMBER('Cihazlar'!F95),'Cihazlar'!F95,IFERROR(DATE(VALUE(RIGHT('Cihazlar'!F95,4)),VALUE(MID('Cihazlar'!F95,4,2)),VALUE(LEFT('Cihazlar'!F95,2))),""))),IF('Cihazlar'!E95="","",IF(ISNUMBER('Cihazlar'!E95),'Cihazlar'!E95,IFERROR(DATE(VALUE(RIGHT('Cihazlar'!E95,4)),VALUE(MID('Cihazlar'!E95,4,2)),VALUE(LEFT('Cihazlar'!E95,2))),""))))</f>
        <v/>
      </c>
      <c r="P95" t="str">
        <f>IF('Cihazlar'!C95="","",IFERROR(MATCH('Cihazlar'!C95,'Ürünler'!$A:$A,0),IFERROR(MATCH('Cihazlar'!C95,'Ürünler'!$B:$B,0),"")))</f>
        <v/>
      </c>
      <c r="Q95">
        <f>IF(R95&gt;0,0,IF('Cihazlar'!J95&lt;&gt;"",N(VALUE('Cihazlar'!J95)),IF(P95="",0,N(INDEX('Ürünler'!$C:$C,P95)))))</f>
        <v>0</v>
      </c>
      <c r="R95">
        <f>IF('Cihazlar'!K95&lt;&gt;"",N(VALUE('Cihazlar'!K95)),IF('Cihazlar'!J95&lt;&gt;"",0,IF(P95="",0,N(INDEX('Ürünler'!$D:$D,P95)))))</f>
        <v>0</v>
      </c>
    </row>
    <row r="96" spans="1:18">
      <c r="A96" t="str">
        <f>IF(AND('Cihazlar'!A96="",'Cihazlar'!B96=""),"",IFERROR(INDEX('Müşteriler'!$A:$A,MATCH(IF('Cihazlar'!A96="","§",'Cihazlar'!A96),'Müşteriler'!$K:$K,0)),IFERROR(INDEX('Müşteriler'!$A:$A,MATCH(IF('Cihazlar'!B96="","§",'Cihazlar'!B96),'Müşteriler'!$C:$C,0)),'Cihazlar'!A96&amp;'Cihazlar'!B96)))</f>
        <v/>
      </c>
      <c r="B96" t="str">
        <f>IF('Cihazlar'!C96="","",IF(P96="",'Cihazlar'!C96,INDEX('Ürünler'!$B:$B,P96)))</f>
        <v/>
      </c>
      <c r="C96" t="str">
        <f>IF('Cihazlar'!D96="","",'Cihazlar'!D96)</f>
        <v/>
      </c>
      <c r="D96" s="16" t="str">
        <f>O96</f>
        <v/>
      </c>
      <c r="E96" t="str">
        <f>IF(R96&gt;0,R96&amp;" gün",IF(Q96&gt;0,Q96&amp;" ay",""))</f>
        <v/>
      </c>
      <c r="F96" s="16" t="str">
        <f>IF(OR('Cihazlar'!C96="",O96=""),"",IF(R96&gt;0,O96+R96,IF(Q96&gt;0,EDATE(O96,Q96),"")))</f>
        <v/>
      </c>
      <c r="G96" s="17" t="str">
        <f>IF(F96="","",F96-TODAY())</f>
        <v/>
      </c>
      <c r="H96" t="str">
        <f>IF(G96="","",IF(G96&lt;0,"Gecikmiş",IF(G96&lt;=30,"30 gün içinde","Planlı")))</f>
        <v/>
      </c>
      <c r="I96" s="16" t="str">
        <f>IF('Cihazlar'!R96="","",IF('Cihazlar'!S96="Uygun değil",(IF('Cihazlar'!R96="","",IF(ISNUMBER('Cihazlar'!R96),'Cihazlar'!R96,IFERROR(DATE(VALUE(RIGHT('Cihazlar'!R96,4)),VALUE(MID('Cihazlar'!R96,4,2)),VALUE(LEFT('Cihazlar'!R96,2))),""))))+0,EDATE((IF('Cihazlar'!R96="","",IF(ISNUMBER('Cihazlar'!R96),'Cihazlar'!R96,IFERROR(DATE(VALUE(RIGHT('Cihazlar'!R96,4)),VALUE(MID('Cihazlar'!R96,4,2)),VALUE(LEFT('Cihazlar'!R96,2))),"")))),12)))</f>
        <v/>
      </c>
      <c r="J96" s="17" t="str">
        <f>IF(I96="","",I96-TODAY())</f>
        <v/>
      </c>
      <c r="K96" s="16" t="str">
        <f>IF('Cihazlar'!U96="","",IF('Cihazlar'!V96="Kaçak var",(IF('Cihazlar'!U96="","",IF(ISNUMBER('Cihazlar'!U96),'Cihazlar'!U96,IFERROR(DATE(VALUE(RIGHT('Cihazlar'!U96,4)),VALUE(MID('Cihazlar'!U96,4,2)),VALUE(LEFT('Cihazlar'!U96,2))),""))))+30,EDATE((IF('Cihazlar'!U96="","",IF(ISNUMBER('Cihazlar'!U96),'Cihazlar'!U96,IFERROR(DATE(VALUE(RIGHT('Cihazlar'!U96,4)),VALUE(MID('Cihazlar'!U96,4,2)),VALUE(LEFT('Cihazlar'!U96,2))),"")))),12)))</f>
        <v/>
      </c>
      <c r="L96" s="17" t="str">
        <f>IF(K96="","",K96-TODAY())</f>
        <v/>
      </c>
      <c r="M96" s="16" t="str">
        <f>IF('Cihazlar'!X96="","",IF('Cihazlar'!Y96="Uygun değil",(IF('Cihazlar'!X96="","",IF(ISNUMBER('Cihazlar'!X96),'Cihazlar'!X96,IFERROR(DATE(VALUE(RIGHT('Cihazlar'!X96,4)),VALUE(MID('Cihazlar'!X96,4,2)),VALUE(LEFT('Cihazlar'!X96,2))),""))))+0,EDATE((IF('Cihazlar'!X96="","",IF(ISNUMBER('Cihazlar'!X96),'Cihazlar'!X96,IFERROR(DATE(VALUE(RIGHT('Cihazlar'!X96,4)),VALUE(MID('Cihazlar'!X96,4,2)),VALUE(LEFT('Cihazlar'!X96,2))),"")))),12)))</f>
        <v/>
      </c>
      <c r="N96" s="17" t="str">
        <f>IF(M96="","",M96-TODAY())</f>
        <v/>
      </c>
      <c r="O96" s="16" t="str">
        <f>IF('Cihazlar'!F96&lt;&gt;"",IF('Cihazlar'!F96="","",IF(ISNUMBER('Cihazlar'!F96),'Cihazlar'!F96,IFERROR(DATE(VALUE(RIGHT('Cihazlar'!F96,4)),VALUE(MID('Cihazlar'!F96,4,2)),VALUE(LEFT('Cihazlar'!F96,2))),""))),IF('Cihazlar'!E96="","",IF(ISNUMBER('Cihazlar'!E96),'Cihazlar'!E96,IFERROR(DATE(VALUE(RIGHT('Cihazlar'!E96,4)),VALUE(MID('Cihazlar'!E96,4,2)),VALUE(LEFT('Cihazlar'!E96,2))),""))))</f>
        <v/>
      </c>
      <c r="P96" t="str">
        <f>IF('Cihazlar'!C96="","",IFERROR(MATCH('Cihazlar'!C96,'Ürünler'!$A:$A,0),IFERROR(MATCH('Cihazlar'!C96,'Ürünler'!$B:$B,0),"")))</f>
        <v/>
      </c>
      <c r="Q96">
        <f>IF(R96&gt;0,0,IF('Cihazlar'!J96&lt;&gt;"",N(VALUE('Cihazlar'!J96)),IF(P96="",0,N(INDEX('Ürünler'!$C:$C,P96)))))</f>
        <v>0</v>
      </c>
      <c r="R96">
        <f>IF('Cihazlar'!K96&lt;&gt;"",N(VALUE('Cihazlar'!K96)),IF('Cihazlar'!J96&lt;&gt;"",0,IF(P96="",0,N(INDEX('Ürünler'!$D:$D,P96)))))</f>
        <v>0</v>
      </c>
    </row>
    <row r="97" spans="1:18">
      <c r="A97" t="str">
        <f>IF(AND('Cihazlar'!A97="",'Cihazlar'!B97=""),"",IFERROR(INDEX('Müşteriler'!$A:$A,MATCH(IF('Cihazlar'!A97="","§",'Cihazlar'!A97),'Müşteriler'!$K:$K,0)),IFERROR(INDEX('Müşteriler'!$A:$A,MATCH(IF('Cihazlar'!B97="","§",'Cihazlar'!B97),'Müşteriler'!$C:$C,0)),'Cihazlar'!A97&amp;'Cihazlar'!B97)))</f>
        <v/>
      </c>
      <c r="B97" t="str">
        <f>IF('Cihazlar'!C97="","",IF(P97="",'Cihazlar'!C97,INDEX('Ürünler'!$B:$B,P97)))</f>
        <v/>
      </c>
      <c r="C97" t="str">
        <f>IF('Cihazlar'!D97="","",'Cihazlar'!D97)</f>
        <v/>
      </c>
      <c r="D97" s="16" t="str">
        <f>O97</f>
        <v/>
      </c>
      <c r="E97" t="str">
        <f>IF(R97&gt;0,R97&amp;" gün",IF(Q97&gt;0,Q97&amp;" ay",""))</f>
        <v/>
      </c>
      <c r="F97" s="16" t="str">
        <f>IF(OR('Cihazlar'!C97="",O97=""),"",IF(R97&gt;0,O97+R97,IF(Q97&gt;0,EDATE(O97,Q97),"")))</f>
        <v/>
      </c>
      <c r="G97" s="17" t="str">
        <f>IF(F97="","",F97-TODAY())</f>
        <v/>
      </c>
      <c r="H97" t="str">
        <f>IF(G97="","",IF(G97&lt;0,"Gecikmiş",IF(G97&lt;=30,"30 gün içinde","Planlı")))</f>
        <v/>
      </c>
      <c r="I97" s="16" t="str">
        <f>IF('Cihazlar'!R97="","",IF('Cihazlar'!S97="Uygun değil",(IF('Cihazlar'!R97="","",IF(ISNUMBER('Cihazlar'!R97),'Cihazlar'!R97,IFERROR(DATE(VALUE(RIGHT('Cihazlar'!R97,4)),VALUE(MID('Cihazlar'!R97,4,2)),VALUE(LEFT('Cihazlar'!R97,2))),""))))+0,EDATE((IF('Cihazlar'!R97="","",IF(ISNUMBER('Cihazlar'!R97),'Cihazlar'!R97,IFERROR(DATE(VALUE(RIGHT('Cihazlar'!R97,4)),VALUE(MID('Cihazlar'!R97,4,2)),VALUE(LEFT('Cihazlar'!R97,2))),"")))),12)))</f>
        <v/>
      </c>
      <c r="J97" s="17" t="str">
        <f>IF(I97="","",I97-TODAY())</f>
        <v/>
      </c>
      <c r="K97" s="16" t="str">
        <f>IF('Cihazlar'!U97="","",IF('Cihazlar'!V97="Kaçak var",(IF('Cihazlar'!U97="","",IF(ISNUMBER('Cihazlar'!U97),'Cihazlar'!U97,IFERROR(DATE(VALUE(RIGHT('Cihazlar'!U97,4)),VALUE(MID('Cihazlar'!U97,4,2)),VALUE(LEFT('Cihazlar'!U97,2))),""))))+30,EDATE((IF('Cihazlar'!U97="","",IF(ISNUMBER('Cihazlar'!U97),'Cihazlar'!U97,IFERROR(DATE(VALUE(RIGHT('Cihazlar'!U97,4)),VALUE(MID('Cihazlar'!U97,4,2)),VALUE(LEFT('Cihazlar'!U97,2))),"")))),12)))</f>
        <v/>
      </c>
      <c r="L97" s="17" t="str">
        <f>IF(K97="","",K97-TODAY())</f>
        <v/>
      </c>
      <c r="M97" s="16" t="str">
        <f>IF('Cihazlar'!X97="","",IF('Cihazlar'!Y97="Uygun değil",(IF('Cihazlar'!X97="","",IF(ISNUMBER('Cihazlar'!X97),'Cihazlar'!X97,IFERROR(DATE(VALUE(RIGHT('Cihazlar'!X97,4)),VALUE(MID('Cihazlar'!X97,4,2)),VALUE(LEFT('Cihazlar'!X97,2))),""))))+0,EDATE((IF('Cihazlar'!X97="","",IF(ISNUMBER('Cihazlar'!X97),'Cihazlar'!X97,IFERROR(DATE(VALUE(RIGHT('Cihazlar'!X97,4)),VALUE(MID('Cihazlar'!X97,4,2)),VALUE(LEFT('Cihazlar'!X97,2))),"")))),12)))</f>
        <v/>
      </c>
      <c r="N97" s="17" t="str">
        <f>IF(M97="","",M97-TODAY())</f>
        <v/>
      </c>
      <c r="O97" s="16" t="str">
        <f>IF('Cihazlar'!F97&lt;&gt;"",IF('Cihazlar'!F97="","",IF(ISNUMBER('Cihazlar'!F97),'Cihazlar'!F97,IFERROR(DATE(VALUE(RIGHT('Cihazlar'!F97,4)),VALUE(MID('Cihazlar'!F97,4,2)),VALUE(LEFT('Cihazlar'!F97,2))),""))),IF('Cihazlar'!E97="","",IF(ISNUMBER('Cihazlar'!E97),'Cihazlar'!E97,IFERROR(DATE(VALUE(RIGHT('Cihazlar'!E97,4)),VALUE(MID('Cihazlar'!E97,4,2)),VALUE(LEFT('Cihazlar'!E97,2))),""))))</f>
        <v/>
      </c>
      <c r="P97" t="str">
        <f>IF('Cihazlar'!C97="","",IFERROR(MATCH('Cihazlar'!C97,'Ürünler'!$A:$A,0),IFERROR(MATCH('Cihazlar'!C97,'Ürünler'!$B:$B,0),"")))</f>
        <v/>
      </c>
      <c r="Q97">
        <f>IF(R97&gt;0,0,IF('Cihazlar'!J97&lt;&gt;"",N(VALUE('Cihazlar'!J97)),IF(P97="",0,N(INDEX('Ürünler'!$C:$C,P97)))))</f>
        <v>0</v>
      </c>
      <c r="R97">
        <f>IF('Cihazlar'!K97&lt;&gt;"",N(VALUE('Cihazlar'!K97)),IF('Cihazlar'!J97&lt;&gt;"",0,IF(P97="",0,N(INDEX('Ürünler'!$D:$D,P97)))))</f>
        <v>0</v>
      </c>
    </row>
    <row r="98" spans="1:18">
      <c r="A98" t="str">
        <f>IF(AND('Cihazlar'!A98="",'Cihazlar'!B98=""),"",IFERROR(INDEX('Müşteriler'!$A:$A,MATCH(IF('Cihazlar'!A98="","§",'Cihazlar'!A98),'Müşteriler'!$K:$K,0)),IFERROR(INDEX('Müşteriler'!$A:$A,MATCH(IF('Cihazlar'!B98="","§",'Cihazlar'!B98),'Müşteriler'!$C:$C,0)),'Cihazlar'!A98&amp;'Cihazlar'!B98)))</f>
        <v/>
      </c>
      <c r="B98" t="str">
        <f>IF('Cihazlar'!C98="","",IF(P98="",'Cihazlar'!C98,INDEX('Ürünler'!$B:$B,P98)))</f>
        <v/>
      </c>
      <c r="C98" t="str">
        <f>IF('Cihazlar'!D98="","",'Cihazlar'!D98)</f>
        <v/>
      </c>
      <c r="D98" s="16" t="str">
        <f>O98</f>
        <v/>
      </c>
      <c r="E98" t="str">
        <f>IF(R98&gt;0,R98&amp;" gün",IF(Q98&gt;0,Q98&amp;" ay",""))</f>
        <v/>
      </c>
      <c r="F98" s="16" t="str">
        <f>IF(OR('Cihazlar'!C98="",O98=""),"",IF(R98&gt;0,O98+R98,IF(Q98&gt;0,EDATE(O98,Q98),"")))</f>
        <v/>
      </c>
      <c r="G98" s="17" t="str">
        <f>IF(F98="","",F98-TODAY())</f>
        <v/>
      </c>
      <c r="H98" t="str">
        <f>IF(G98="","",IF(G98&lt;0,"Gecikmiş",IF(G98&lt;=30,"30 gün içinde","Planlı")))</f>
        <v/>
      </c>
      <c r="I98" s="16" t="str">
        <f>IF('Cihazlar'!R98="","",IF('Cihazlar'!S98="Uygun değil",(IF('Cihazlar'!R98="","",IF(ISNUMBER('Cihazlar'!R98),'Cihazlar'!R98,IFERROR(DATE(VALUE(RIGHT('Cihazlar'!R98,4)),VALUE(MID('Cihazlar'!R98,4,2)),VALUE(LEFT('Cihazlar'!R98,2))),""))))+0,EDATE((IF('Cihazlar'!R98="","",IF(ISNUMBER('Cihazlar'!R98),'Cihazlar'!R98,IFERROR(DATE(VALUE(RIGHT('Cihazlar'!R98,4)),VALUE(MID('Cihazlar'!R98,4,2)),VALUE(LEFT('Cihazlar'!R98,2))),"")))),12)))</f>
        <v/>
      </c>
      <c r="J98" s="17" t="str">
        <f>IF(I98="","",I98-TODAY())</f>
        <v/>
      </c>
      <c r="K98" s="16" t="str">
        <f>IF('Cihazlar'!U98="","",IF('Cihazlar'!V98="Kaçak var",(IF('Cihazlar'!U98="","",IF(ISNUMBER('Cihazlar'!U98),'Cihazlar'!U98,IFERROR(DATE(VALUE(RIGHT('Cihazlar'!U98,4)),VALUE(MID('Cihazlar'!U98,4,2)),VALUE(LEFT('Cihazlar'!U98,2))),""))))+30,EDATE((IF('Cihazlar'!U98="","",IF(ISNUMBER('Cihazlar'!U98),'Cihazlar'!U98,IFERROR(DATE(VALUE(RIGHT('Cihazlar'!U98,4)),VALUE(MID('Cihazlar'!U98,4,2)),VALUE(LEFT('Cihazlar'!U98,2))),"")))),12)))</f>
        <v/>
      </c>
      <c r="L98" s="17" t="str">
        <f>IF(K98="","",K98-TODAY())</f>
        <v/>
      </c>
      <c r="M98" s="16" t="str">
        <f>IF('Cihazlar'!X98="","",IF('Cihazlar'!Y98="Uygun değil",(IF('Cihazlar'!X98="","",IF(ISNUMBER('Cihazlar'!X98),'Cihazlar'!X98,IFERROR(DATE(VALUE(RIGHT('Cihazlar'!X98,4)),VALUE(MID('Cihazlar'!X98,4,2)),VALUE(LEFT('Cihazlar'!X98,2))),""))))+0,EDATE((IF('Cihazlar'!X98="","",IF(ISNUMBER('Cihazlar'!X98),'Cihazlar'!X98,IFERROR(DATE(VALUE(RIGHT('Cihazlar'!X98,4)),VALUE(MID('Cihazlar'!X98,4,2)),VALUE(LEFT('Cihazlar'!X98,2))),"")))),12)))</f>
        <v/>
      </c>
      <c r="N98" s="17" t="str">
        <f>IF(M98="","",M98-TODAY())</f>
        <v/>
      </c>
      <c r="O98" s="16" t="str">
        <f>IF('Cihazlar'!F98&lt;&gt;"",IF('Cihazlar'!F98="","",IF(ISNUMBER('Cihazlar'!F98),'Cihazlar'!F98,IFERROR(DATE(VALUE(RIGHT('Cihazlar'!F98,4)),VALUE(MID('Cihazlar'!F98,4,2)),VALUE(LEFT('Cihazlar'!F98,2))),""))),IF('Cihazlar'!E98="","",IF(ISNUMBER('Cihazlar'!E98),'Cihazlar'!E98,IFERROR(DATE(VALUE(RIGHT('Cihazlar'!E98,4)),VALUE(MID('Cihazlar'!E98,4,2)),VALUE(LEFT('Cihazlar'!E98,2))),""))))</f>
        <v/>
      </c>
      <c r="P98" t="str">
        <f>IF('Cihazlar'!C98="","",IFERROR(MATCH('Cihazlar'!C98,'Ürünler'!$A:$A,0),IFERROR(MATCH('Cihazlar'!C98,'Ürünler'!$B:$B,0),"")))</f>
        <v/>
      </c>
      <c r="Q98">
        <f>IF(R98&gt;0,0,IF('Cihazlar'!J98&lt;&gt;"",N(VALUE('Cihazlar'!J98)),IF(P98="",0,N(INDEX('Ürünler'!$C:$C,P98)))))</f>
        <v>0</v>
      </c>
      <c r="R98">
        <f>IF('Cihazlar'!K98&lt;&gt;"",N(VALUE('Cihazlar'!K98)),IF('Cihazlar'!J98&lt;&gt;"",0,IF(P98="",0,N(INDEX('Ürünler'!$D:$D,P98)))))</f>
        <v>0</v>
      </c>
    </row>
    <row r="99" spans="1:18">
      <c r="A99" t="str">
        <f>IF(AND('Cihazlar'!A99="",'Cihazlar'!B99=""),"",IFERROR(INDEX('Müşteriler'!$A:$A,MATCH(IF('Cihazlar'!A99="","§",'Cihazlar'!A99),'Müşteriler'!$K:$K,0)),IFERROR(INDEX('Müşteriler'!$A:$A,MATCH(IF('Cihazlar'!B99="","§",'Cihazlar'!B99),'Müşteriler'!$C:$C,0)),'Cihazlar'!A99&amp;'Cihazlar'!B99)))</f>
        <v/>
      </c>
      <c r="B99" t="str">
        <f>IF('Cihazlar'!C99="","",IF(P99="",'Cihazlar'!C99,INDEX('Ürünler'!$B:$B,P99)))</f>
        <v/>
      </c>
      <c r="C99" t="str">
        <f>IF('Cihazlar'!D99="","",'Cihazlar'!D99)</f>
        <v/>
      </c>
      <c r="D99" s="16" t="str">
        <f>O99</f>
        <v/>
      </c>
      <c r="E99" t="str">
        <f>IF(R99&gt;0,R99&amp;" gün",IF(Q99&gt;0,Q99&amp;" ay",""))</f>
        <v/>
      </c>
      <c r="F99" s="16" t="str">
        <f>IF(OR('Cihazlar'!C99="",O99=""),"",IF(R99&gt;0,O99+R99,IF(Q99&gt;0,EDATE(O99,Q99),"")))</f>
        <v/>
      </c>
      <c r="G99" s="17" t="str">
        <f>IF(F99="","",F99-TODAY())</f>
        <v/>
      </c>
      <c r="H99" t="str">
        <f>IF(G99="","",IF(G99&lt;0,"Gecikmiş",IF(G99&lt;=30,"30 gün içinde","Planlı")))</f>
        <v/>
      </c>
      <c r="I99" s="16" t="str">
        <f>IF('Cihazlar'!R99="","",IF('Cihazlar'!S99="Uygun değil",(IF('Cihazlar'!R99="","",IF(ISNUMBER('Cihazlar'!R99),'Cihazlar'!R99,IFERROR(DATE(VALUE(RIGHT('Cihazlar'!R99,4)),VALUE(MID('Cihazlar'!R99,4,2)),VALUE(LEFT('Cihazlar'!R99,2))),""))))+0,EDATE((IF('Cihazlar'!R99="","",IF(ISNUMBER('Cihazlar'!R99),'Cihazlar'!R99,IFERROR(DATE(VALUE(RIGHT('Cihazlar'!R99,4)),VALUE(MID('Cihazlar'!R99,4,2)),VALUE(LEFT('Cihazlar'!R99,2))),"")))),12)))</f>
        <v/>
      </c>
      <c r="J99" s="17" t="str">
        <f>IF(I99="","",I99-TODAY())</f>
        <v/>
      </c>
      <c r="K99" s="16" t="str">
        <f>IF('Cihazlar'!U99="","",IF('Cihazlar'!V99="Kaçak var",(IF('Cihazlar'!U99="","",IF(ISNUMBER('Cihazlar'!U99),'Cihazlar'!U99,IFERROR(DATE(VALUE(RIGHT('Cihazlar'!U99,4)),VALUE(MID('Cihazlar'!U99,4,2)),VALUE(LEFT('Cihazlar'!U99,2))),""))))+30,EDATE((IF('Cihazlar'!U99="","",IF(ISNUMBER('Cihazlar'!U99),'Cihazlar'!U99,IFERROR(DATE(VALUE(RIGHT('Cihazlar'!U99,4)),VALUE(MID('Cihazlar'!U99,4,2)),VALUE(LEFT('Cihazlar'!U99,2))),"")))),12)))</f>
        <v/>
      </c>
      <c r="L99" s="17" t="str">
        <f>IF(K99="","",K99-TODAY())</f>
        <v/>
      </c>
      <c r="M99" s="16" t="str">
        <f>IF('Cihazlar'!X99="","",IF('Cihazlar'!Y99="Uygun değil",(IF('Cihazlar'!X99="","",IF(ISNUMBER('Cihazlar'!X99),'Cihazlar'!X99,IFERROR(DATE(VALUE(RIGHT('Cihazlar'!X99,4)),VALUE(MID('Cihazlar'!X99,4,2)),VALUE(LEFT('Cihazlar'!X99,2))),""))))+0,EDATE((IF('Cihazlar'!X99="","",IF(ISNUMBER('Cihazlar'!X99),'Cihazlar'!X99,IFERROR(DATE(VALUE(RIGHT('Cihazlar'!X99,4)),VALUE(MID('Cihazlar'!X99,4,2)),VALUE(LEFT('Cihazlar'!X99,2))),"")))),12)))</f>
        <v/>
      </c>
      <c r="N99" s="17" t="str">
        <f>IF(M99="","",M99-TODAY())</f>
        <v/>
      </c>
      <c r="O99" s="16" t="str">
        <f>IF('Cihazlar'!F99&lt;&gt;"",IF('Cihazlar'!F99="","",IF(ISNUMBER('Cihazlar'!F99),'Cihazlar'!F99,IFERROR(DATE(VALUE(RIGHT('Cihazlar'!F99,4)),VALUE(MID('Cihazlar'!F99,4,2)),VALUE(LEFT('Cihazlar'!F99,2))),""))),IF('Cihazlar'!E99="","",IF(ISNUMBER('Cihazlar'!E99),'Cihazlar'!E99,IFERROR(DATE(VALUE(RIGHT('Cihazlar'!E99,4)),VALUE(MID('Cihazlar'!E99,4,2)),VALUE(LEFT('Cihazlar'!E99,2))),""))))</f>
        <v/>
      </c>
      <c r="P99" t="str">
        <f>IF('Cihazlar'!C99="","",IFERROR(MATCH('Cihazlar'!C99,'Ürünler'!$A:$A,0),IFERROR(MATCH('Cihazlar'!C99,'Ürünler'!$B:$B,0),"")))</f>
        <v/>
      </c>
      <c r="Q99">
        <f>IF(R99&gt;0,0,IF('Cihazlar'!J99&lt;&gt;"",N(VALUE('Cihazlar'!J99)),IF(P99="",0,N(INDEX('Ürünler'!$C:$C,P99)))))</f>
        <v>0</v>
      </c>
      <c r="R99">
        <f>IF('Cihazlar'!K99&lt;&gt;"",N(VALUE('Cihazlar'!K99)),IF('Cihazlar'!J99&lt;&gt;"",0,IF(P99="",0,N(INDEX('Ürünler'!$D:$D,P99)))))</f>
        <v>0</v>
      </c>
    </row>
    <row r="100" spans="1:18">
      <c r="A100" t="str">
        <f>IF(AND('Cihazlar'!A100="",'Cihazlar'!B100=""),"",IFERROR(INDEX('Müşteriler'!$A:$A,MATCH(IF('Cihazlar'!A100="","§",'Cihazlar'!A100),'Müşteriler'!$K:$K,0)),IFERROR(INDEX('Müşteriler'!$A:$A,MATCH(IF('Cihazlar'!B100="","§",'Cihazlar'!B100),'Müşteriler'!$C:$C,0)),'Cihazlar'!A100&amp;'Cihazlar'!B100)))</f>
        <v/>
      </c>
      <c r="B100" t="str">
        <f>IF('Cihazlar'!C100="","",IF(P100="",'Cihazlar'!C100,INDEX('Ürünler'!$B:$B,P100)))</f>
        <v/>
      </c>
      <c r="C100" t="str">
        <f>IF('Cihazlar'!D100="","",'Cihazlar'!D100)</f>
        <v/>
      </c>
      <c r="D100" s="16" t="str">
        <f>O100</f>
        <v/>
      </c>
      <c r="E100" t="str">
        <f>IF(R100&gt;0,R100&amp;" gün",IF(Q100&gt;0,Q100&amp;" ay",""))</f>
        <v/>
      </c>
      <c r="F100" s="16" t="str">
        <f>IF(OR('Cihazlar'!C100="",O100=""),"",IF(R100&gt;0,O100+R100,IF(Q100&gt;0,EDATE(O100,Q100),"")))</f>
        <v/>
      </c>
      <c r="G100" s="17" t="str">
        <f>IF(F100="","",F100-TODAY())</f>
        <v/>
      </c>
      <c r="H100" t="str">
        <f>IF(G100="","",IF(G100&lt;0,"Gecikmiş",IF(G100&lt;=30,"30 gün içinde","Planlı")))</f>
        <v/>
      </c>
      <c r="I100" s="16" t="str">
        <f>IF('Cihazlar'!R100="","",IF('Cihazlar'!S100="Uygun değil",(IF('Cihazlar'!R100="","",IF(ISNUMBER('Cihazlar'!R100),'Cihazlar'!R100,IFERROR(DATE(VALUE(RIGHT('Cihazlar'!R100,4)),VALUE(MID('Cihazlar'!R100,4,2)),VALUE(LEFT('Cihazlar'!R100,2))),""))))+0,EDATE((IF('Cihazlar'!R100="","",IF(ISNUMBER('Cihazlar'!R100),'Cihazlar'!R100,IFERROR(DATE(VALUE(RIGHT('Cihazlar'!R100,4)),VALUE(MID('Cihazlar'!R100,4,2)),VALUE(LEFT('Cihazlar'!R100,2))),"")))),12)))</f>
        <v/>
      </c>
      <c r="J100" s="17" t="str">
        <f>IF(I100="","",I100-TODAY())</f>
        <v/>
      </c>
      <c r="K100" s="16" t="str">
        <f>IF('Cihazlar'!U100="","",IF('Cihazlar'!V100="Kaçak var",(IF('Cihazlar'!U100="","",IF(ISNUMBER('Cihazlar'!U100),'Cihazlar'!U100,IFERROR(DATE(VALUE(RIGHT('Cihazlar'!U100,4)),VALUE(MID('Cihazlar'!U100,4,2)),VALUE(LEFT('Cihazlar'!U100,2))),""))))+30,EDATE((IF('Cihazlar'!U100="","",IF(ISNUMBER('Cihazlar'!U100),'Cihazlar'!U100,IFERROR(DATE(VALUE(RIGHT('Cihazlar'!U100,4)),VALUE(MID('Cihazlar'!U100,4,2)),VALUE(LEFT('Cihazlar'!U100,2))),"")))),12)))</f>
        <v/>
      </c>
      <c r="L100" s="17" t="str">
        <f>IF(K100="","",K100-TODAY())</f>
        <v/>
      </c>
      <c r="M100" s="16" t="str">
        <f>IF('Cihazlar'!X100="","",IF('Cihazlar'!Y100="Uygun değil",(IF('Cihazlar'!X100="","",IF(ISNUMBER('Cihazlar'!X100),'Cihazlar'!X100,IFERROR(DATE(VALUE(RIGHT('Cihazlar'!X100,4)),VALUE(MID('Cihazlar'!X100,4,2)),VALUE(LEFT('Cihazlar'!X100,2))),""))))+0,EDATE((IF('Cihazlar'!X100="","",IF(ISNUMBER('Cihazlar'!X100),'Cihazlar'!X100,IFERROR(DATE(VALUE(RIGHT('Cihazlar'!X100,4)),VALUE(MID('Cihazlar'!X100,4,2)),VALUE(LEFT('Cihazlar'!X100,2))),"")))),12)))</f>
        <v/>
      </c>
      <c r="N100" s="17" t="str">
        <f>IF(M100="","",M100-TODAY())</f>
        <v/>
      </c>
      <c r="O100" s="16" t="str">
        <f>IF('Cihazlar'!F100&lt;&gt;"",IF('Cihazlar'!F100="","",IF(ISNUMBER('Cihazlar'!F100),'Cihazlar'!F100,IFERROR(DATE(VALUE(RIGHT('Cihazlar'!F100,4)),VALUE(MID('Cihazlar'!F100,4,2)),VALUE(LEFT('Cihazlar'!F100,2))),""))),IF('Cihazlar'!E100="","",IF(ISNUMBER('Cihazlar'!E100),'Cihazlar'!E100,IFERROR(DATE(VALUE(RIGHT('Cihazlar'!E100,4)),VALUE(MID('Cihazlar'!E100,4,2)),VALUE(LEFT('Cihazlar'!E100,2))),""))))</f>
        <v/>
      </c>
      <c r="P100" t="str">
        <f>IF('Cihazlar'!C100="","",IFERROR(MATCH('Cihazlar'!C100,'Ürünler'!$A:$A,0),IFERROR(MATCH('Cihazlar'!C100,'Ürünler'!$B:$B,0),"")))</f>
        <v/>
      </c>
      <c r="Q100">
        <f>IF(R100&gt;0,0,IF('Cihazlar'!J100&lt;&gt;"",N(VALUE('Cihazlar'!J100)),IF(P100="",0,N(INDEX('Ürünler'!$C:$C,P100)))))</f>
        <v>0</v>
      </c>
      <c r="R100">
        <f>IF('Cihazlar'!K100&lt;&gt;"",N(VALUE('Cihazlar'!K100)),IF('Cihazlar'!J100&lt;&gt;"",0,IF(P100="",0,N(INDEX('Ürünler'!$D:$D,P100)))))</f>
        <v>0</v>
      </c>
    </row>
    <row r="101" spans="1:18">
      <c r="A101" t="str">
        <f>IF(AND('Cihazlar'!A101="",'Cihazlar'!B101=""),"",IFERROR(INDEX('Müşteriler'!$A:$A,MATCH(IF('Cihazlar'!A101="","§",'Cihazlar'!A101),'Müşteriler'!$K:$K,0)),IFERROR(INDEX('Müşteriler'!$A:$A,MATCH(IF('Cihazlar'!B101="","§",'Cihazlar'!B101),'Müşteriler'!$C:$C,0)),'Cihazlar'!A101&amp;'Cihazlar'!B101)))</f>
        <v/>
      </c>
      <c r="B101" t="str">
        <f>IF('Cihazlar'!C101="","",IF(P101="",'Cihazlar'!C101,INDEX('Ürünler'!$B:$B,P101)))</f>
        <v/>
      </c>
      <c r="C101" t="str">
        <f>IF('Cihazlar'!D101="","",'Cihazlar'!D101)</f>
        <v/>
      </c>
      <c r="D101" s="16" t="str">
        <f>O101</f>
        <v/>
      </c>
      <c r="E101" t="str">
        <f>IF(R101&gt;0,R101&amp;" gün",IF(Q101&gt;0,Q101&amp;" ay",""))</f>
        <v/>
      </c>
      <c r="F101" s="16" t="str">
        <f>IF(OR('Cihazlar'!C101="",O101=""),"",IF(R101&gt;0,O101+R101,IF(Q101&gt;0,EDATE(O101,Q101),"")))</f>
        <v/>
      </c>
      <c r="G101" s="17" t="str">
        <f>IF(F101="","",F101-TODAY())</f>
        <v/>
      </c>
      <c r="H101" t="str">
        <f>IF(G101="","",IF(G101&lt;0,"Gecikmiş",IF(G101&lt;=30,"30 gün içinde","Planlı")))</f>
        <v/>
      </c>
      <c r="I101" s="16" t="str">
        <f>IF('Cihazlar'!R101="","",IF('Cihazlar'!S101="Uygun değil",(IF('Cihazlar'!R101="","",IF(ISNUMBER('Cihazlar'!R101),'Cihazlar'!R101,IFERROR(DATE(VALUE(RIGHT('Cihazlar'!R101,4)),VALUE(MID('Cihazlar'!R101,4,2)),VALUE(LEFT('Cihazlar'!R101,2))),""))))+0,EDATE((IF('Cihazlar'!R101="","",IF(ISNUMBER('Cihazlar'!R101),'Cihazlar'!R101,IFERROR(DATE(VALUE(RIGHT('Cihazlar'!R101,4)),VALUE(MID('Cihazlar'!R101,4,2)),VALUE(LEFT('Cihazlar'!R101,2))),"")))),12)))</f>
        <v/>
      </c>
      <c r="J101" s="17" t="str">
        <f>IF(I101="","",I101-TODAY())</f>
        <v/>
      </c>
      <c r="K101" s="16" t="str">
        <f>IF('Cihazlar'!U101="","",IF('Cihazlar'!V101="Kaçak var",(IF('Cihazlar'!U101="","",IF(ISNUMBER('Cihazlar'!U101),'Cihazlar'!U101,IFERROR(DATE(VALUE(RIGHT('Cihazlar'!U101,4)),VALUE(MID('Cihazlar'!U101,4,2)),VALUE(LEFT('Cihazlar'!U101,2))),""))))+30,EDATE((IF('Cihazlar'!U101="","",IF(ISNUMBER('Cihazlar'!U101),'Cihazlar'!U101,IFERROR(DATE(VALUE(RIGHT('Cihazlar'!U101,4)),VALUE(MID('Cihazlar'!U101,4,2)),VALUE(LEFT('Cihazlar'!U101,2))),"")))),12)))</f>
        <v/>
      </c>
      <c r="L101" s="17" t="str">
        <f>IF(K101="","",K101-TODAY())</f>
        <v/>
      </c>
      <c r="M101" s="16" t="str">
        <f>IF('Cihazlar'!X101="","",IF('Cihazlar'!Y101="Uygun değil",(IF('Cihazlar'!X101="","",IF(ISNUMBER('Cihazlar'!X101),'Cihazlar'!X101,IFERROR(DATE(VALUE(RIGHT('Cihazlar'!X101,4)),VALUE(MID('Cihazlar'!X101,4,2)),VALUE(LEFT('Cihazlar'!X101,2))),""))))+0,EDATE((IF('Cihazlar'!X101="","",IF(ISNUMBER('Cihazlar'!X101),'Cihazlar'!X101,IFERROR(DATE(VALUE(RIGHT('Cihazlar'!X101,4)),VALUE(MID('Cihazlar'!X101,4,2)),VALUE(LEFT('Cihazlar'!X101,2))),"")))),12)))</f>
        <v/>
      </c>
      <c r="N101" s="17" t="str">
        <f>IF(M101="","",M101-TODAY())</f>
        <v/>
      </c>
      <c r="O101" s="16" t="str">
        <f>IF('Cihazlar'!F101&lt;&gt;"",IF('Cihazlar'!F101="","",IF(ISNUMBER('Cihazlar'!F101),'Cihazlar'!F101,IFERROR(DATE(VALUE(RIGHT('Cihazlar'!F101,4)),VALUE(MID('Cihazlar'!F101,4,2)),VALUE(LEFT('Cihazlar'!F101,2))),""))),IF('Cihazlar'!E101="","",IF(ISNUMBER('Cihazlar'!E101),'Cihazlar'!E101,IFERROR(DATE(VALUE(RIGHT('Cihazlar'!E101,4)),VALUE(MID('Cihazlar'!E101,4,2)),VALUE(LEFT('Cihazlar'!E101,2))),""))))</f>
        <v/>
      </c>
      <c r="P101" t="str">
        <f>IF('Cihazlar'!C101="","",IFERROR(MATCH('Cihazlar'!C101,'Ürünler'!$A:$A,0),IFERROR(MATCH('Cihazlar'!C101,'Ürünler'!$B:$B,0),"")))</f>
        <v/>
      </c>
      <c r="Q101">
        <f>IF(R101&gt;0,0,IF('Cihazlar'!J101&lt;&gt;"",N(VALUE('Cihazlar'!J101)),IF(P101="",0,N(INDEX('Ürünler'!$C:$C,P101)))))</f>
        <v>0</v>
      </c>
      <c r="R101">
        <f>IF('Cihazlar'!K101&lt;&gt;"",N(VALUE('Cihazlar'!K101)),IF('Cihazlar'!J101&lt;&gt;"",0,IF(P101="",0,N(INDEX('Ürünler'!$D:$D,P101)))))</f>
        <v>0</v>
      </c>
    </row>
    <row r="102" spans="1:18">
      <c r="A102" t="str">
        <f>IF(AND('Cihazlar'!A102="",'Cihazlar'!B102=""),"",IFERROR(INDEX('Müşteriler'!$A:$A,MATCH(IF('Cihazlar'!A102="","§",'Cihazlar'!A102),'Müşteriler'!$K:$K,0)),IFERROR(INDEX('Müşteriler'!$A:$A,MATCH(IF('Cihazlar'!B102="","§",'Cihazlar'!B102),'Müşteriler'!$C:$C,0)),'Cihazlar'!A102&amp;'Cihazlar'!B102)))</f>
        <v/>
      </c>
      <c r="B102" t="str">
        <f>IF('Cihazlar'!C102="","",IF(P102="",'Cihazlar'!C102,INDEX('Ürünler'!$B:$B,P102)))</f>
        <v/>
      </c>
      <c r="C102" t="str">
        <f>IF('Cihazlar'!D102="","",'Cihazlar'!D102)</f>
        <v/>
      </c>
      <c r="D102" s="16" t="str">
        <f>O102</f>
        <v/>
      </c>
      <c r="E102" t="str">
        <f>IF(R102&gt;0,R102&amp;" gün",IF(Q102&gt;0,Q102&amp;" ay",""))</f>
        <v/>
      </c>
      <c r="F102" s="16" t="str">
        <f>IF(OR('Cihazlar'!C102="",O102=""),"",IF(R102&gt;0,O102+R102,IF(Q102&gt;0,EDATE(O102,Q102),"")))</f>
        <v/>
      </c>
      <c r="G102" s="17" t="str">
        <f>IF(F102="","",F102-TODAY())</f>
        <v/>
      </c>
      <c r="H102" t="str">
        <f>IF(G102="","",IF(G102&lt;0,"Gecikmiş",IF(G102&lt;=30,"30 gün içinde","Planlı")))</f>
        <v/>
      </c>
      <c r="I102" s="16" t="str">
        <f>IF('Cihazlar'!R102="","",IF('Cihazlar'!S102="Uygun değil",(IF('Cihazlar'!R102="","",IF(ISNUMBER('Cihazlar'!R102),'Cihazlar'!R102,IFERROR(DATE(VALUE(RIGHT('Cihazlar'!R102,4)),VALUE(MID('Cihazlar'!R102,4,2)),VALUE(LEFT('Cihazlar'!R102,2))),""))))+0,EDATE((IF('Cihazlar'!R102="","",IF(ISNUMBER('Cihazlar'!R102),'Cihazlar'!R102,IFERROR(DATE(VALUE(RIGHT('Cihazlar'!R102,4)),VALUE(MID('Cihazlar'!R102,4,2)),VALUE(LEFT('Cihazlar'!R102,2))),"")))),12)))</f>
        <v/>
      </c>
      <c r="J102" s="17" t="str">
        <f>IF(I102="","",I102-TODAY())</f>
        <v/>
      </c>
      <c r="K102" s="16" t="str">
        <f>IF('Cihazlar'!U102="","",IF('Cihazlar'!V102="Kaçak var",(IF('Cihazlar'!U102="","",IF(ISNUMBER('Cihazlar'!U102),'Cihazlar'!U102,IFERROR(DATE(VALUE(RIGHT('Cihazlar'!U102,4)),VALUE(MID('Cihazlar'!U102,4,2)),VALUE(LEFT('Cihazlar'!U102,2))),""))))+30,EDATE((IF('Cihazlar'!U102="","",IF(ISNUMBER('Cihazlar'!U102),'Cihazlar'!U102,IFERROR(DATE(VALUE(RIGHT('Cihazlar'!U102,4)),VALUE(MID('Cihazlar'!U102,4,2)),VALUE(LEFT('Cihazlar'!U102,2))),"")))),12)))</f>
        <v/>
      </c>
      <c r="L102" s="17" t="str">
        <f>IF(K102="","",K102-TODAY())</f>
        <v/>
      </c>
      <c r="M102" s="16" t="str">
        <f>IF('Cihazlar'!X102="","",IF('Cihazlar'!Y102="Uygun değil",(IF('Cihazlar'!X102="","",IF(ISNUMBER('Cihazlar'!X102),'Cihazlar'!X102,IFERROR(DATE(VALUE(RIGHT('Cihazlar'!X102,4)),VALUE(MID('Cihazlar'!X102,4,2)),VALUE(LEFT('Cihazlar'!X102,2))),""))))+0,EDATE((IF('Cihazlar'!X102="","",IF(ISNUMBER('Cihazlar'!X102),'Cihazlar'!X102,IFERROR(DATE(VALUE(RIGHT('Cihazlar'!X102,4)),VALUE(MID('Cihazlar'!X102,4,2)),VALUE(LEFT('Cihazlar'!X102,2))),"")))),12)))</f>
        <v/>
      </c>
      <c r="N102" s="17" t="str">
        <f>IF(M102="","",M102-TODAY())</f>
        <v/>
      </c>
      <c r="O102" s="16" t="str">
        <f>IF('Cihazlar'!F102&lt;&gt;"",IF('Cihazlar'!F102="","",IF(ISNUMBER('Cihazlar'!F102),'Cihazlar'!F102,IFERROR(DATE(VALUE(RIGHT('Cihazlar'!F102,4)),VALUE(MID('Cihazlar'!F102,4,2)),VALUE(LEFT('Cihazlar'!F102,2))),""))),IF('Cihazlar'!E102="","",IF(ISNUMBER('Cihazlar'!E102),'Cihazlar'!E102,IFERROR(DATE(VALUE(RIGHT('Cihazlar'!E102,4)),VALUE(MID('Cihazlar'!E102,4,2)),VALUE(LEFT('Cihazlar'!E102,2))),""))))</f>
        <v/>
      </c>
      <c r="P102" t="str">
        <f>IF('Cihazlar'!C102="","",IFERROR(MATCH('Cihazlar'!C102,'Ürünler'!$A:$A,0),IFERROR(MATCH('Cihazlar'!C102,'Ürünler'!$B:$B,0),"")))</f>
        <v/>
      </c>
      <c r="Q102">
        <f>IF(R102&gt;0,0,IF('Cihazlar'!J102&lt;&gt;"",N(VALUE('Cihazlar'!J102)),IF(P102="",0,N(INDEX('Ürünler'!$C:$C,P102)))))</f>
        <v>0</v>
      </c>
      <c r="R102">
        <f>IF('Cihazlar'!K102&lt;&gt;"",N(VALUE('Cihazlar'!K102)),IF('Cihazlar'!J102&lt;&gt;"",0,IF(P102="",0,N(INDEX('Ürünler'!$D:$D,P102)))))</f>
        <v>0</v>
      </c>
    </row>
    <row r="103" spans="1:18">
      <c r="A103" t="str">
        <f>IF(AND('Cihazlar'!A103="",'Cihazlar'!B103=""),"",IFERROR(INDEX('Müşteriler'!$A:$A,MATCH(IF('Cihazlar'!A103="","§",'Cihazlar'!A103),'Müşteriler'!$K:$K,0)),IFERROR(INDEX('Müşteriler'!$A:$A,MATCH(IF('Cihazlar'!B103="","§",'Cihazlar'!B103),'Müşteriler'!$C:$C,0)),'Cihazlar'!A103&amp;'Cihazlar'!B103)))</f>
        <v/>
      </c>
      <c r="B103" t="str">
        <f>IF('Cihazlar'!C103="","",IF(P103="",'Cihazlar'!C103,INDEX('Ürünler'!$B:$B,P103)))</f>
        <v/>
      </c>
      <c r="C103" t="str">
        <f>IF('Cihazlar'!D103="","",'Cihazlar'!D103)</f>
        <v/>
      </c>
      <c r="D103" s="16" t="str">
        <f>O103</f>
        <v/>
      </c>
      <c r="E103" t="str">
        <f>IF(R103&gt;0,R103&amp;" gün",IF(Q103&gt;0,Q103&amp;" ay",""))</f>
        <v/>
      </c>
      <c r="F103" s="16" t="str">
        <f>IF(OR('Cihazlar'!C103="",O103=""),"",IF(R103&gt;0,O103+R103,IF(Q103&gt;0,EDATE(O103,Q103),"")))</f>
        <v/>
      </c>
      <c r="G103" s="17" t="str">
        <f>IF(F103="","",F103-TODAY())</f>
        <v/>
      </c>
      <c r="H103" t="str">
        <f>IF(G103="","",IF(G103&lt;0,"Gecikmiş",IF(G103&lt;=30,"30 gün içinde","Planlı")))</f>
        <v/>
      </c>
      <c r="I103" s="16" t="str">
        <f>IF('Cihazlar'!R103="","",IF('Cihazlar'!S103="Uygun değil",(IF('Cihazlar'!R103="","",IF(ISNUMBER('Cihazlar'!R103),'Cihazlar'!R103,IFERROR(DATE(VALUE(RIGHT('Cihazlar'!R103,4)),VALUE(MID('Cihazlar'!R103,4,2)),VALUE(LEFT('Cihazlar'!R103,2))),""))))+0,EDATE((IF('Cihazlar'!R103="","",IF(ISNUMBER('Cihazlar'!R103),'Cihazlar'!R103,IFERROR(DATE(VALUE(RIGHT('Cihazlar'!R103,4)),VALUE(MID('Cihazlar'!R103,4,2)),VALUE(LEFT('Cihazlar'!R103,2))),"")))),12)))</f>
        <v/>
      </c>
      <c r="J103" s="17" t="str">
        <f>IF(I103="","",I103-TODAY())</f>
        <v/>
      </c>
      <c r="K103" s="16" t="str">
        <f>IF('Cihazlar'!U103="","",IF('Cihazlar'!V103="Kaçak var",(IF('Cihazlar'!U103="","",IF(ISNUMBER('Cihazlar'!U103),'Cihazlar'!U103,IFERROR(DATE(VALUE(RIGHT('Cihazlar'!U103,4)),VALUE(MID('Cihazlar'!U103,4,2)),VALUE(LEFT('Cihazlar'!U103,2))),""))))+30,EDATE((IF('Cihazlar'!U103="","",IF(ISNUMBER('Cihazlar'!U103),'Cihazlar'!U103,IFERROR(DATE(VALUE(RIGHT('Cihazlar'!U103,4)),VALUE(MID('Cihazlar'!U103,4,2)),VALUE(LEFT('Cihazlar'!U103,2))),"")))),12)))</f>
        <v/>
      </c>
      <c r="L103" s="17" t="str">
        <f>IF(K103="","",K103-TODAY())</f>
        <v/>
      </c>
      <c r="M103" s="16" t="str">
        <f>IF('Cihazlar'!X103="","",IF('Cihazlar'!Y103="Uygun değil",(IF('Cihazlar'!X103="","",IF(ISNUMBER('Cihazlar'!X103),'Cihazlar'!X103,IFERROR(DATE(VALUE(RIGHT('Cihazlar'!X103,4)),VALUE(MID('Cihazlar'!X103,4,2)),VALUE(LEFT('Cihazlar'!X103,2))),""))))+0,EDATE((IF('Cihazlar'!X103="","",IF(ISNUMBER('Cihazlar'!X103),'Cihazlar'!X103,IFERROR(DATE(VALUE(RIGHT('Cihazlar'!X103,4)),VALUE(MID('Cihazlar'!X103,4,2)),VALUE(LEFT('Cihazlar'!X103,2))),"")))),12)))</f>
        <v/>
      </c>
      <c r="N103" s="17" t="str">
        <f>IF(M103="","",M103-TODAY())</f>
        <v/>
      </c>
      <c r="O103" s="16" t="str">
        <f>IF('Cihazlar'!F103&lt;&gt;"",IF('Cihazlar'!F103="","",IF(ISNUMBER('Cihazlar'!F103),'Cihazlar'!F103,IFERROR(DATE(VALUE(RIGHT('Cihazlar'!F103,4)),VALUE(MID('Cihazlar'!F103,4,2)),VALUE(LEFT('Cihazlar'!F103,2))),""))),IF('Cihazlar'!E103="","",IF(ISNUMBER('Cihazlar'!E103),'Cihazlar'!E103,IFERROR(DATE(VALUE(RIGHT('Cihazlar'!E103,4)),VALUE(MID('Cihazlar'!E103,4,2)),VALUE(LEFT('Cihazlar'!E103,2))),""))))</f>
        <v/>
      </c>
      <c r="P103" t="str">
        <f>IF('Cihazlar'!C103="","",IFERROR(MATCH('Cihazlar'!C103,'Ürünler'!$A:$A,0),IFERROR(MATCH('Cihazlar'!C103,'Ürünler'!$B:$B,0),"")))</f>
        <v/>
      </c>
      <c r="Q103">
        <f>IF(R103&gt;0,0,IF('Cihazlar'!J103&lt;&gt;"",N(VALUE('Cihazlar'!J103)),IF(P103="",0,N(INDEX('Ürünler'!$C:$C,P103)))))</f>
        <v>0</v>
      </c>
      <c r="R103">
        <f>IF('Cihazlar'!K103&lt;&gt;"",N(VALUE('Cihazlar'!K103)),IF('Cihazlar'!J103&lt;&gt;"",0,IF(P103="",0,N(INDEX('Ürünler'!$D:$D,P103)))))</f>
        <v>0</v>
      </c>
    </row>
    <row r="104" spans="1:18">
      <c r="A104" t="str">
        <f>IF(AND('Cihazlar'!A104="",'Cihazlar'!B104=""),"",IFERROR(INDEX('Müşteriler'!$A:$A,MATCH(IF('Cihazlar'!A104="","§",'Cihazlar'!A104),'Müşteriler'!$K:$K,0)),IFERROR(INDEX('Müşteriler'!$A:$A,MATCH(IF('Cihazlar'!B104="","§",'Cihazlar'!B104),'Müşteriler'!$C:$C,0)),'Cihazlar'!A104&amp;'Cihazlar'!B104)))</f>
        <v/>
      </c>
      <c r="B104" t="str">
        <f>IF('Cihazlar'!C104="","",IF(P104="",'Cihazlar'!C104,INDEX('Ürünler'!$B:$B,P104)))</f>
        <v/>
      </c>
      <c r="C104" t="str">
        <f>IF('Cihazlar'!D104="","",'Cihazlar'!D104)</f>
        <v/>
      </c>
      <c r="D104" s="16" t="str">
        <f>O104</f>
        <v/>
      </c>
      <c r="E104" t="str">
        <f>IF(R104&gt;0,R104&amp;" gün",IF(Q104&gt;0,Q104&amp;" ay",""))</f>
        <v/>
      </c>
      <c r="F104" s="16" t="str">
        <f>IF(OR('Cihazlar'!C104="",O104=""),"",IF(R104&gt;0,O104+R104,IF(Q104&gt;0,EDATE(O104,Q104),"")))</f>
        <v/>
      </c>
      <c r="G104" s="17" t="str">
        <f>IF(F104="","",F104-TODAY())</f>
        <v/>
      </c>
      <c r="H104" t="str">
        <f>IF(G104="","",IF(G104&lt;0,"Gecikmiş",IF(G104&lt;=30,"30 gün içinde","Planlı")))</f>
        <v/>
      </c>
      <c r="I104" s="16" t="str">
        <f>IF('Cihazlar'!R104="","",IF('Cihazlar'!S104="Uygun değil",(IF('Cihazlar'!R104="","",IF(ISNUMBER('Cihazlar'!R104),'Cihazlar'!R104,IFERROR(DATE(VALUE(RIGHT('Cihazlar'!R104,4)),VALUE(MID('Cihazlar'!R104,4,2)),VALUE(LEFT('Cihazlar'!R104,2))),""))))+0,EDATE((IF('Cihazlar'!R104="","",IF(ISNUMBER('Cihazlar'!R104),'Cihazlar'!R104,IFERROR(DATE(VALUE(RIGHT('Cihazlar'!R104,4)),VALUE(MID('Cihazlar'!R104,4,2)),VALUE(LEFT('Cihazlar'!R104,2))),"")))),12)))</f>
        <v/>
      </c>
      <c r="J104" s="17" t="str">
        <f>IF(I104="","",I104-TODAY())</f>
        <v/>
      </c>
      <c r="K104" s="16" t="str">
        <f>IF('Cihazlar'!U104="","",IF('Cihazlar'!V104="Kaçak var",(IF('Cihazlar'!U104="","",IF(ISNUMBER('Cihazlar'!U104),'Cihazlar'!U104,IFERROR(DATE(VALUE(RIGHT('Cihazlar'!U104,4)),VALUE(MID('Cihazlar'!U104,4,2)),VALUE(LEFT('Cihazlar'!U104,2))),""))))+30,EDATE((IF('Cihazlar'!U104="","",IF(ISNUMBER('Cihazlar'!U104),'Cihazlar'!U104,IFERROR(DATE(VALUE(RIGHT('Cihazlar'!U104,4)),VALUE(MID('Cihazlar'!U104,4,2)),VALUE(LEFT('Cihazlar'!U104,2))),"")))),12)))</f>
        <v/>
      </c>
      <c r="L104" s="17" t="str">
        <f>IF(K104="","",K104-TODAY())</f>
        <v/>
      </c>
      <c r="M104" s="16" t="str">
        <f>IF('Cihazlar'!X104="","",IF('Cihazlar'!Y104="Uygun değil",(IF('Cihazlar'!X104="","",IF(ISNUMBER('Cihazlar'!X104),'Cihazlar'!X104,IFERROR(DATE(VALUE(RIGHT('Cihazlar'!X104,4)),VALUE(MID('Cihazlar'!X104,4,2)),VALUE(LEFT('Cihazlar'!X104,2))),""))))+0,EDATE((IF('Cihazlar'!X104="","",IF(ISNUMBER('Cihazlar'!X104),'Cihazlar'!X104,IFERROR(DATE(VALUE(RIGHT('Cihazlar'!X104,4)),VALUE(MID('Cihazlar'!X104,4,2)),VALUE(LEFT('Cihazlar'!X104,2))),"")))),12)))</f>
        <v/>
      </c>
      <c r="N104" s="17" t="str">
        <f>IF(M104="","",M104-TODAY())</f>
        <v/>
      </c>
      <c r="O104" s="16" t="str">
        <f>IF('Cihazlar'!F104&lt;&gt;"",IF('Cihazlar'!F104="","",IF(ISNUMBER('Cihazlar'!F104),'Cihazlar'!F104,IFERROR(DATE(VALUE(RIGHT('Cihazlar'!F104,4)),VALUE(MID('Cihazlar'!F104,4,2)),VALUE(LEFT('Cihazlar'!F104,2))),""))),IF('Cihazlar'!E104="","",IF(ISNUMBER('Cihazlar'!E104),'Cihazlar'!E104,IFERROR(DATE(VALUE(RIGHT('Cihazlar'!E104,4)),VALUE(MID('Cihazlar'!E104,4,2)),VALUE(LEFT('Cihazlar'!E104,2))),""))))</f>
        <v/>
      </c>
      <c r="P104" t="str">
        <f>IF('Cihazlar'!C104="","",IFERROR(MATCH('Cihazlar'!C104,'Ürünler'!$A:$A,0),IFERROR(MATCH('Cihazlar'!C104,'Ürünler'!$B:$B,0),"")))</f>
        <v/>
      </c>
      <c r="Q104">
        <f>IF(R104&gt;0,0,IF('Cihazlar'!J104&lt;&gt;"",N(VALUE('Cihazlar'!J104)),IF(P104="",0,N(INDEX('Ürünler'!$C:$C,P104)))))</f>
        <v>0</v>
      </c>
      <c r="R104">
        <f>IF('Cihazlar'!K104&lt;&gt;"",N(VALUE('Cihazlar'!K104)),IF('Cihazlar'!J104&lt;&gt;"",0,IF(P104="",0,N(INDEX('Ürünler'!$D:$D,P104)))))</f>
        <v>0</v>
      </c>
    </row>
    <row r="105" spans="1:18">
      <c r="A105" t="str">
        <f>IF(AND('Cihazlar'!A105="",'Cihazlar'!B105=""),"",IFERROR(INDEX('Müşteriler'!$A:$A,MATCH(IF('Cihazlar'!A105="","§",'Cihazlar'!A105),'Müşteriler'!$K:$K,0)),IFERROR(INDEX('Müşteriler'!$A:$A,MATCH(IF('Cihazlar'!B105="","§",'Cihazlar'!B105),'Müşteriler'!$C:$C,0)),'Cihazlar'!A105&amp;'Cihazlar'!B105)))</f>
        <v/>
      </c>
      <c r="B105" t="str">
        <f>IF('Cihazlar'!C105="","",IF(P105="",'Cihazlar'!C105,INDEX('Ürünler'!$B:$B,P105)))</f>
        <v/>
      </c>
      <c r="C105" t="str">
        <f>IF('Cihazlar'!D105="","",'Cihazlar'!D105)</f>
        <v/>
      </c>
      <c r="D105" s="16" t="str">
        <f>O105</f>
        <v/>
      </c>
      <c r="E105" t="str">
        <f>IF(R105&gt;0,R105&amp;" gün",IF(Q105&gt;0,Q105&amp;" ay",""))</f>
        <v/>
      </c>
      <c r="F105" s="16" t="str">
        <f>IF(OR('Cihazlar'!C105="",O105=""),"",IF(R105&gt;0,O105+R105,IF(Q105&gt;0,EDATE(O105,Q105),"")))</f>
        <v/>
      </c>
      <c r="G105" s="17" t="str">
        <f>IF(F105="","",F105-TODAY())</f>
        <v/>
      </c>
      <c r="H105" t="str">
        <f>IF(G105="","",IF(G105&lt;0,"Gecikmiş",IF(G105&lt;=30,"30 gün içinde","Planlı")))</f>
        <v/>
      </c>
      <c r="I105" s="16" t="str">
        <f>IF('Cihazlar'!R105="","",IF('Cihazlar'!S105="Uygun değil",(IF('Cihazlar'!R105="","",IF(ISNUMBER('Cihazlar'!R105),'Cihazlar'!R105,IFERROR(DATE(VALUE(RIGHT('Cihazlar'!R105,4)),VALUE(MID('Cihazlar'!R105,4,2)),VALUE(LEFT('Cihazlar'!R105,2))),""))))+0,EDATE((IF('Cihazlar'!R105="","",IF(ISNUMBER('Cihazlar'!R105),'Cihazlar'!R105,IFERROR(DATE(VALUE(RIGHT('Cihazlar'!R105,4)),VALUE(MID('Cihazlar'!R105,4,2)),VALUE(LEFT('Cihazlar'!R105,2))),"")))),12)))</f>
        <v/>
      </c>
      <c r="J105" s="17" t="str">
        <f>IF(I105="","",I105-TODAY())</f>
        <v/>
      </c>
      <c r="K105" s="16" t="str">
        <f>IF('Cihazlar'!U105="","",IF('Cihazlar'!V105="Kaçak var",(IF('Cihazlar'!U105="","",IF(ISNUMBER('Cihazlar'!U105),'Cihazlar'!U105,IFERROR(DATE(VALUE(RIGHT('Cihazlar'!U105,4)),VALUE(MID('Cihazlar'!U105,4,2)),VALUE(LEFT('Cihazlar'!U105,2))),""))))+30,EDATE((IF('Cihazlar'!U105="","",IF(ISNUMBER('Cihazlar'!U105),'Cihazlar'!U105,IFERROR(DATE(VALUE(RIGHT('Cihazlar'!U105,4)),VALUE(MID('Cihazlar'!U105,4,2)),VALUE(LEFT('Cihazlar'!U105,2))),"")))),12)))</f>
        <v/>
      </c>
      <c r="L105" s="17" t="str">
        <f>IF(K105="","",K105-TODAY())</f>
        <v/>
      </c>
      <c r="M105" s="16" t="str">
        <f>IF('Cihazlar'!X105="","",IF('Cihazlar'!Y105="Uygun değil",(IF('Cihazlar'!X105="","",IF(ISNUMBER('Cihazlar'!X105),'Cihazlar'!X105,IFERROR(DATE(VALUE(RIGHT('Cihazlar'!X105,4)),VALUE(MID('Cihazlar'!X105,4,2)),VALUE(LEFT('Cihazlar'!X105,2))),""))))+0,EDATE((IF('Cihazlar'!X105="","",IF(ISNUMBER('Cihazlar'!X105),'Cihazlar'!X105,IFERROR(DATE(VALUE(RIGHT('Cihazlar'!X105,4)),VALUE(MID('Cihazlar'!X105,4,2)),VALUE(LEFT('Cihazlar'!X105,2))),"")))),12)))</f>
        <v/>
      </c>
      <c r="N105" s="17" t="str">
        <f>IF(M105="","",M105-TODAY())</f>
        <v/>
      </c>
      <c r="O105" s="16" t="str">
        <f>IF('Cihazlar'!F105&lt;&gt;"",IF('Cihazlar'!F105="","",IF(ISNUMBER('Cihazlar'!F105),'Cihazlar'!F105,IFERROR(DATE(VALUE(RIGHT('Cihazlar'!F105,4)),VALUE(MID('Cihazlar'!F105,4,2)),VALUE(LEFT('Cihazlar'!F105,2))),""))),IF('Cihazlar'!E105="","",IF(ISNUMBER('Cihazlar'!E105),'Cihazlar'!E105,IFERROR(DATE(VALUE(RIGHT('Cihazlar'!E105,4)),VALUE(MID('Cihazlar'!E105,4,2)),VALUE(LEFT('Cihazlar'!E105,2))),""))))</f>
        <v/>
      </c>
      <c r="P105" t="str">
        <f>IF('Cihazlar'!C105="","",IFERROR(MATCH('Cihazlar'!C105,'Ürünler'!$A:$A,0),IFERROR(MATCH('Cihazlar'!C105,'Ürünler'!$B:$B,0),"")))</f>
        <v/>
      </c>
      <c r="Q105">
        <f>IF(R105&gt;0,0,IF('Cihazlar'!J105&lt;&gt;"",N(VALUE('Cihazlar'!J105)),IF(P105="",0,N(INDEX('Ürünler'!$C:$C,P105)))))</f>
        <v>0</v>
      </c>
      <c r="R105">
        <f>IF('Cihazlar'!K105&lt;&gt;"",N(VALUE('Cihazlar'!K105)),IF('Cihazlar'!J105&lt;&gt;"",0,IF(P105="",0,N(INDEX('Ürünler'!$D:$D,P105)))))</f>
        <v>0</v>
      </c>
    </row>
    <row r="106" spans="1:18">
      <c r="A106" t="str">
        <f>IF(AND('Cihazlar'!A106="",'Cihazlar'!B106=""),"",IFERROR(INDEX('Müşteriler'!$A:$A,MATCH(IF('Cihazlar'!A106="","§",'Cihazlar'!A106),'Müşteriler'!$K:$K,0)),IFERROR(INDEX('Müşteriler'!$A:$A,MATCH(IF('Cihazlar'!B106="","§",'Cihazlar'!B106),'Müşteriler'!$C:$C,0)),'Cihazlar'!A106&amp;'Cihazlar'!B106)))</f>
        <v/>
      </c>
      <c r="B106" t="str">
        <f>IF('Cihazlar'!C106="","",IF(P106="",'Cihazlar'!C106,INDEX('Ürünler'!$B:$B,P106)))</f>
        <v/>
      </c>
      <c r="C106" t="str">
        <f>IF('Cihazlar'!D106="","",'Cihazlar'!D106)</f>
        <v/>
      </c>
      <c r="D106" s="16" t="str">
        <f>O106</f>
        <v/>
      </c>
      <c r="E106" t="str">
        <f>IF(R106&gt;0,R106&amp;" gün",IF(Q106&gt;0,Q106&amp;" ay",""))</f>
        <v/>
      </c>
      <c r="F106" s="16" t="str">
        <f>IF(OR('Cihazlar'!C106="",O106=""),"",IF(R106&gt;0,O106+R106,IF(Q106&gt;0,EDATE(O106,Q106),"")))</f>
        <v/>
      </c>
      <c r="G106" s="17" t="str">
        <f>IF(F106="","",F106-TODAY())</f>
        <v/>
      </c>
      <c r="H106" t="str">
        <f>IF(G106="","",IF(G106&lt;0,"Gecikmiş",IF(G106&lt;=30,"30 gün içinde","Planlı")))</f>
        <v/>
      </c>
      <c r="I106" s="16" t="str">
        <f>IF('Cihazlar'!R106="","",IF('Cihazlar'!S106="Uygun değil",(IF('Cihazlar'!R106="","",IF(ISNUMBER('Cihazlar'!R106),'Cihazlar'!R106,IFERROR(DATE(VALUE(RIGHT('Cihazlar'!R106,4)),VALUE(MID('Cihazlar'!R106,4,2)),VALUE(LEFT('Cihazlar'!R106,2))),""))))+0,EDATE((IF('Cihazlar'!R106="","",IF(ISNUMBER('Cihazlar'!R106),'Cihazlar'!R106,IFERROR(DATE(VALUE(RIGHT('Cihazlar'!R106,4)),VALUE(MID('Cihazlar'!R106,4,2)),VALUE(LEFT('Cihazlar'!R106,2))),"")))),12)))</f>
        <v/>
      </c>
      <c r="J106" s="17" t="str">
        <f>IF(I106="","",I106-TODAY())</f>
        <v/>
      </c>
      <c r="K106" s="16" t="str">
        <f>IF('Cihazlar'!U106="","",IF('Cihazlar'!V106="Kaçak var",(IF('Cihazlar'!U106="","",IF(ISNUMBER('Cihazlar'!U106),'Cihazlar'!U106,IFERROR(DATE(VALUE(RIGHT('Cihazlar'!U106,4)),VALUE(MID('Cihazlar'!U106,4,2)),VALUE(LEFT('Cihazlar'!U106,2))),""))))+30,EDATE((IF('Cihazlar'!U106="","",IF(ISNUMBER('Cihazlar'!U106),'Cihazlar'!U106,IFERROR(DATE(VALUE(RIGHT('Cihazlar'!U106,4)),VALUE(MID('Cihazlar'!U106,4,2)),VALUE(LEFT('Cihazlar'!U106,2))),"")))),12)))</f>
        <v/>
      </c>
      <c r="L106" s="17" t="str">
        <f>IF(K106="","",K106-TODAY())</f>
        <v/>
      </c>
      <c r="M106" s="16" t="str">
        <f>IF('Cihazlar'!X106="","",IF('Cihazlar'!Y106="Uygun değil",(IF('Cihazlar'!X106="","",IF(ISNUMBER('Cihazlar'!X106),'Cihazlar'!X106,IFERROR(DATE(VALUE(RIGHT('Cihazlar'!X106,4)),VALUE(MID('Cihazlar'!X106,4,2)),VALUE(LEFT('Cihazlar'!X106,2))),""))))+0,EDATE((IF('Cihazlar'!X106="","",IF(ISNUMBER('Cihazlar'!X106),'Cihazlar'!X106,IFERROR(DATE(VALUE(RIGHT('Cihazlar'!X106,4)),VALUE(MID('Cihazlar'!X106,4,2)),VALUE(LEFT('Cihazlar'!X106,2))),"")))),12)))</f>
        <v/>
      </c>
      <c r="N106" s="17" t="str">
        <f>IF(M106="","",M106-TODAY())</f>
        <v/>
      </c>
      <c r="O106" s="16" t="str">
        <f>IF('Cihazlar'!F106&lt;&gt;"",IF('Cihazlar'!F106="","",IF(ISNUMBER('Cihazlar'!F106),'Cihazlar'!F106,IFERROR(DATE(VALUE(RIGHT('Cihazlar'!F106,4)),VALUE(MID('Cihazlar'!F106,4,2)),VALUE(LEFT('Cihazlar'!F106,2))),""))),IF('Cihazlar'!E106="","",IF(ISNUMBER('Cihazlar'!E106),'Cihazlar'!E106,IFERROR(DATE(VALUE(RIGHT('Cihazlar'!E106,4)),VALUE(MID('Cihazlar'!E106,4,2)),VALUE(LEFT('Cihazlar'!E106,2))),""))))</f>
        <v/>
      </c>
      <c r="P106" t="str">
        <f>IF('Cihazlar'!C106="","",IFERROR(MATCH('Cihazlar'!C106,'Ürünler'!$A:$A,0),IFERROR(MATCH('Cihazlar'!C106,'Ürünler'!$B:$B,0),"")))</f>
        <v/>
      </c>
      <c r="Q106">
        <f>IF(R106&gt;0,0,IF('Cihazlar'!J106&lt;&gt;"",N(VALUE('Cihazlar'!J106)),IF(P106="",0,N(INDEX('Ürünler'!$C:$C,P106)))))</f>
        <v>0</v>
      </c>
      <c r="R106">
        <f>IF('Cihazlar'!K106&lt;&gt;"",N(VALUE('Cihazlar'!K106)),IF('Cihazlar'!J106&lt;&gt;"",0,IF(P106="",0,N(INDEX('Ürünler'!$D:$D,P106)))))</f>
        <v>0</v>
      </c>
    </row>
    <row r="107" spans="1:18">
      <c r="A107" t="str">
        <f>IF(AND('Cihazlar'!A107="",'Cihazlar'!B107=""),"",IFERROR(INDEX('Müşteriler'!$A:$A,MATCH(IF('Cihazlar'!A107="","§",'Cihazlar'!A107),'Müşteriler'!$K:$K,0)),IFERROR(INDEX('Müşteriler'!$A:$A,MATCH(IF('Cihazlar'!B107="","§",'Cihazlar'!B107),'Müşteriler'!$C:$C,0)),'Cihazlar'!A107&amp;'Cihazlar'!B107)))</f>
        <v/>
      </c>
      <c r="B107" t="str">
        <f>IF('Cihazlar'!C107="","",IF(P107="",'Cihazlar'!C107,INDEX('Ürünler'!$B:$B,P107)))</f>
        <v/>
      </c>
      <c r="C107" t="str">
        <f>IF('Cihazlar'!D107="","",'Cihazlar'!D107)</f>
        <v/>
      </c>
      <c r="D107" s="16" t="str">
        <f>O107</f>
        <v/>
      </c>
      <c r="E107" t="str">
        <f>IF(R107&gt;0,R107&amp;" gün",IF(Q107&gt;0,Q107&amp;" ay",""))</f>
        <v/>
      </c>
      <c r="F107" s="16" t="str">
        <f>IF(OR('Cihazlar'!C107="",O107=""),"",IF(R107&gt;0,O107+R107,IF(Q107&gt;0,EDATE(O107,Q107),"")))</f>
        <v/>
      </c>
      <c r="G107" s="17" t="str">
        <f>IF(F107="","",F107-TODAY())</f>
        <v/>
      </c>
      <c r="H107" t="str">
        <f>IF(G107="","",IF(G107&lt;0,"Gecikmiş",IF(G107&lt;=30,"30 gün içinde","Planlı")))</f>
        <v/>
      </c>
      <c r="I107" s="16" t="str">
        <f>IF('Cihazlar'!R107="","",IF('Cihazlar'!S107="Uygun değil",(IF('Cihazlar'!R107="","",IF(ISNUMBER('Cihazlar'!R107),'Cihazlar'!R107,IFERROR(DATE(VALUE(RIGHT('Cihazlar'!R107,4)),VALUE(MID('Cihazlar'!R107,4,2)),VALUE(LEFT('Cihazlar'!R107,2))),""))))+0,EDATE((IF('Cihazlar'!R107="","",IF(ISNUMBER('Cihazlar'!R107),'Cihazlar'!R107,IFERROR(DATE(VALUE(RIGHT('Cihazlar'!R107,4)),VALUE(MID('Cihazlar'!R107,4,2)),VALUE(LEFT('Cihazlar'!R107,2))),"")))),12)))</f>
        <v/>
      </c>
      <c r="J107" s="17" t="str">
        <f>IF(I107="","",I107-TODAY())</f>
        <v/>
      </c>
      <c r="K107" s="16" t="str">
        <f>IF('Cihazlar'!U107="","",IF('Cihazlar'!V107="Kaçak var",(IF('Cihazlar'!U107="","",IF(ISNUMBER('Cihazlar'!U107),'Cihazlar'!U107,IFERROR(DATE(VALUE(RIGHT('Cihazlar'!U107,4)),VALUE(MID('Cihazlar'!U107,4,2)),VALUE(LEFT('Cihazlar'!U107,2))),""))))+30,EDATE((IF('Cihazlar'!U107="","",IF(ISNUMBER('Cihazlar'!U107),'Cihazlar'!U107,IFERROR(DATE(VALUE(RIGHT('Cihazlar'!U107,4)),VALUE(MID('Cihazlar'!U107,4,2)),VALUE(LEFT('Cihazlar'!U107,2))),"")))),12)))</f>
        <v/>
      </c>
      <c r="L107" s="17" t="str">
        <f>IF(K107="","",K107-TODAY())</f>
        <v/>
      </c>
      <c r="M107" s="16" t="str">
        <f>IF('Cihazlar'!X107="","",IF('Cihazlar'!Y107="Uygun değil",(IF('Cihazlar'!X107="","",IF(ISNUMBER('Cihazlar'!X107),'Cihazlar'!X107,IFERROR(DATE(VALUE(RIGHT('Cihazlar'!X107,4)),VALUE(MID('Cihazlar'!X107,4,2)),VALUE(LEFT('Cihazlar'!X107,2))),""))))+0,EDATE((IF('Cihazlar'!X107="","",IF(ISNUMBER('Cihazlar'!X107),'Cihazlar'!X107,IFERROR(DATE(VALUE(RIGHT('Cihazlar'!X107,4)),VALUE(MID('Cihazlar'!X107,4,2)),VALUE(LEFT('Cihazlar'!X107,2))),"")))),12)))</f>
        <v/>
      </c>
      <c r="N107" s="17" t="str">
        <f>IF(M107="","",M107-TODAY())</f>
        <v/>
      </c>
      <c r="O107" s="16" t="str">
        <f>IF('Cihazlar'!F107&lt;&gt;"",IF('Cihazlar'!F107="","",IF(ISNUMBER('Cihazlar'!F107),'Cihazlar'!F107,IFERROR(DATE(VALUE(RIGHT('Cihazlar'!F107,4)),VALUE(MID('Cihazlar'!F107,4,2)),VALUE(LEFT('Cihazlar'!F107,2))),""))),IF('Cihazlar'!E107="","",IF(ISNUMBER('Cihazlar'!E107),'Cihazlar'!E107,IFERROR(DATE(VALUE(RIGHT('Cihazlar'!E107,4)),VALUE(MID('Cihazlar'!E107,4,2)),VALUE(LEFT('Cihazlar'!E107,2))),""))))</f>
        <v/>
      </c>
      <c r="P107" t="str">
        <f>IF('Cihazlar'!C107="","",IFERROR(MATCH('Cihazlar'!C107,'Ürünler'!$A:$A,0),IFERROR(MATCH('Cihazlar'!C107,'Ürünler'!$B:$B,0),"")))</f>
        <v/>
      </c>
      <c r="Q107">
        <f>IF(R107&gt;0,0,IF('Cihazlar'!J107&lt;&gt;"",N(VALUE('Cihazlar'!J107)),IF(P107="",0,N(INDEX('Ürünler'!$C:$C,P107)))))</f>
        <v>0</v>
      </c>
      <c r="R107">
        <f>IF('Cihazlar'!K107&lt;&gt;"",N(VALUE('Cihazlar'!K107)),IF('Cihazlar'!J107&lt;&gt;"",0,IF(P107="",0,N(INDEX('Ürünler'!$D:$D,P107)))))</f>
        <v>0</v>
      </c>
    </row>
    <row r="108" spans="1:18">
      <c r="A108" t="str">
        <f>IF(AND('Cihazlar'!A108="",'Cihazlar'!B108=""),"",IFERROR(INDEX('Müşteriler'!$A:$A,MATCH(IF('Cihazlar'!A108="","§",'Cihazlar'!A108),'Müşteriler'!$K:$K,0)),IFERROR(INDEX('Müşteriler'!$A:$A,MATCH(IF('Cihazlar'!B108="","§",'Cihazlar'!B108),'Müşteriler'!$C:$C,0)),'Cihazlar'!A108&amp;'Cihazlar'!B108)))</f>
        <v/>
      </c>
      <c r="B108" t="str">
        <f>IF('Cihazlar'!C108="","",IF(P108="",'Cihazlar'!C108,INDEX('Ürünler'!$B:$B,P108)))</f>
        <v/>
      </c>
      <c r="C108" t="str">
        <f>IF('Cihazlar'!D108="","",'Cihazlar'!D108)</f>
        <v/>
      </c>
      <c r="D108" s="16" t="str">
        <f>O108</f>
        <v/>
      </c>
      <c r="E108" t="str">
        <f>IF(R108&gt;0,R108&amp;" gün",IF(Q108&gt;0,Q108&amp;" ay",""))</f>
        <v/>
      </c>
      <c r="F108" s="16" t="str">
        <f>IF(OR('Cihazlar'!C108="",O108=""),"",IF(R108&gt;0,O108+R108,IF(Q108&gt;0,EDATE(O108,Q108),"")))</f>
        <v/>
      </c>
      <c r="G108" s="17" t="str">
        <f>IF(F108="","",F108-TODAY())</f>
        <v/>
      </c>
      <c r="H108" t="str">
        <f>IF(G108="","",IF(G108&lt;0,"Gecikmiş",IF(G108&lt;=30,"30 gün içinde","Planlı")))</f>
        <v/>
      </c>
      <c r="I108" s="16" t="str">
        <f>IF('Cihazlar'!R108="","",IF('Cihazlar'!S108="Uygun değil",(IF('Cihazlar'!R108="","",IF(ISNUMBER('Cihazlar'!R108),'Cihazlar'!R108,IFERROR(DATE(VALUE(RIGHT('Cihazlar'!R108,4)),VALUE(MID('Cihazlar'!R108,4,2)),VALUE(LEFT('Cihazlar'!R108,2))),""))))+0,EDATE((IF('Cihazlar'!R108="","",IF(ISNUMBER('Cihazlar'!R108),'Cihazlar'!R108,IFERROR(DATE(VALUE(RIGHT('Cihazlar'!R108,4)),VALUE(MID('Cihazlar'!R108,4,2)),VALUE(LEFT('Cihazlar'!R108,2))),"")))),12)))</f>
        <v/>
      </c>
      <c r="J108" s="17" t="str">
        <f>IF(I108="","",I108-TODAY())</f>
        <v/>
      </c>
      <c r="K108" s="16" t="str">
        <f>IF('Cihazlar'!U108="","",IF('Cihazlar'!V108="Kaçak var",(IF('Cihazlar'!U108="","",IF(ISNUMBER('Cihazlar'!U108),'Cihazlar'!U108,IFERROR(DATE(VALUE(RIGHT('Cihazlar'!U108,4)),VALUE(MID('Cihazlar'!U108,4,2)),VALUE(LEFT('Cihazlar'!U108,2))),""))))+30,EDATE((IF('Cihazlar'!U108="","",IF(ISNUMBER('Cihazlar'!U108),'Cihazlar'!U108,IFERROR(DATE(VALUE(RIGHT('Cihazlar'!U108,4)),VALUE(MID('Cihazlar'!U108,4,2)),VALUE(LEFT('Cihazlar'!U108,2))),"")))),12)))</f>
        <v/>
      </c>
      <c r="L108" s="17" t="str">
        <f>IF(K108="","",K108-TODAY())</f>
        <v/>
      </c>
      <c r="M108" s="16" t="str">
        <f>IF('Cihazlar'!X108="","",IF('Cihazlar'!Y108="Uygun değil",(IF('Cihazlar'!X108="","",IF(ISNUMBER('Cihazlar'!X108),'Cihazlar'!X108,IFERROR(DATE(VALUE(RIGHT('Cihazlar'!X108,4)),VALUE(MID('Cihazlar'!X108,4,2)),VALUE(LEFT('Cihazlar'!X108,2))),""))))+0,EDATE((IF('Cihazlar'!X108="","",IF(ISNUMBER('Cihazlar'!X108),'Cihazlar'!X108,IFERROR(DATE(VALUE(RIGHT('Cihazlar'!X108,4)),VALUE(MID('Cihazlar'!X108,4,2)),VALUE(LEFT('Cihazlar'!X108,2))),"")))),12)))</f>
        <v/>
      </c>
      <c r="N108" s="17" t="str">
        <f>IF(M108="","",M108-TODAY())</f>
        <v/>
      </c>
      <c r="O108" s="16" t="str">
        <f>IF('Cihazlar'!F108&lt;&gt;"",IF('Cihazlar'!F108="","",IF(ISNUMBER('Cihazlar'!F108),'Cihazlar'!F108,IFERROR(DATE(VALUE(RIGHT('Cihazlar'!F108,4)),VALUE(MID('Cihazlar'!F108,4,2)),VALUE(LEFT('Cihazlar'!F108,2))),""))),IF('Cihazlar'!E108="","",IF(ISNUMBER('Cihazlar'!E108),'Cihazlar'!E108,IFERROR(DATE(VALUE(RIGHT('Cihazlar'!E108,4)),VALUE(MID('Cihazlar'!E108,4,2)),VALUE(LEFT('Cihazlar'!E108,2))),""))))</f>
        <v/>
      </c>
      <c r="P108" t="str">
        <f>IF('Cihazlar'!C108="","",IFERROR(MATCH('Cihazlar'!C108,'Ürünler'!$A:$A,0),IFERROR(MATCH('Cihazlar'!C108,'Ürünler'!$B:$B,0),"")))</f>
        <v/>
      </c>
      <c r="Q108">
        <f>IF(R108&gt;0,0,IF('Cihazlar'!J108&lt;&gt;"",N(VALUE('Cihazlar'!J108)),IF(P108="",0,N(INDEX('Ürünler'!$C:$C,P108)))))</f>
        <v>0</v>
      </c>
      <c r="R108">
        <f>IF('Cihazlar'!K108&lt;&gt;"",N(VALUE('Cihazlar'!K108)),IF('Cihazlar'!J108&lt;&gt;"",0,IF(P108="",0,N(INDEX('Ürünler'!$D:$D,P108)))))</f>
        <v>0</v>
      </c>
    </row>
    <row r="109" spans="1:18">
      <c r="A109" t="str">
        <f>IF(AND('Cihazlar'!A109="",'Cihazlar'!B109=""),"",IFERROR(INDEX('Müşteriler'!$A:$A,MATCH(IF('Cihazlar'!A109="","§",'Cihazlar'!A109),'Müşteriler'!$K:$K,0)),IFERROR(INDEX('Müşteriler'!$A:$A,MATCH(IF('Cihazlar'!B109="","§",'Cihazlar'!B109),'Müşteriler'!$C:$C,0)),'Cihazlar'!A109&amp;'Cihazlar'!B109)))</f>
        <v/>
      </c>
      <c r="B109" t="str">
        <f>IF('Cihazlar'!C109="","",IF(P109="",'Cihazlar'!C109,INDEX('Ürünler'!$B:$B,P109)))</f>
        <v/>
      </c>
      <c r="C109" t="str">
        <f>IF('Cihazlar'!D109="","",'Cihazlar'!D109)</f>
        <v/>
      </c>
      <c r="D109" s="16" t="str">
        <f>O109</f>
        <v/>
      </c>
      <c r="E109" t="str">
        <f>IF(R109&gt;0,R109&amp;" gün",IF(Q109&gt;0,Q109&amp;" ay",""))</f>
        <v/>
      </c>
      <c r="F109" s="16" t="str">
        <f>IF(OR('Cihazlar'!C109="",O109=""),"",IF(R109&gt;0,O109+R109,IF(Q109&gt;0,EDATE(O109,Q109),"")))</f>
        <v/>
      </c>
      <c r="G109" s="17" t="str">
        <f>IF(F109="","",F109-TODAY())</f>
        <v/>
      </c>
      <c r="H109" t="str">
        <f>IF(G109="","",IF(G109&lt;0,"Gecikmiş",IF(G109&lt;=30,"30 gün içinde","Planlı")))</f>
        <v/>
      </c>
      <c r="I109" s="16" t="str">
        <f>IF('Cihazlar'!R109="","",IF('Cihazlar'!S109="Uygun değil",(IF('Cihazlar'!R109="","",IF(ISNUMBER('Cihazlar'!R109),'Cihazlar'!R109,IFERROR(DATE(VALUE(RIGHT('Cihazlar'!R109,4)),VALUE(MID('Cihazlar'!R109,4,2)),VALUE(LEFT('Cihazlar'!R109,2))),""))))+0,EDATE((IF('Cihazlar'!R109="","",IF(ISNUMBER('Cihazlar'!R109),'Cihazlar'!R109,IFERROR(DATE(VALUE(RIGHT('Cihazlar'!R109,4)),VALUE(MID('Cihazlar'!R109,4,2)),VALUE(LEFT('Cihazlar'!R109,2))),"")))),12)))</f>
        <v/>
      </c>
      <c r="J109" s="17" t="str">
        <f>IF(I109="","",I109-TODAY())</f>
        <v/>
      </c>
      <c r="K109" s="16" t="str">
        <f>IF('Cihazlar'!U109="","",IF('Cihazlar'!V109="Kaçak var",(IF('Cihazlar'!U109="","",IF(ISNUMBER('Cihazlar'!U109),'Cihazlar'!U109,IFERROR(DATE(VALUE(RIGHT('Cihazlar'!U109,4)),VALUE(MID('Cihazlar'!U109,4,2)),VALUE(LEFT('Cihazlar'!U109,2))),""))))+30,EDATE((IF('Cihazlar'!U109="","",IF(ISNUMBER('Cihazlar'!U109),'Cihazlar'!U109,IFERROR(DATE(VALUE(RIGHT('Cihazlar'!U109,4)),VALUE(MID('Cihazlar'!U109,4,2)),VALUE(LEFT('Cihazlar'!U109,2))),"")))),12)))</f>
        <v/>
      </c>
      <c r="L109" s="17" t="str">
        <f>IF(K109="","",K109-TODAY())</f>
        <v/>
      </c>
      <c r="M109" s="16" t="str">
        <f>IF('Cihazlar'!X109="","",IF('Cihazlar'!Y109="Uygun değil",(IF('Cihazlar'!X109="","",IF(ISNUMBER('Cihazlar'!X109),'Cihazlar'!X109,IFERROR(DATE(VALUE(RIGHT('Cihazlar'!X109,4)),VALUE(MID('Cihazlar'!X109,4,2)),VALUE(LEFT('Cihazlar'!X109,2))),""))))+0,EDATE((IF('Cihazlar'!X109="","",IF(ISNUMBER('Cihazlar'!X109),'Cihazlar'!X109,IFERROR(DATE(VALUE(RIGHT('Cihazlar'!X109,4)),VALUE(MID('Cihazlar'!X109,4,2)),VALUE(LEFT('Cihazlar'!X109,2))),"")))),12)))</f>
        <v/>
      </c>
      <c r="N109" s="17" t="str">
        <f>IF(M109="","",M109-TODAY())</f>
        <v/>
      </c>
      <c r="O109" s="16" t="str">
        <f>IF('Cihazlar'!F109&lt;&gt;"",IF('Cihazlar'!F109="","",IF(ISNUMBER('Cihazlar'!F109),'Cihazlar'!F109,IFERROR(DATE(VALUE(RIGHT('Cihazlar'!F109,4)),VALUE(MID('Cihazlar'!F109,4,2)),VALUE(LEFT('Cihazlar'!F109,2))),""))),IF('Cihazlar'!E109="","",IF(ISNUMBER('Cihazlar'!E109),'Cihazlar'!E109,IFERROR(DATE(VALUE(RIGHT('Cihazlar'!E109,4)),VALUE(MID('Cihazlar'!E109,4,2)),VALUE(LEFT('Cihazlar'!E109,2))),""))))</f>
        <v/>
      </c>
      <c r="P109" t="str">
        <f>IF('Cihazlar'!C109="","",IFERROR(MATCH('Cihazlar'!C109,'Ürünler'!$A:$A,0),IFERROR(MATCH('Cihazlar'!C109,'Ürünler'!$B:$B,0),"")))</f>
        <v/>
      </c>
      <c r="Q109">
        <f>IF(R109&gt;0,0,IF('Cihazlar'!J109&lt;&gt;"",N(VALUE('Cihazlar'!J109)),IF(P109="",0,N(INDEX('Ürünler'!$C:$C,P109)))))</f>
        <v>0</v>
      </c>
      <c r="R109">
        <f>IF('Cihazlar'!K109&lt;&gt;"",N(VALUE('Cihazlar'!K109)),IF('Cihazlar'!J109&lt;&gt;"",0,IF(P109="",0,N(INDEX('Ürünler'!$D:$D,P109)))))</f>
        <v>0</v>
      </c>
    </row>
    <row r="110" spans="1:18">
      <c r="A110" t="str">
        <f>IF(AND('Cihazlar'!A110="",'Cihazlar'!B110=""),"",IFERROR(INDEX('Müşteriler'!$A:$A,MATCH(IF('Cihazlar'!A110="","§",'Cihazlar'!A110),'Müşteriler'!$K:$K,0)),IFERROR(INDEX('Müşteriler'!$A:$A,MATCH(IF('Cihazlar'!B110="","§",'Cihazlar'!B110),'Müşteriler'!$C:$C,0)),'Cihazlar'!A110&amp;'Cihazlar'!B110)))</f>
        <v/>
      </c>
      <c r="B110" t="str">
        <f>IF('Cihazlar'!C110="","",IF(P110="",'Cihazlar'!C110,INDEX('Ürünler'!$B:$B,P110)))</f>
        <v/>
      </c>
      <c r="C110" t="str">
        <f>IF('Cihazlar'!D110="","",'Cihazlar'!D110)</f>
        <v/>
      </c>
      <c r="D110" s="16" t="str">
        <f>O110</f>
        <v/>
      </c>
      <c r="E110" t="str">
        <f>IF(R110&gt;0,R110&amp;" gün",IF(Q110&gt;0,Q110&amp;" ay",""))</f>
        <v/>
      </c>
      <c r="F110" s="16" t="str">
        <f>IF(OR('Cihazlar'!C110="",O110=""),"",IF(R110&gt;0,O110+R110,IF(Q110&gt;0,EDATE(O110,Q110),"")))</f>
        <v/>
      </c>
      <c r="G110" s="17" t="str">
        <f>IF(F110="","",F110-TODAY())</f>
        <v/>
      </c>
      <c r="H110" t="str">
        <f>IF(G110="","",IF(G110&lt;0,"Gecikmiş",IF(G110&lt;=30,"30 gün içinde","Planlı")))</f>
        <v/>
      </c>
      <c r="I110" s="16" t="str">
        <f>IF('Cihazlar'!R110="","",IF('Cihazlar'!S110="Uygun değil",(IF('Cihazlar'!R110="","",IF(ISNUMBER('Cihazlar'!R110),'Cihazlar'!R110,IFERROR(DATE(VALUE(RIGHT('Cihazlar'!R110,4)),VALUE(MID('Cihazlar'!R110,4,2)),VALUE(LEFT('Cihazlar'!R110,2))),""))))+0,EDATE((IF('Cihazlar'!R110="","",IF(ISNUMBER('Cihazlar'!R110),'Cihazlar'!R110,IFERROR(DATE(VALUE(RIGHT('Cihazlar'!R110,4)),VALUE(MID('Cihazlar'!R110,4,2)),VALUE(LEFT('Cihazlar'!R110,2))),"")))),12)))</f>
        <v/>
      </c>
      <c r="J110" s="17" t="str">
        <f>IF(I110="","",I110-TODAY())</f>
        <v/>
      </c>
      <c r="K110" s="16" t="str">
        <f>IF('Cihazlar'!U110="","",IF('Cihazlar'!V110="Kaçak var",(IF('Cihazlar'!U110="","",IF(ISNUMBER('Cihazlar'!U110),'Cihazlar'!U110,IFERROR(DATE(VALUE(RIGHT('Cihazlar'!U110,4)),VALUE(MID('Cihazlar'!U110,4,2)),VALUE(LEFT('Cihazlar'!U110,2))),""))))+30,EDATE((IF('Cihazlar'!U110="","",IF(ISNUMBER('Cihazlar'!U110),'Cihazlar'!U110,IFERROR(DATE(VALUE(RIGHT('Cihazlar'!U110,4)),VALUE(MID('Cihazlar'!U110,4,2)),VALUE(LEFT('Cihazlar'!U110,2))),"")))),12)))</f>
        <v/>
      </c>
      <c r="L110" s="17" t="str">
        <f>IF(K110="","",K110-TODAY())</f>
        <v/>
      </c>
      <c r="M110" s="16" t="str">
        <f>IF('Cihazlar'!X110="","",IF('Cihazlar'!Y110="Uygun değil",(IF('Cihazlar'!X110="","",IF(ISNUMBER('Cihazlar'!X110),'Cihazlar'!X110,IFERROR(DATE(VALUE(RIGHT('Cihazlar'!X110,4)),VALUE(MID('Cihazlar'!X110,4,2)),VALUE(LEFT('Cihazlar'!X110,2))),""))))+0,EDATE((IF('Cihazlar'!X110="","",IF(ISNUMBER('Cihazlar'!X110),'Cihazlar'!X110,IFERROR(DATE(VALUE(RIGHT('Cihazlar'!X110,4)),VALUE(MID('Cihazlar'!X110,4,2)),VALUE(LEFT('Cihazlar'!X110,2))),"")))),12)))</f>
        <v/>
      </c>
      <c r="N110" s="17" t="str">
        <f>IF(M110="","",M110-TODAY())</f>
        <v/>
      </c>
      <c r="O110" s="16" t="str">
        <f>IF('Cihazlar'!F110&lt;&gt;"",IF('Cihazlar'!F110="","",IF(ISNUMBER('Cihazlar'!F110),'Cihazlar'!F110,IFERROR(DATE(VALUE(RIGHT('Cihazlar'!F110,4)),VALUE(MID('Cihazlar'!F110,4,2)),VALUE(LEFT('Cihazlar'!F110,2))),""))),IF('Cihazlar'!E110="","",IF(ISNUMBER('Cihazlar'!E110),'Cihazlar'!E110,IFERROR(DATE(VALUE(RIGHT('Cihazlar'!E110,4)),VALUE(MID('Cihazlar'!E110,4,2)),VALUE(LEFT('Cihazlar'!E110,2))),""))))</f>
        <v/>
      </c>
      <c r="P110" t="str">
        <f>IF('Cihazlar'!C110="","",IFERROR(MATCH('Cihazlar'!C110,'Ürünler'!$A:$A,0),IFERROR(MATCH('Cihazlar'!C110,'Ürünler'!$B:$B,0),"")))</f>
        <v/>
      </c>
      <c r="Q110">
        <f>IF(R110&gt;0,0,IF('Cihazlar'!J110&lt;&gt;"",N(VALUE('Cihazlar'!J110)),IF(P110="",0,N(INDEX('Ürünler'!$C:$C,P110)))))</f>
        <v>0</v>
      </c>
      <c r="R110">
        <f>IF('Cihazlar'!K110&lt;&gt;"",N(VALUE('Cihazlar'!K110)),IF('Cihazlar'!J110&lt;&gt;"",0,IF(P110="",0,N(INDEX('Ürünler'!$D:$D,P110)))))</f>
        <v>0</v>
      </c>
    </row>
    <row r="111" spans="1:18">
      <c r="A111" t="str">
        <f>IF(AND('Cihazlar'!A111="",'Cihazlar'!B111=""),"",IFERROR(INDEX('Müşteriler'!$A:$A,MATCH(IF('Cihazlar'!A111="","§",'Cihazlar'!A111),'Müşteriler'!$K:$K,0)),IFERROR(INDEX('Müşteriler'!$A:$A,MATCH(IF('Cihazlar'!B111="","§",'Cihazlar'!B111),'Müşteriler'!$C:$C,0)),'Cihazlar'!A111&amp;'Cihazlar'!B111)))</f>
        <v/>
      </c>
      <c r="B111" t="str">
        <f>IF('Cihazlar'!C111="","",IF(P111="",'Cihazlar'!C111,INDEX('Ürünler'!$B:$B,P111)))</f>
        <v/>
      </c>
      <c r="C111" t="str">
        <f>IF('Cihazlar'!D111="","",'Cihazlar'!D111)</f>
        <v/>
      </c>
      <c r="D111" s="16" t="str">
        <f>O111</f>
        <v/>
      </c>
      <c r="E111" t="str">
        <f>IF(R111&gt;0,R111&amp;" gün",IF(Q111&gt;0,Q111&amp;" ay",""))</f>
        <v/>
      </c>
      <c r="F111" s="16" t="str">
        <f>IF(OR('Cihazlar'!C111="",O111=""),"",IF(R111&gt;0,O111+R111,IF(Q111&gt;0,EDATE(O111,Q111),"")))</f>
        <v/>
      </c>
      <c r="G111" s="17" t="str">
        <f>IF(F111="","",F111-TODAY())</f>
        <v/>
      </c>
      <c r="H111" t="str">
        <f>IF(G111="","",IF(G111&lt;0,"Gecikmiş",IF(G111&lt;=30,"30 gün içinde","Planlı")))</f>
        <v/>
      </c>
      <c r="I111" s="16" t="str">
        <f>IF('Cihazlar'!R111="","",IF('Cihazlar'!S111="Uygun değil",(IF('Cihazlar'!R111="","",IF(ISNUMBER('Cihazlar'!R111),'Cihazlar'!R111,IFERROR(DATE(VALUE(RIGHT('Cihazlar'!R111,4)),VALUE(MID('Cihazlar'!R111,4,2)),VALUE(LEFT('Cihazlar'!R111,2))),""))))+0,EDATE((IF('Cihazlar'!R111="","",IF(ISNUMBER('Cihazlar'!R111),'Cihazlar'!R111,IFERROR(DATE(VALUE(RIGHT('Cihazlar'!R111,4)),VALUE(MID('Cihazlar'!R111,4,2)),VALUE(LEFT('Cihazlar'!R111,2))),"")))),12)))</f>
        <v/>
      </c>
      <c r="J111" s="17" t="str">
        <f>IF(I111="","",I111-TODAY())</f>
        <v/>
      </c>
      <c r="K111" s="16" t="str">
        <f>IF('Cihazlar'!U111="","",IF('Cihazlar'!V111="Kaçak var",(IF('Cihazlar'!U111="","",IF(ISNUMBER('Cihazlar'!U111),'Cihazlar'!U111,IFERROR(DATE(VALUE(RIGHT('Cihazlar'!U111,4)),VALUE(MID('Cihazlar'!U111,4,2)),VALUE(LEFT('Cihazlar'!U111,2))),""))))+30,EDATE((IF('Cihazlar'!U111="","",IF(ISNUMBER('Cihazlar'!U111),'Cihazlar'!U111,IFERROR(DATE(VALUE(RIGHT('Cihazlar'!U111,4)),VALUE(MID('Cihazlar'!U111,4,2)),VALUE(LEFT('Cihazlar'!U111,2))),"")))),12)))</f>
        <v/>
      </c>
      <c r="L111" s="17" t="str">
        <f>IF(K111="","",K111-TODAY())</f>
        <v/>
      </c>
      <c r="M111" s="16" t="str">
        <f>IF('Cihazlar'!X111="","",IF('Cihazlar'!Y111="Uygun değil",(IF('Cihazlar'!X111="","",IF(ISNUMBER('Cihazlar'!X111),'Cihazlar'!X111,IFERROR(DATE(VALUE(RIGHT('Cihazlar'!X111,4)),VALUE(MID('Cihazlar'!X111,4,2)),VALUE(LEFT('Cihazlar'!X111,2))),""))))+0,EDATE((IF('Cihazlar'!X111="","",IF(ISNUMBER('Cihazlar'!X111),'Cihazlar'!X111,IFERROR(DATE(VALUE(RIGHT('Cihazlar'!X111,4)),VALUE(MID('Cihazlar'!X111,4,2)),VALUE(LEFT('Cihazlar'!X111,2))),"")))),12)))</f>
        <v/>
      </c>
      <c r="N111" s="17" t="str">
        <f>IF(M111="","",M111-TODAY())</f>
        <v/>
      </c>
      <c r="O111" s="16" t="str">
        <f>IF('Cihazlar'!F111&lt;&gt;"",IF('Cihazlar'!F111="","",IF(ISNUMBER('Cihazlar'!F111),'Cihazlar'!F111,IFERROR(DATE(VALUE(RIGHT('Cihazlar'!F111,4)),VALUE(MID('Cihazlar'!F111,4,2)),VALUE(LEFT('Cihazlar'!F111,2))),""))),IF('Cihazlar'!E111="","",IF(ISNUMBER('Cihazlar'!E111),'Cihazlar'!E111,IFERROR(DATE(VALUE(RIGHT('Cihazlar'!E111,4)),VALUE(MID('Cihazlar'!E111,4,2)),VALUE(LEFT('Cihazlar'!E111,2))),""))))</f>
        <v/>
      </c>
      <c r="P111" t="str">
        <f>IF('Cihazlar'!C111="","",IFERROR(MATCH('Cihazlar'!C111,'Ürünler'!$A:$A,0),IFERROR(MATCH('Cihazlar'!C111,'Ürünler'!$B:$B,0),"")))</f>
        <v/>
      </c>
      <c r="Q111">
        <f>IF(R111&gt;0,0,IF('Cihazlar'!J111&lt;&gt;"",N(VALUE('Cihazlar'!J111)),IF(P111="",0,N(INDEX('Ürünler'!$C:$C,P111)))))</f>
        <v>0</v>
      </c>
      <c r="R111">
        <f>IF('Cihazlar'!K111&lt;&gt;"",N(VALUE('Cihazlar'!K111)),IF('Cihazlar'!J111&lt;&gt;"",0,IF(P111="",0,N(INDEX('Ürünler'!$D:$D,P111)))))</f>
        <v>0</v>
      </c>
    </row>
    <row r="112" spans="1:18">
      <c r="A112" t="str">
        <f>IF(AND('Cihazlar'!A112="",'Cihazlar'!B112=""),"",IFERROR(INDEX('Müşteriler'!$A:$A,MATCH(IF('Cihazlar'!A112="","§",'Cihazlar'!A112),'Müşteriler'!$K:$K,0)),IFERROR(INDEX('Müşteriler'!$A:$A,MATCH(IF('Cihazlar'!B112="","§",'Cihazlar'!B112),'Müşteriler'!$C:$C,0)),'Cihazlar'!A112&amp;'Cihazlar'!B112)))</f>
        <v/>
      </c>
      <c r="B112" t="str">
        <f>IF('Cihazlar'!C112="","",IF(P112="",'Cihazlar'!C112,INDEX('Ürünler'!$B:$B,P112)))</f>
        <v/>
      </c>
      <c r="C112" t="str">
        <f>IF('Cihazlar'!D112="","",'Cihazlar'!D112)</f>
        <v/>
      </c>
      <c r="D112" s="16" t="str">
        <f>O112</f>
        <v/>
      </c>
      <c r="E112" t="str">
        <f>IF(R112&gt;0,R112&amp;" gün",IF(Q112&gt;0,Q112&amp;" ay",""))</f>
        <v/>
      </c>
      <c r="F112" s="16" t="str">
        <f>IF(OR('Cihazlar'!C112="",O112=""),"",IF(R112&gt;0,O112+R112,IF(Q112&gt;0,EDATE(O112,Q112),"")))</f>
        <v/>
      </c>
      <c r="G112" s="17" t="str">
        <f>IF(F112="","",F112-TODAY())</f>
        <v/>
      </c>
      <c r="H112" t="str">
        <f>IF(G112="","",IF(G112&lt;0,"Gecikmiş",IF(G112&lt;=30,"30 gün içinde","Planlı")))</f>
        <v/>
      </c>
      <c r="I112" s="16" t="str">
        <f>IF('Cihazlar'!R112="","",IF('Cihazlar'!S112="Uygun değil",(IF('Cihazlar'!R112="","",IF(ISNUMBER('Cihazlar'!R112),'Cihazlar'!R112,IFERROR(DATE(VALUE(RIGHT('Cihazlar'!R112,4)),VALUE(MID('Cihazlar'!R112,4,2)),VALUE(LEFT('Cihazlar'!R112,2))),""))))+0,EDATE((IF('Cihazlar'!R112="","",IF(ISNUMBER('Cihazlar'!R112),'Cihazlar'!R112,IFERROR(DATE(VALUE(RIGHT('Cihazlar'!R112,4)),VALUE(MID('Cihazlar'!R112,4,2)),VALUE(LEFT('Cihazlar'!R112,2))),"")))),12)))</f>
        <v/>
      </c>
      <c r="J112" s="17" t="str">
        <f>IF(I112="","",I112-TODAY())</f>
        <v/>
      </c>
      <c r="K112" s="16" t="str">
        <f>IF('Cihazlar'!U112="","",IF('Cihazlar'!V112="Kaçak var",(IF('Cihazlar'!U112="","",IF(ISNUMBER('Cihazlar'!U112),'Cihazlar'!U112,IFERROR(DATE(VALUE(RIGHT('Cihazlar'!U112,4)),VALUE(MID('Cihazlar'!U112,4,2)),VALUE(LEFT('Cihazlar'!U112,2))),""))))+30,EDATE((IF('Cihazlar'!U112="","",IF(ISNUMBER('Cihazlar'!U112),'Cihazlar'!U112,IFERROR(DATE(VALUE(RIGHT('Cihazlar'!U112,4)),VALUE(MID('Cihazlar'!U112,4,2)),VALUE(LEFT('Cihazlar'!U112,2))),"")))),12)))</f>
        <v/>
      </c>
      <c r="L112" s="17" t="str">
        <f>IF(K112="","",K112-TODAY())</f>
        <v/>
      </c>
      <c r="M112" s="16" t="str">
        <f>IF('Cihazlar'!X112="","",IF('Cihazlar'!Y112="Uygun değil",(IF('Cihazlar'!X112="","",IF(ISNUMBER('Cihazlar'!X112),'Cihazlar'!X112,IFERROR(DATE(VALUE(RIGHT('Cihazlar'!X112,4)),VALUE(MID('Cihazlar'!X112,4,2)),VALUE(LEFT('Cihazlar'!X112,2))),""))))+0,EDATE((IF('Cihazlar'!X112="","",IF(ISNUMBER('Cihazlar'!X112),'Cihazlar'!X112,IFERROR(DATE(VALUE(RIGHT('Cihazlar'!X112,4)),VALUE(MID('Cihazlar'!X112,4,2)),VALUE(LEFT('Cihazlar'!X112,2))),"")))),12)))</f>
        <v/>
      </c>
      <c r="N112" s="17" t="str">
        <f>IF(M112="","",M112-TODAY())</f>
        <v/>
      </c>
      <c r="O112" s="16" t="str">
        <f>IF('Cihazlar'!F112&lt;&gt;"",IF('Cihazlar'!F112="","",IF(ISNUMBER('Cihazlar'!F112),'Cihazlar'!F112,IFERROR(DATE(VALUE(RIGHT('Cihazlar'!F112,4)),VALUE(MID('Cihazlar'!F112,4,2)),VALUE(LEFT('Cihazlar'!F112,2))),""))),IF('Cihazlar'!E112="","",IF(ISNUMBER('Cihazlar'!E112),'Cihazlar'!E112,IFERROR(DATE(VALUE(RIGHT('Cihazlar'!E112,4)),VALUE(MID('Cihazlar'!E112,4,2)),VALUE(LEFT('Cihazlar'!E112,2))),""))))</f>
        <v/>
      </c>
      <c r="P112" t="str">
        <f>IF('Cihazlar'!C112="","",IFERROR(MATCH('Cihazlar'!C112,'Ürünler'!$A:$A,0),IFERROR(MATCH('Cihazlar'!C112,'Ürünler'!$B:$B,0),"")))</f>
        <v/>
      </c>
      <c r="Q112">
        <f>IF(R112&gt;0,0,IF('Cihazlar'!J112&lt;&gt;"",N(VALUE('Cihazlar'!J112)),IF(P112="",0,N(INDEX('Ürünler'!$C:$C,P112)))))</f>
        <v>0</v>
      </c>
      <c r="R112">
        <f>IF('Cihazlar'!K112&lt;&gt;"",N(VALUE('Cihazlar'!K112)),IF('Cihazlar'!J112&lt;&gt;"",0,IF(P112="",0,N(INDEX('Ürünler'!$D:$D,P112)))))</f>
        <v>0</v>
      </c>
    </row>
    <row r="113" spans="1:18">
      <c r="A113" t="str">
        <f>IF(AND('Cihazlar'!A113="",'Cihazlar'!B113=""),"",IFERROR(INDEX('Müşteriler'!$A:$A,MATCH(IF('Cihazlar'!A113="","§",'Cihazlar'!A113),'Müşteriler'!$K:$K,0)),IFERROR(INDEX('Müşteriler'!$A:$A,MATCH(IF('Cihazlar'!B113="","§",'Cihazlar'!B113),'Müşteriler'!$C:$C,0)),'Cihazlar'!A113&amp;'Cihazlar'!B113)))</f>
        <v/>
      </c>
      <c r="B113" t="str">
        <f>IF('Cihazlar'!C113="","",IF(P113="",'Cihazlar'!C113,INDEX('Ürünler'!$B:$B,P113)))</f>
        <v/>
      </c>
      <c r="C113" t="str">
        <f>IF('Cihazlar'!D113="","",'Cihazlar'!D113)</f>
        <v/>
      </c>
      <c r="D113" s="16" t="str">
        <f>O113</f>
        <v/>
      </c>
      <c r="E113" t="str">
        <f>IF(R113&gt;0,R113&amp;" gün",IF(Q113&gt;0,Q113&amp;" ay",""))</f>
        <v/>
      </c>
      <c r="F113" s="16" t="str">
        <f>IF(OR('Cihazlar'!C113="",O113=""),"",IF(R113&gt;0,O113+R113,IF(Q113&gt;0,EDATE(O113,Q113),"")))</f>
        <v/>
      </c>
      <c r="G113" s="17" t="str">
        <f>IF(F113="","",F113-TODAY())</f>
        <v/>
      </c>
      <c r="H113" t="str">
        <f>IF(G113="","",IF(G113&lt;0,"Gecikmiş",IF(G113&lt;=30,"30 gün içinde","Planlı")))</f>
        <v/>
      </c>
      <c r="I113" s="16" t="str">
        <f>IF('Cihazlar'!R113="","",IF('Cihazlar'!S113="Uygun değil",(IF('Cihazlar'!R113="","",IF(ISNUMBER('Cihazlar'!R113),'Cihazlar'!R113,IFERROR(DATE(VALUE(RIGHT('Cihazlar'!R113,4)),VALUE(MID('Cihazlar'!R113,4,2)),VALUE(LEFT('Cihazlar'!R113,2))),""))))+0,EDATE((IF('Cihazlar'!R113="","",IF(ISNUMBER('Cihazlar'!R113),'Cihazlar'!R113,IFERROR(DATE(VALUE(RIGHT('Cihazlar'!R113,4)),VALUE(MID('Cihazlar'!R113,4,2)),VALUE(LEFT('Cihazlar'!R113,2))),"")))),12)))</f>
        <v/>
      </c>
      <c r="J113" s="17" t="str">
        <f>IF(I113="","",I113-TODAY())</f>
        <v/>
      </c>
      <c r="K113" s="16" t="str">
        <f>IF('Cihazlar'!U113="","",IF('Cihazlar'!V113="Kaçak var",(IF('Cihazlar'!U113="","",IF(ISNUMBER('Cihazlar'!U113),'Cihazlar'!U113,IFERROR(DATE(VALUE(RIGHT('Cihazlar'!U113,4)),VALUE(MID('Cihazlar'!U113,4,2)),VALUE(LEFT('Cihazlar'!U113,2))),""))))+30,EDATE((IF('Cihazlar'!U113="","",IF(ISNUMBER('Cihazlar'!U113),'Cihazlar'!U113,IFERROR(DATE(VALUE(RIGHT('Cihazlar'!U113,4)),VALUE(MID('Cihazlar'!U113,4,2)),VALUE(LEFT('Cihazlar'!U113,2))),"")))),12)))</f>
        <v/>
      </c>
      <c r="L113" s="17" t="str">
        <f>IF(K113="","",K113-TODAY())</f>
        <v/>
      </c>
      <c r="M113" s="16" t="str">
        <f>IF('Cihazlar'!X113="","",IF('Cihazlar'!Y113="Uygun değil",(IF('Cihazlar'!X113="","",IF(ISNUMBER('Cihazlar'!X113),'Cihazlar'!X113,IFERROR(DATE(VALUE(RIGHT('Cihazlar'!X113,4)),VALUE(MID('Cihazlar'!X113,4,2)),VALUE(LEFT('Cihazlar'!X113,2))),""))))+0,EDATE((IF('Cihazlar'!X113="","",IF(ISNUMBER('Cihazlar'!X113),'Cihazlar'!X113,IFERROR(DATE(VALUE(RIGHT('Cihazlar'!X113,4)),VALUE(MID('Cihazlar'!X113,4,2)),VALUE(LEFT('Cihazlar'!X113,2))),"")))),12)))</f>
        <v/>
      </c>
      <c r="N113" s="17" t="str">
        <f>IF(M113="","",M113-TODAY())</f>
        <v/>
      </c>
      <c r="O113" s="16" t="str">
        <f>IF('Cihazlar'!F113&lt;&gt;"",IF('Cihazlar'!F113="","",IF(ISNUMBER('Cihazlar'!F113),'Cihazlar'!F113,IFERROR(DATE(VALUE(RIGHT('Cihazlar'!F113,4)),VALUE(MID('Cihazlar'!F113,4,2)),VALUE(LEFT('Cihazlar'!F113,2))),""))),IF('Cihazlar'!E113="","",IF(ISNUMBER('Cihazlar'!E113),'Cihazlar'!E113,IFERROR(DATE(VALUE(RIGHT('Cihazlar'!E113,4)),VALUE(MID('Cihazlar'!E113,4,2)),VALUE(LEFT('Cihazlar'!E113,2))),""))))</f>
        <v/>
      </c>
      <c r="P113" t="str">
        <f>IF('Cihazlar'!C113="","",IFERROR(MATCH('Cihazlar'!C113,'Ürünler'!$A:$A,0),IFERROR(MATCH('Cihazlar'!C113,'Ürünler'!$B:$B,0),"")))</f>
        <v/>
      </c>
      <c r="Q113">
        <f>IF(R113&gt;0,0,IF('Cihazlar'!J113&lt;&gt;"",N(VALUE('Cihazlar'!J113)),IF(P113="",0,N(INDEX('Ürünler'!$C:$C,P113)))))</f>
        <v>0</v>
      </c>
      <c r="R113">
        <f>IF('Cihazlar'!K113&lt;&gt;"",N(VALUE('Cihazlar'!K113)),IF('Cihazlar'!J113&lt;&gt;"",0,IF(P113="",0,N(INDEX('Ürünler'!$D:$D,P113)))))</f>
        <v>0</v>
      </c>
    </row>
    <row r="114" spans="1:18">
      <c r="A114" t="str">
        <f>IF(AND('Cihazlar'!A114="",'Cihazlar'!B114=""),"",IFERROR(INDEX('Müşteriler'!$A:$A,MATCH(IF('Cihazlar'!A114="","§",'Cihazlar'!A114),'Müşteriler'!$K:$K,0)),IFERROR(INDEX('Müşteriler'!$A:$A,MATCH(IF('Cihazlar'!B114="","§",'Cihazlar'!B114),'Müşteriler'!$C:$C,0)),'Cihazlar'!A114&amp;'Cihazlar'!B114)))</f>
        <v/>
      </c>
      <c r="B114" t="str">
        <f>IF('Cihazlar'!C114="","",IF(P114="",'Cihazlar'!C114,INDEX('Ürünler'!$B:$B,P114)))</f>
        <v/>
      </c>
      <c r="C114" t="str">
        <f>IF('Cihazlar'!D114="","",'Cihazlar'!D114)</f>
        <v/>
      </c>
      <c r="D114" s="16" t="str">
        <f>O114</f>
        <v/>
      </c>
      <c r="E114" t="str">
        <f>IF(R114&gt;0,R114&amp;" gün",IF(Q114&gt;0,Q114&amp;" ay",""))</f>
        <v/>
      </c>
      <c r="F114" s="16" t="str">
        <f>IF(OR('Cihazlar'!C114="",O114=""),"",IF(R114&gt;0,O114+R114,IF(Q114&gt;0,EDATE(O114,Q114),"")))</f>
        <v/>
      </c>
      <c r="G114" s="17" t="str">
        <f>IF(F114="","",F114-TODAY())</f>
        <v/>
      </c>
      <c r="H114" t="str">
        <f>IF(G114="","",IF(G114&lt;0,"Gecikmiş",IF(G114&lt;=30,"30 gün içinde","Planlı")))</f>
        <v/>
      </c>
      <c r="I114" s="16" t="str">
        <f>IF('Cihazlar'!R114="","",IF('Cihazlar'!S114="Uygun değil",(IF('Cihazlar'!R114="","",IF(ISNUMBER('Cihazlar'!R114),'Cihazlar'!R114,IFERROR(DATE(VALUE(RIGHT('Cihazlar'!R114,4)),VALUE(MID('Cihazlar'!R114,4,2)),VALUE(LEFT('Cihazlar'!R114,2))),""))))+0,EDATE((IF('Cihazlar'!R114="","",IF(ISNUMBER('Cihazlar'!R114),'Cihazlar'!R114,IFERROR(DATE(VALUE(RIGHT('Cihazlar'!R114,4)),VALUE(MID('Cihazlar'!R114,4,2)),VALUE(LEFT('Cihazlar'!R114,2))),"")))),12)))</f>
        <v/>
      </c>
      <c r="J114" s="17" t="str">
        <f>IF(I114="","",I114-TODAY())</f>
        <v/>
      </c>
      <c r="K114" s="16" t="str">
        <f>IF('Cihazlar'!U114="","",IF('Cihazlar'!V114="Kaçak var",(IF('Cihazlar'!U114="","",IF(ISNUMBER('Cihazlar'!U114),'Cihazlar'!U114,IFERROR(DATE(VALUE(RIGHT('Cihazlar'!U114,4)),VALUE(MID('Cihazlar'!U114,4,2)),VALUE(LEFT('Cihazlar'!U114,2))),""))))+30,EDATE((IF('Cihazlar'!U114="","",IF(ISNUMBER('Cihazlar'!U114),'Cihazlar'!U114,IFERROR(DATE(VALUE(RIGHT('Cihazlar'!U114,4)),VALUE(MID('Cihazlar'!U114,4,2)),VALUE(LEFT('Cihazlar'!U114,2))),"")))),12)))</f>
        <v/>
      </c>
      <c r="L114" s="17" t="str">
        <f>IF(K114="","",K114-TODAY())</f>
        <v/>
      </c>
      <c r="M114" s="16" t="str">
        <f>IF('Cihazlar'!X114="","",IF('Cihazlar'!Y114="Uygun değil",(IF('Cihazlar'!X114="","",IF(ISNUMBER('Cihazlar'!X114),'Cihazlar'!X114,IFERROR(DATE(VALUE(RIGHT('Cihazlar'!X114,4)),VALUE(MID('Cihazlar'!X114,4,2)),VALUE(LEFT('Cihazlar'!X114,2))),""))))+0,EDATE((IF('Cihazlar'!X114="","",IF(ISNUMBER('Cihazlar'!X114),'Cihazlar'!X114,IFERROR(DATE(VALUE(RIGHT('Cihazlar'!X114,4)),VALUE(MID('Cihazlar'!X114,4,2)),VALUE(LEFT('Cihazlar'!X114,2))),"")))),12)))</f>
        <v/>
      </c>
      <c r="N114" s="17" t="str">
        <f>IF(M114="","",M114-TODAY())</f>
        <v/>
      </c>
      <c r="O114" s="16" t="str">
        <f>IF('Cihazlar'!F114&lt;&gt;"",IF('Cihazlar'!F114="","",IF(ISNUMBER('Cihazlar'!F114),'Cihazlar'!F114,IFERROR(DATE(VALUE(RIGHT('Cihazlar'!F114,4)),VALUE(MID('Cihazlar'!F114,4,2)),VALUE(LEFT('Cihazlar'!F114,2))),""))),IF('Cihazlar'!E114="","",IF(ISNUMBER('Cihazlar'!E114),'Cihazlar'!E114,IFERROR(DATE(VALUE(RIGHT('Cihazlar'!E114,4)),VALUE(MID('Cihazlar'!E114,4,2)),VALUE(LEFT('Cihazlar'!E114,2))),""))))</f>
        <v/>
      </c>
      <c r="P114" t="str">
        <f>IF('Cihazlar'!C114="","",IFERROR(MATCH('Cihazlar'!C114,'Ürünler'!$A:$A,0),IFERROR(MATCH('Cihazlar'!C114,'Ürünler'!$B:$B,0),"")))</f>
        <v/>
      </c>
      <c r="Q114">
        <f>IF(R114&gt;0,0,IF('Cihazlar'!J114&lt;&gt;"",N(VALUE('Cihazlar'!J114)),IF(P114="",0,N(INDEX('Ürünler'!$C:$C,P114)))))</f>
        <v>0</v>
      </c>
      <c r="R114">
        <f>IF('Cihazlar'!K114&lt;&gt;"",N(VALUE('Cihazlar'!K114)),IF('Cihazlar'!J114&lt;&gt;"",0,IF(P114="",0,N(INDEX('Ürünler'!$D:$D,P114)))))</f>
        <v>0</v>
      </c>
    </row>
    <row r="115" spans="1:18">
      <c r="A115" t="str">
        <f>IF(AND('Cihazlar'!A115="",'Cihazlar'!B115=""),"",IFERROR(INDEX('Müşteriler'!$A:$A,MATCH(IF('Cihazlar'!A115="","§",'Cihazlar'!A115),'Müşteriler'!$K:$K,0)),IFERROR(INDEX('Müşteriler'!$A:$A,MATCH(IF('Cihazlar'!B115="","§",'Cihazlar'!B115),'Müşteriler'!$C:$C,0)),'Cihazlar'!A115&amp;'Cihazlar'!B115)))</f>
        <v/>
      </c>
      <c r="B115" t="str">
        <f>IF('Cihazlar'!C115="","",IF(P115="",'Cihazlar'!C115,INDEX('Ürünler'!$B:$B,P115)))</f>
        <v/>
      </c>
      <c r="C115" t="str">
        <f>IF('Cihazlar'!D115="","",'Cihazlar'!D115)</f>
        <v/>
      </c>
      <c r="D115" s="16" t="str">
        <f>O115</f>
        <v/>
      </c>
      <c r="E115" t="str">
        <f>IF(R115&gt;0,R115&amp;" gün",IF(Q115&gt;0,Q115&amp;" ay",""))</f>
        <v/>
      </c>
      <c r="F115" s="16" t="str">
        <f>IF(OR('Cihazlar'!C115="",O115=""),"",IF(R115&gt;0,O115+R115,IF(Q115&gt;0,EDATE(O115,Q115),"")))</f>
        <v/>
      </c>
      <c r="G115" s="17" t="str">
        <f>IF(F115="","",F115-TODAY())</f>
        <v/>
      </c>
      <c r="H115" t="str">
        <f>IF(G115="","",IF(G115&lt;0,"Gecikmiş",IF(G115&lt;=30,"30 gün içinde","Planlı")))</f>
        <v/>
      </c>
      <c r="I115" s="16" t="str">
        <f>IF('Cihazlar'!R115="","",IF('Cihazlar'!S115="Uygun değil",(IF('Cihazlar'!R115="","",IF(ISNUMBER('Cihazlar'!R115),'Cihazlar'!R115,IFERROR(DATE(VALUE(RIGHT('Cihazlar'!R115,4)),VALUE(MID('Cihazlar'!R115,4,2)),VALUE(LEFT('Cihazlar'!R115,2))),""))))+0,EDATE((IF('Cihazlar'!R115="","",IF(ISNUMBER('Cihazlar'!R115),'Cihazlar'!R115,IFERROR(DATE(VALUE(RIGHT('Cihazlar'!R115,4)),VALUE(MID('Cihazlar'!R115,4,2)),VALUE(LEFT('Cihazlar'!R115,2))),"")))),12)))</f>
        <v/>
      </c>
      <c r="J115" s="17" t="str">
        <f>IF(I115="","",I115-TODAY())</f>
        <v/>
      </c>
      <c r="K115" s="16" t="str">
        <f>IF('Cihazlar'!U115="","",IF('Cihazlar'!V115="Kaçak var",(IF('Cihazlar'!U115="","",IF(ISNUMBER('Cihazlar'!U115),'Cihazlar'!U115,IFERROR(DATE(VALUE(RIGHT('Cihazlar'!U115,4)),VALUE(MID('Cihazlar'!U115,4,2)),VALUE(LEFT('Cihazlar'!U115,2))),""))))+30,EDATE((IF('Cihazlar'!U115="","",IF(ISNUMBER('Cihazlar'!U115),'Cihazlar'!U115,IFERROR(DATE(VALUE(RIGHT('Cihazlar'!U115,4)),VALUE(MID('Cihazlar'!U115,4,2)),VALUE(LEFT('Cihazlar'!U115,2))),"")))),12)))</f>
        <v/>
      </c>
      <c r="L115" s="17" t="str">
        <f>IF(K115="","",K115-TODAY())</f>
        <v/>
      </c>
      <c r="M115" s="16" t="str">
        <f>IF('Cihazlar'!X115="","",IF('Cihazlar'!Y115="Uygun değil",(IF('Cihazlar'!X115="","",IF(ISNUMBER('Cihazlar'!X115),'Cihazlar'!X115,IFERROR(DATE(VALUE(RIGHT('Cihazlar'!X115,4)),VALUE(MID('Cihazlar'!X115,4,2)),VALUE(LEFT('Cihazlar'!X115,2))),""))))+0,EDATE((IF('Cihazlar'!X115="","",IF(ISNUMBER('Cihazlar'!X115),'Cihazlar'!X115,IFERROR(DATE(VALUE(RIGHT('Cihazlar'!X115,4)),VALUE(MID('Cihazlar'!X115,4,2)),VALUE(LEFT('Cihazlar'!X115,2))),"")))),12)))</f>
        <v/>
      </c>
      <c r="N115" s="17" t="str">
        <f>IF(M115="","",M115-TODAY())</f>
        <v/>
      </c>
      <c r="O115" s="16" t="str">
        <f>IF('Cihazlar'!F115&lt;&gt;"",IF('Cihazlar'!F115="","",IF(ISNUMBER('Cihazlar'!F115),'Cihazlar'!F115,IFERROR(DATE(VALUE(RIGHT('Cihazlar'!F115,4)),VALUE(MID('Cihazlar'!F115,4,2)),VALUE(LEFT('Cihazlar'!F115,2))),""))),IF('Cihazlar'!E115="","",IF(ISNUMBER('Cihazlar'!E115),'Cihazlar'!E115,IFERROR(DATE(VALUE(RIGHT('Cihazlar'!E115,4)),VALUE(MID('Cihazlar'!E115,4,2)),VALUE(LEFT('Cihazlar'!E115,2))),""))))</f>
        <v/>
      </c>
      <c r="P115" t="str">
        <f>IF('Cihazlar'!C115="","",IFERROR(MATCH('Cihazlar'!C115,'Ürünler'!$A:$A,0),IFERROR(MATCH('Cihazlar'!C115,'Ürünler'!$B:$B,0),"")))</f>
        <v/>
      </c>
      <c r="Q115">
        <f>IF(R115&gt;0,0,IF('Cihazlar'!J115&lt;&gt;"",N(VALUE('Cihazlar'!J115)),IF(P115="",0,N(INDEX('Ürünler'!$C:$C,P115)))))</f>
        <v>0</v>
      </c>
      <c r="R115">
        <f>IF('Cihazlar'!K115&lt;&gt;"",N(VALUE('Cihazlar'!K115)),IF('Cihazlar'!J115&lt;&gt;"",0,IF(P115="",0,N(INDEX('Ürünler'!$D:$D,P115)))))</f>
        <v>0</v>
      </c>
    </row>
    <row r="116" spans="1:18">
      <c r="A116" t="str">
        <f>IF(AND('Cihazlar'!A116="",'Cihazlar'!B116=""),"",IFERROR(INDEX('Müşteriler'!$A:$A,MATCH(IF('Cihazlar'!A116="","§",'Cihazlar'!A116),'Müşteriler'!$K:$K,0)),IFERROR(INDEX('Müşteriler'!$A:$A,MATCH(IF('Cihazlar'!B116="","§",'Cihazlar'!B116),'Müşteriler'!$C:$C,0)),'Cihazlar'!A116&amp;'Cihazlar'!B116)))</f>
        <v/>
      </c>
      <c r="B116" t="str">
        <f>IF('Cihazlar'!C116="","",IF(P116="",'Cihazlar'!C116,INDEX('Ürünler'!$B:$B,P116)))</f>
        <v/>
      </c>
      <c r="C116" t="str">
        <f>IF('Cihazlar'!D116="","",'Cihazlar'!D116)</f>
        <v/>
      </c>
      <c r="D116" s="16" t="str">
        <f>O116</f>
        <v/>
      </c>
      <c r="E116" t="str">
        <f>IF(R116&gt;0,R116&amp;" gün",IF(Q116&gt;0,Q116&amp;" ay",""))</f>
        <v/>
      </c>
      <c r="F116" s="16" t="str">
        <f>IF(OR('Cihazlar'!C116="",O116=""),"",IF(R116&gt;0,O116+R116,IF(Q116&gt;0,EDATE(O116,Q116),"")))</f>
        <v/>
      </c>
      <c r="G116" s="17" t="str">
        <f>IF(F116="","",F116-TODAY())</f>
        <v/>
      </c>
      <c r="H116" t="str">
        <f>IF(G116="","",IF(G116&lt;0,"Gecikmiş",IF(G116&lt;=30,"30 gün içinde","Planlı")))</f>
        <v/>
      </c>
      <c r="I116" s="16" t="str">
        <f>IF('Cihazlar'!R116="","",IF('Cihazlar'!S116="Uygun değil",(IF('Cihazlar'!R116="","",IF(ISNUMBER('Cihazlar'!R116),'Cihazlar'!R116,IFERROR(DATE(VALUE(RIGHT('Cihazlar'!R116,4)),VALUE(MID('Cihazlar'!R116,4,2)),VALUE(LEFT('Cihazlar'!R116,2))),""))))+0,EDATE((IF('Cihazlar'!R116="","",IF(ISNUMBER('Cihazlar'!R116),'Cihazlar'!R116,IFERROR(DATE(VALUE(RIGHT('Cihazlar'!R116,4)),VALUE(MID('Cihazlar'!R116,4,2)),VALUE(LEFT('Cihazlar'!R116,2))),"")))),12)))</f>
        <v/>
      </c>
      <c r="J116" s="17" t="str">
        <f>IF(I116="","",I116-TODAY())</f>
        <v/>
      </c>
      <c r="K116" s="16" t="str">
        <f>IF('Cihazlar'!U116="","",IF('Cihazlar'!V116="Kaçak var",(IF('Cihazlar'!U116="","",IF(ISNUMBER('Cihazlar'!U116),'Cihazlar'!U116,IFERROR(DATE(VALUE(RIGHT('Cihazlar'!U116,4)),VALUE(MID('Cihazlar'!U116,4,2)),VALUE(LEFT('Cihazlar'!U116,2))),""))))+30,EDATE((IF('Cihazlar'!U116="","",IF(ISNUMBER('Cihazlar'!U116),'Cihazlar'!U116,IFERROR(DATE(VALUE(RIGHT('Cihazlar'!U116,4)),VALUE(MID('Cihazlar'!U116,4,2)),VALUE(LEFT('Cihazlar'!U116,2))),"")))),12)))</f>
        <v/>
      </c>
      <c r="L116" s="17" t="str">
        <f>IF(K116="","",K116-TODAY())</f>
        <v/>
      </c>
      <c r="M116" s="16" t="str">
        <f>IF('Cihazlar'!X116="","",IF('Cihazlar'!Y116="Uygun değil",(IF('Cihazlar'!X116="","",IF(ISNUMBER('Cihazlar'!X116),'Cihazlar'!X116,IFERROR(DATE(VALUE(RIGHT('Cihazlar'!X116,4)),VALUE(MID('Cihazlar'!X116,4,2)),VALUE(LEFT('Cihazlar'!X116,2))),""))))+0,EDATE((IF('Cihazlar'!X116="","",IF(ISNUMBER('Cihazlar'!X116),'Cihazlar'!X116,IFERROR(DATE(VALUE(RIGHT('Cihazlar'!X116,4)),VALUE(MID('Cihazlar'!X116,4,2)),VALUE(LEFT('Cihazlar'!X116,2))),"")))),12)))</f>
        <v/>
      </c>
      <c r="N116" s="17" t="str">
        <f>IF(M116="","",M116-TODAY())</f>
        <v/>
      </c>
      <c r="O116" s="16" t="str">
        <f>IF('Cihazlar'!F116&lt;&gt;"",IF('Cihazlar'!F116="","",IF(ISNUMBER('Cihazlar'!F116),'Cihazlar'!F116,IFERROR(DATE(VALUE(RIGHT('Cihazlar'!F116,4)),VALUE(MID('Cihazlar'!F116,4,2)),VALUE(LEFT('Cihazlar'!F116,2))),""))),IF('Cihazlar'!E116="","",IF(ISNUMBER('Cihazlar'!E116),'Cihazlar'!E116,IFERROR(DATE(VALUE(RIGHT('Cihazlar'!E116,4)),VALUE(MID('Cihazlar'!E116,4,2)),VALUE(LEFT('Cihazlar'!E116,2))),""))))</f>
        <v/>
      </c>
      <c r="P116" t="str">
        <f>IF('Cihazlar'!C116="","",IFERROR(MATCH('Cihazlar'!C116,'Ürünler'!$A:$A,0),IFERROR(MATCH('Cihazlar'!C116,'Ürünler'!$B:$B,0),"")))</f>
        <v/>
      </c>
      <c r="Q116">
        <f>IF(R116&gt;0,0,IF('Cihazlar'!J116&lt;&gt;"",N(VALUE('Cihazlar'!J116)),IF(P116="",0,N(INDEX('Ürünler'!$C:$C,P116)))))</f>
        <v>0</v>
      </c>
      <c r="R116">
        <f>IF('Cihazlar'!K116&lt;&gt;"",N(VALUE('Cihazlar'!K116)),IF('Cihazlar'!J116&lt;&gt;"",0,IF(P116="",0,N(INDEX('Ürünler'!$D:$D,P116)))))</f>
        <v>0</v>
      </c>
    </row>
    <row r="117" spans="1:18">
      <c r="A117" t="str">
        <f>IF(AND('Cihazlar'!A117="",'Cihazlar'!B117=""),"",IFERROR(INDEX('Müşteriler'!$A:$A,MATCH(IF('Cihazlar'!A117="","§",'Cihazlar'!A117),'Müşteriler'!$K:$K,0)),IFERROR(INDEX('Müşteriler'!$A:$A,MATCH(IF('Cihazlar'!B117="","§",'Cihazlar'!B117),'Müşteriler'!$C:$C,0)),'Cihazlar'!A117&amp;'Cihazlar'!B117)))</f>
        <v/>
      </c>
      <c r="B117" t="str">
        <f>IF('Cihazlar'!C117="","",IF(P117="",'Cihazlar'!C117,INDEX('Ürünler'!$B:$B,P117)))</f>
        <v/>
      </c>
      <c r="C117" t="str">
        <f>IF('Cihazlar'!D117="","",'Cihazlar'!D117)</f>
        <v/>
      </c>
      <c r="D117" s="16" t="str">
        <f>O117</f>
        <v/>
      </c>
      <c r="E117" t="str">
        <f>IF(R117&gt;0,R117&amp;" gün",IF(Q117&gt;0,Q117&amp;" ay",""))</f>
        <v/>
      </c>
      <c r="F117" s="16" t="str">
        <f>IF(OR('Cihazlar'!C117="",O117=""),"",IF(R117&gt;0,O117+R117,IF(Q117&gt;0,EDATE(O117,Q117),"")))</f>
        <v/>
      </c>
      <c r="G117" s="17" t="str">
        <f>IF(F117="","",F117-TODAY())</f>
        <v/>
      </c>
      <c r="H117" t="str">
        <f>IF(G117="","",IF(G117&lt;0,"Gecikmiş",IF(G117&lt;=30,"30 gün içinde","Planlı")))</f>
        <v/>
      </c>
      <c r="I117" s="16" t="str">
        <f>IF('Cihazlar'!R117="","",IF('Cihazlar'!S117="Uygun değil",(IF('Cihazlar'!R117="","",IF(ISNUMBER('Cihazlar'!R117),'Cihazlar'!R117,IFERROR(DATE(VALUE(RIGHT('Cihazlar'!R117,4)),VALUE(MID('Cihazlar'!R117,4,2)),VALUE(LEFT('Cihazlar'!R117,2))),""))))+0,EDATE((IF('Cihazlar'!R117="","",IF(ISNUMBER('Cihazlar'!R117),'Cihazlar'!R117,IFERROR(DATE(VALUE(RIGHT('Cihazlar'!R117,4)),VALUE(MID('Cihazlar'!R117,4,2)),VALUE(LEFT('Cihazlar'!R117,2))),"")))),12)))</f>
        <v/>
      </c>
      <c r="J117" s="17" t="str">
        <f>IF(I117="","",I117-TODAY())</f>
        <v/>
      </c>
      <c r="K117" s="16" t="str">
        <f>IF('Cihazlar'!U117="","",IF('Cihazlar'!V117="Kaçak var",(IF('Cihazlar'!U117="","",IF(ISNUMBER('Cihazlar'!U117),'Cihazlar'!U117,IFERROR(DATE(VALUE(RIGHT('Cihazlar'!U117,4)),VALUE(MID('Cihazlar'!U117,4,2)),VALUE(LEFT('Cihazlar'!U117,2))),""))))+30,EDATE((IF('Cihazlar'!U117="","",IF(ISNUMBER('Cihazlar'!U117),'Cihazlar'!U117,IFERROR(DATE(VALUE(RIGHT('Cihazlar'!U117,4)),VALUE(MID('Cihazlar'!U117,4,2)),VALUE(LEFT('Cihazlar'!U117,2))),"")))),12)))</f>
        <v/>
      </c>
      <c r="L117" s="17" t="str">
        <f>IF(K117="","",K117-TODAY())</f>
        <v/>
      </c>
      <c r="M117" s="16" t="str">
        <f>IF('Cihazlar'!X117="","",IF('Cihazlar'!Y117="Uygun değil",(IF('Cihazlar'!X117="","",IF(ISNUMBER('Cihazlar'!X117),'Cihazlar'!X117,IFERROR(DATE(VALUE(RIGHT('Cihazlar'!X117,4)),VALUE(MID('Cihazlar'!X117,4,2)),VALUE(LEFT('Cihazlar'!X117,2))),""))))+0,EDATE((IF('Cihazlar'!X117="","",IF(ISNUMBER('Cihazlar'!X117),'Cihazlar'!X117,IFERROR(DATE(VALUE(RIGHT('Cihazlar'!X117,4)),VALUE(MID('Cihazlar'!X117,4,2)),VALUE(LEFT('Cihazlar'!X117,2))),"")))),12)))</f>
        <v/>
      </c>
      <c r="N117" s="17" t="str">
        <f>IF(M117="","",M117-TODAY())</f>
        <v/>
      </c>
      <c r="O117" s="16" t="str">
        <f>IF('Cihazlar'!F117&lt;&gt;"",IF('Cihazlar'!F117="","",IF(ISNUMBER('Cihazlar'!F117),'Cihazlar'!F117,IFERROR(DATE(VALUE(RIGHT('Cihazlar'!F117,4)),VALUE(MID('Cihazlar'!F117,4,2)),VALUE(LEFT('Cihazlar'!F117,2))),""))),IF('Cihazlar'!E117="","",IF(ISNUMBER('Cihazlar'!E117),'Cihazlar'!E117,IFERROR(DATE(VALUE(RIGHT('Cihazlar'!E117,4)),VALUE(MID('Cihazlar'!E117,4,2)),VALUE(LEFT('Cihazlar'!E117,2))),""))))</f>
        <v/>
      </c>
      <c r="P117" t="str">
        <f>IF('Cihazlar'!C117="","",IFERROR(MATCH('Cihazlar'!C117,'Ürünler'!$A:$A,0),IFERROR(MATCH('Cihazlar'!C117,'Ürünler'!$B:$B,0),"")))</f>
        <v/>
      </c>
      <c r="Q117">
        <f>IF(R117&gt;0,0,IF('Cihazlar'!J117&lt;&gt;"",N(VALUE('Cihazlar'!J117)),IF(P117="",0,N(INDEX('Ürünler'!$C:$C,P117)))))</f>
        <v>0</v>
      </c>
      <c r="R117">
        <f>IF('Cihazlar'!K117&lt;&gt;"",N(VALUE('Cihazlar'!K117)),IF('Cihazlar'!J117&lt;&gt;"",0,IF(P117="",0,N(INDEX('Ürünler'!$D:$D,P117)))))</f>
        <v>0</v>
      </c>
    </row>
    <row r="118" spans="1:18">
      <c r="A118" t="str">
        <f>IF(AND('Cihazlar'!A118="",'Cihazlar'!B118=""),"",IFERROR(INDEX('Müşteriler'!$A:$A,MATCH(IF('Cihazlar'!A118="","§",'Cihazlar'!A118),'Müşteriler'!$K:$K,0)),IFERROR(INDEX('Müşteriler'!$A:$A,MATCH(IF('Cihazlar'!B118="","§",'Cihazlar'!B118),'Müşteriler'!$C:$C,0)),'Cihazlar'!A118&amp;'Cihazlar'!B118)))</f>
        <v/>
      </c>
      <c r="B118" t="str">
        <f>IF('Cihazlar'!C118="","",IF(P118="",'Cihazlar'!C118,INDEX('Ürünler'!$B:$B,P118)))</f>
        <v/>
      </c>
      <c r="C118" t="str">
        <f>IF('Cihazlar'!D118="","",'Cihazlar'!D118)</f>
        <v/>
      </c>
      <c r="D118" s="16" t="str">
        <f>O118</f>
        <v/>
      </c>
      <c r="E118" t="str">
        <f>IF(R118&gt;0,R118&amp;" gün",IF(Q118&gt;0,Q118&amp;" ay",""))</f>
        <v/>
      </c>
      <c r="F118" s="16" t="str">
        <f>IF(OR('Cihazlar'!C118="",O118=""),"",IF(R118&gt;0,O118+R118,IF(Q118&gt;0,EDATE(O118,Q118),"")))</f>
        <v/>
      </c>
      <c r="G118" s="17" t="str">
        <f>IF(F118="","",F118-TODAY())</f>
        <v/>
      </c>
      <c r="H118" t="str">
        <f>IF(G118="","",IF(G118&lt;0,"Gecikmiş",IF(G118&lt;=30,"30 gün içinde","Planlı")))</f>
        <v/>
      </c>
      <c r="I118" s="16" t="str">
        <f>IF('Cihazlar'!R118="","",IF('Cihazlar'!S118="Uygun değil",(IF('Cihazlar'!R118="","",IF(ISNUMBER('Cihazlar'!R118),'Cihazlar'!R118,IFERROR(DATE(VALUE(RIGHT('Cihazlar'!R118,4)),VALUE(MID('Cihazlar'!R118,4,2)),VALUE(LEFT('Cihazlar'!R118,2))),""))))+0,EDATE((IF('Cihazlar'!R118="","",IF(ISNUMBER('Cihazlar'!R118),'Cihazlar'!R118,IFERROR(DATE(VALUE(RIGHT('Cihazlar'!R118,4)),VALUE(MID('Cihazlar'!R118,4,2)),VALUE(LEFT('Cihazlar'!R118,2))),"")))),12)))</f>
        <v/>
      </c>
      <c r="J118" s="17" t="str">
        <f>IF(I118="","",I118-TODAY())</f>
        <v/>
      </c>
      <c r="K118" s="16" t="str">
        <f>IF('Cihazlar'!U118="","",IF('Cihazlar'!V118="Kaçak var",(IF('Cihazlar'!U118="","",IF(ISNUMBER('Cihazlar'!U118),'Cihazlar'!U118,IFERROR(DATE(VALUE(RIGHT('Cihazlar'!U118,4)),VALUE(MID('Cihazlar'!U118,4,2)),VALUE(LEFT('Cihazlar'!U118,2))),""))))+30,EDATE((IF('Cihazlar'!U118="","",IF(ISNUMBER('Cihazlar'!U118),'Cihazlar'!U118,IFERROR(DATE(VALUE(RIGHT('Cihazlar'!U118,4)),VALUE(MID('Cihazlar'!U118,4,2)),VALUE(LEFT('Cihazlar'!U118,2))),"")))),12)))</f>
        <v/>
      </c>
      <c r="L118" s="17" t="str">
        <f>IF(K118="","",K118-TODAY())</f>
        <v/>
      </c>
      <c r="M118" s="16" t="str">
        <f>IF('Cihazlar'!X118="","",IF('Cihazlar'!Y118="Uygun değil",(IF('Cihazlar'!X118="","",IF(ISNUMBER('Cihazlar'!X118),'Cihazlar'!X118,IFERROR(DATE(VALUE(RIGHT('Cihazlar'!X118,4)),VALUE(MID('Cihazlar'!X118,4,2)),VALUE(LEFT('Cihazlar'!X118,2))),""))))+0,EDATE((IF('Cihazlar'!X118="","",IF(ISNUMBER('Cihazlar'!X118),'Cihazlar'!X118,IFERROR(DATE(VALUE(RIGHT('Cihazlar'!X118,4)),VALUE(MID('Cihazlar'!X118,4,2)),VALUE(LEFT('Cihazlar'!X118,2))),"")))),12)))</f>
        <v/>
      </c>
      <c r="N118" s="17" t="str">
        <f>IF(M118="","",M118-TODAY())</f>
        <v/>
      </c>
      <c r="O118" s="16" t="str">
        <f>IF('Cihazlar'!F118&lt;&gt;"",IF('Cihazlar'!F118="","",IF(ISNUMBER('Cihazlar'!F118),'Cihazlar'!F118,IFERROR(DATE(VALUE(RIGHT('Cihazlar'!F118,4)),VALUE(MID('Cihazlar'!F118,4,2)),VALUE(LEFT('Cihazlar'!F118,2))),""))),IF('Cihazlar'!E118="","",IF(ISNUMBER('Cihazlar'!E118),'Cihazlar'!E118,IFERROR(DATE(VALUE(RIGHT('Cihazlar'!E118,4)),VALUE(MID('Cihazlar'!E118,4,2)),VALUE(LEFT('Cihazlar'!E118,2))),""))))</f>
        <v/>
      </c>
      <c r="P118" t="str">
        <f>IF('Cihazlar'!C118="","",IFERROR(MATCH('Cihazlar'!C118,'Ürünler'!$A:$A,0),IFERROR(MATCH('Cihazlar'!C118,'Ürünler'!$B:$B,0),"")))</f>
        <v/>
      </c>
      <c r="Q118">
        <f>IF(R118&gt;0,0,IF('Cihazlar'!J118&lt;&gt;"",N(VALUE('Cihazlar'!J118)),IF(P118="",0,N(INDEX('Ürünler'!$C:$C,P118)))))</f>
        <v>0</v>
      </c>
      <c r="R118">
        <f>IF('Cihazlar'!K118&lt;&gt;"",N(VALUE('Cihazlar'!K118)),IF('Cihazlar'!J118&lt;&gt;"",0,IF(P118="",0,N(INDEX('Ürünler'!$D:$D,P118)))))</f>
        <v>0</v>
      </c>
    </row>
    <row r="119" spans="1:18">
      <c r="A119" t="str">
        <f>IF(AND('Cihazlar'!A119="",'Cihazlar'!B119=""),"",IFERROR(INDEX('Müşteriler'!$A:$A,MATCH(IF('Cihazlar'!A119="","§",'Cihazlar'!A119),'Müşteriler'!$K:$K,0)),IFERROR(INDEX('Müşteriler'!$A:$A,MATCH(IF('Cihazlar'!B119="","§",'Cihazlar'!B119),'Müşteriler'!$C:$C,0)),'Cihazlar'!A119&amp;'Cihazlar'!B119)))</f>
        <v/>
      </c>
      <c r="B119" t="str">
        <f>IF('Cihazlar'!C119="","",IF(P119="",'Cihazlar'!C119,INDEX('Ürünler'!$B:$B,P119)))</f>
        <v/>
      </c>
      <c r="C119" t="str">
        <f>IF('Cihazlar'!D119="","",'Cihazlar'!D119)</f>
        <v/>
      </c>
      <c r="D119" s="16" t="str">
        <f>O119</f>
        <v/>
      </c>
      <c r="E119" t="str">
        <f>IF(R119&gt;0,R119&amp;" gün",IF(Q119&gt;0,Q119&amp;" ay",""))</f>
        <v/>
      </c>
      <c r="F119" s="16" t="str">
        <f>IF(OR('Cihazlar'!C119="",O119=""),"",IF(R119&gt;0,O119+R119,IF(Q119&gt;0,EDATE(O119,Q119),"")))</f>
        <v/>
      </c>
      <c r="G119" s="17" t="str">
        <f>IF(F119="","",F119-TODAY())</f>
        <v/>
      </c>
      <c r="H119" t="str">
        <f>IF(G119="","",IF(G119&lt;0,"Gecikmiş",IF(G119&lt;=30,"30 gün içinde","Planlı")))</f>
        <v/>
      </c>
      <c r="I119" s="16" t="str">
        <f>IF('Cihazlar'!R119="","",IF('Cihazlar'!S119="Uygun değil",(IF('Cihazlar'!R119="","",IF(ISNUMBER('Cihazlar'!R119),'Cihazlar'!R119,IFERROR(DATE(VALUE(RIGHT('Cihazlar'!R119,4)),VALUE(MID('Cihazlar'!R119,4,2)),VALUE(LEFT('Cihazlar'!R119,2))),""))))+0,EDATE((IF('Cihazlar'!R119="","",IF(ISNUMBER('Cihazlar'!R119),'Cihazlar'!R119,IFERROR(DATE(VALUE(RIGHT('Cihazlar'!R119,4)),VALUE(MID('Cihazlar'!R119,4,2)),VALUE(LEFT('Cihazlar'!R119,2))),"")))),12)))</f>
        <v/>
      </c>
      <c r="J119" s="17" t="str">
        <f>IF(I119="","",I119-TODAY())</f>
        <v/>
      </c>
      <c r="K119" s="16" t="str">
        <f>IF('Cihazlar'!U119="","",IF('Cihazlar'!V119="Kaçak var",(IF('Cihazlar'!U119="","",IF(ISNUMBER('Cihazlar'!U119),'Cihazlar'!U119,IFERROR(DATE(VALUE(RIGHT('Cihazlar'!U119,4)),VALUE(MID('Cihazlar'!U119,4,2)),VALUE(LEFT('Cihazlar'!U119,2))),""))))+30,EDATE((IF('Cihazlar'!U119="","",IF(ISNUMBER('Cihazlar'!U119),'Cihazlar'!U119,IFERROR(DATE(VALUE(RIGHT('Cihazlar'!U119,4)),VALUE(MID('Cihazlar'!U119,4,2)),VALUE(LEFT('Cihazlar'!U119,2))),"")))),12)))</f>
        <v/>
      </c>
      <c r="L119" s="17" t="str">
        <f>IF(K119="","",K119-TODAY())</f>
        <v/>
      </c>
      <c r="M119" s="16" t="str">
        <f>IF('Cihazlar'!X119="","",IF('Cihazlar'!Y119="Uygun değil",(IF('Cihazlar'!X119="","",IF(ISNUMBER('Cihazlar'!X119),'Cihazlar'!X119,IFERROR(DATE(VALUE(RIGHT('Cihazlar'!X119,4)),VALUE(MID('Cihazlar'!X119,4,2)),VALUE(LEFT('Cihazlar'!X119,2))),""))))+0,EDATE((IF('Cihazlar'!X119="","",IF(ISNUMBER('Cihazlar'!X119),'Cihazlar'!X119,IFERROR(DATE(VALUE(RIGHT('Cihazlar'!X119,4)),VALUE(MID('Cihazlar'!X119,4,2)),VALUE(LEFT('Cihazlar'!X119,2))),"")))),12)))</f>
        <v/>
      </c>
      <c r="N119" s="17" t="str">
        <f>IF(M119="","",M119-TODAY())</f>
        <v/>
      </c>
      <c r="O119" s="16" t="str">
        <f>IF('Cihazlar'!F119&lt;&gt;"",IF('Cihazlar'!F119="","",IF(ISNUMBER('Cihazlar'!F119),'Cihazlar'!F119,IFERROR(DATE(VALUE(RIGHT('Cihazlar'!F119,4)),VALUE(MID('Cihazlar'!F119,4,2)),VALUE(LEFT('Cihazlar'!F119,2))),""))),IF('Cihazlar'!E119="","",IF(ISNUMBER('Cihazlar'!E119),'Cihazlar'!E119,IFERROR(DATE(VALUE(RIGHT('Cihazlar'!E119,4)),VALUE(MID('Cihazlar'!E119,4,2)),VALUE(LEFT('Cihazlar'!E119,2))),""))))</f>
        <v/>
      </c>
      <c r="P119" t="str">
        <f>IF('Cihazlar'!C119="","",IFERROR(MATCH('Cihazlar'!C119,'Ürünler'!$A:$A,0),IFERROR(MATCH('Cihazlar'!C119,'Ürünler'!$B:$B,0),"")))</f>
        <v/>
      </c>
      <c r="Q119">
        <f>IF(R119&gt;0,0,IF('Cihazlar'!J119&lt;&gt;"",N(VALUE('Cihazlar'!J119)),IF(P119="",0,N(INDEX('Ürünler'!$C:$C,P119)))))</f>
        <v>0</v>
      </c>
      <c r="R119">
        <f>IF('Cihazlar'!K119&lt;&gt;"",N(VALUE('Cihazlar'!K119)),IF('Cihazlar'!J119&lt;&gt;"",0,IF(P119="",0,N(INDEX('Ürünler'!$D:$D,P119)))))</f>
        <v>0</v>
      </c>
    </row>
    <row r="120" spans="1:18">
      <c r="A120" t="str">
        <f>IF(AND('Cihazlar'!A120="",'Cihazlar'!B120=""),"",IFERROR(INDEX('Müşteriler'!$A:$A,MATCH(IF('Cihazlar'!A120="","§",'Cihazlar'!A120),'Müşteriler'!$K:$K,0)),IFERROR(INDEX('Müşteriler'!$A:$A,MATCH(IF('Cihazlar'!B120="","§",'Cihazlar'!B120),'Müşteriler'!$C:$C,0)),'Cihazlar'!A120&amp;'Cihazlar'!B120)))</f>
        <v/>
      </c>
      <c r="B120" t="str">
        <f>IF('Cihazlar'!C120="","",IF(P120="",'Cihazlar'!C120,INDEX('Ürünler'!$B:$B,P120)))</f>
        <v/>
      </c>
      <c r="C120" t="str">
        <f>IF('Cihazlar'!D120="","",'Cihazlar'!D120)</f>
        <v/>
      </c>
      <c r="D120" s="16" t="str">
        <f>O120</f>
        <v/>
      </c>
      <c r="E120" t="str">
        <f>IF(R120&gt;0,R120&amp;" gün",IF(Q120&gt;0,Q120&amp;" ay",""))</f>
        <v/>
      </c>
      <c r="F120" s="16" t="str">
        <f>IF(OR('Cihazlar'!C120="",O120=""),"",IF(R120&gt;0,O120+R120,IF(Q120&gt;0,EDATE(O120,Q120),"")))</f>
        <v/>
      </c>
      <c r="G120" s="17" t="str">
        <f>IF(F120="","",F120-TODAY())</f>
        <v/>
      </c>
      <c r="H120" t="str">
        <f>IF(G120="","",IF(G120&lt;0,"Gecikmiş",IF(G120&lt;=30,"30 gün içinde","Planlı")))</f>
        <v/>
      </c>
      <c r="I120" s="16" t="str">
        <f>IF('Cihazlar'!R120="","",IF('Cihazlar'!S120="Uygun değil",(IF('Cihazlar'!R120="","",IF(ISNUMBER('Cihazlar'!R120),'Cihazlar'!R120,IFERROR(DATE(VALUE(RIGHT('Cihazlar'!R120,4)),VALUE(MID('Cihazlar'!R120,4,2)),VALUE(LEFT('Cihazlar'!R120,2))),""))))+0,EDATE((IF('Cihazlar'!R120="","",IF(ISNUMBER('Cihazlar'!R120),'Cihazlar'!R120,IFERROR(DATE(VALUE(RIGHT('Cihazlar'!R120,4)),VALUE(MID('Cihazlar'!R120,4,2)),VALUE(LEFT('Cihazlar'!R120,2))),"")))),12)))</f>
        <v/>
      </c>
      <c r="J120" s="17" t="str">
        <f>IF(I120="","",I120-TODAY())</f>
        <v/>
      </c>
      <c r="K120" s="16" t="str">
        <f>IF('Cihazlar'!U120="","",IF('Cihazlar'!V120="Kaçak var",(IF('Cihazlar'!U120="","",IF(ISNUMBER('Cihazlar'!U120),'Cihazlar'!U120,IFERROR(DATE(VALUE(RIGHT('Cihazlar'!U120,4)),VALUE(MID('Cihazlar'!U120,4,2)),VALUE(LEFT('Cihazlar'!U120,2))),""))))+30,EDATE((IF('Cihazlar'!U120="","",IF(ISNUMBER('Cihazlar'!U120),'Cihazlar'!U120,IFERROR(DATE(VALUE(RIGHT('Cihazlar'!U120,4)),VALUE(MID('Cihazlar'!U120,4,2)),VALUE(LEFT('Cihazlar'!U120,2))),"")))),12)))</f>
        <v/>
      </c>
      <c r="L120" s="17" t="str">
        <f>IF(K120="","",K120-TODAY())</f>
        <v/>
      </c>
      <c r="M120" s="16" t="str">
        <f>IF('Cihazlar'!X120="","",IF('Cihazlar'!Y120="Uygun değil",(IF('Cihazlar'!X120="","",IF(ISNUMBER('Cihazlar'!X120),'Cihazlar'!X120,IFERROR(DATE(VALUE(RIGHT('Cihazlar'!X120,4)),VALUE(MID('Cihazlar'!X120,4,2)),VALUE(LEFT('Cihazlar'!X120,2))),""))))+0,EDATE((IF('Cihazlar'!X120="","",IF(ISNUMBER('Cihazlar'!X120),'Cihazlar'!X120,IFERROR(DATE(VALUE(RIGHT('Cihazlar'!X120,4)),VALUE(MID('Cihazlar'!X120,4,2)),VALUE(LEFT('Cihazlar'!X120,2))),"")))),12)))</f>
        <v/>
      </c>
      <c r="N120" s="17" t="str">
        <f>IF(M120="","",M120-TODAY())</f>
        <v/>
      </c>
      <c r="O120" s="16" t="str">
        <f>IF('Cihazlar'!F120&lt;&gt;"",IF('Cihazlar'!F120="","",IF(ISNUMBER('Cihazlar'!F120),'Cihazlar'!F120,IFERROR(DATE(VALUE(RIGHT('Cihazlar'!F120,4)),VALUE(MID('Cihazlar'!F120,4,2)),VALUE(LEFT('Cihazlar'!F120,2))),""))),IF('Cihazlar'!E120="","",IF(ISNUMBER('Cihazlar'!E120),'Cihazlar'!E120,IFERROR(DATE(VALUE(RIGHT('Cihazlar'!E120,4)),VALUE(MID('Cihazlar'!E120,4,2)),VALUE(LEFT('Cihazlar'!E120,2))),""))))</f>
        <v/>
      </c>
      <c r="P120" t="str">
        <f>IF('Cihazlar'!C120="","",IFERROR(MATCH('Cihazlar'!C120,'Ürünler'!$A:$A,0),IFERROR(MATCH('Cihazlar'!C120,'Ürünler'!$B:$B,0),"")))</f>
        <v/>
      </c>
      <c r="Q120">
        <f>IF(R120&gt;0,0,IF('Cihazlar'!J120&lt;&gt;"",N(VALUE('Cihazlar'!J120)),IF(P120="",0,N(INDEX('Ürünler'!$C:$C,P120)))))</f>
        <v>0</v>
      </c>
      <c r="R120">
        <f>IF('Cihazlar'!K120&lt;&gt;"",N(VALUE('Cihazlar'!K120)),IF('Cihazlar'!J120&lt;&gt;"",0,IF(P120="",0,N(INDEX('Ürünler'!$D:$D,P120)))))</f>
        <v>0</v>
      </c>
    </row>
    <row r="121" spans="1:18">
      <c r="A121" t="str">
        <f>IF(AND('Cihazlar'!A121="",'Cihazlar'!B121=""),"",IFERROR(INDEX('Müşteriler'!$A:$A,MATCH(IF('Cihazlar'!A121="","§",'Cihazlar'!A121),'Müşteriler'!$K:$K,0)),IFERROR(INDEX('Müşteriler'!$A:$A,MATCH(IF('Cihazlar'!B121="","§",'Cihazlar'!B121),'Müşteriler'!$C:$C,0)),'Cihazlar'!A121&amp;'Cihazlar'!B121)))</f>
        <v/>
      </c>
      <c r="B121" t="str">
        <f>IF('Cihazlar'!C121="","",IF(P121="",'Cihazlar'!C121,INDEX('Ürünler'!$B:$B,P121)))</f>
        <v/>
      </c>
      <c r="C121" t="str">
        <f>IF('Cihazlar'!D121="","",'Cihazlar'!D121)</f>
        <v/>
      </c>
      <c r="D121" s="16" t="str">
        <f>O121</f>
        <v/>
      </c>
      <c r="E121" t="str">
        <f>IF(R121&gt;0,R121&amp;" gün",IF(Q121&gt;0,Q121&amp;" ay",""))</f>
        <v/>
      </c>
      <c r="F121" s="16" t="str">
        <f>IF(OR('Cihazlar'!C121="",O121=""),"",IF(R121&gt;0,O121+R121,IF(Q121&gt;0,EDATE(O121,Q121),"")))</f>
        <v/>
      </c>
      <c r="G121" s="17" t="str">
        <f>IF(F121="","",F121-TODAY())</f>
        <v/>
      </c>
      <c r="H121" t="str">
        <f>IF(G121="","",IF(G121&lt;0,"Gecikmiş",IF(G121&lt;=30,"30 gün içinde","Planlı")))</f>
        <v/>
      </c>
      <c r="I121" s="16" t="str">
        <f>IF('Cihazlar'!R121="","",IF('Cihazlar'!S121="Uygun değil",(IF('Cihazlar'!R121="","",IF(ISNUMBER('Cihazlar'!R121),'Cihazlar'!R121,IFERROR(DATE(VALUE(RIGHT('Cihazlar'!R121,4)),VALUE(MID('Cihazlar'!R121,4,2)),VALUE(LEFT('Cihazlar'!R121,2))),""))))+0,EDATE((IF('Cihazlar'!R121="","",IF(ISNUMBER('Cihazlar'!R121),'Cihazlar'!R121,IFERROR(DATE(VALUE(RIGHT('Cihazlar'!R121,4)),VALUE(MID('Cihazlar'!R121,4,2)),VALUE(LEFT('Cihazlar'!R121,2))),"")))),12)))</f>
        <v/>
      </c>
      <c r="J121" s="17" t="str">
        <f>IF(I121="","",I121-TODAY())</f>
        <v/>
      </c>
      <c r="K121" s="16" t="str">
        <f>IF('Cihazlar'!U121="","",IF('Cihazlar'!V121="Kaçak var",(IF('Cihazlar'!U121="","",IF(ISNUMBER('Cihazlar'!U121),'Cihazlar'!U121,IFERROR(DATE(VALUE(RIGHT('Cihazlar'!U121,4)),VALUE(MID('Cihazlar'!U121,4,2)),VALUE(LEFT('Cihazlar'!U121,2))),""))))+30,EDATE((IF('Cihazlar'!U121="","",IF(ISNUMBER('Cihazlar'!U121),'Cihazlar'!U121,IFERROR(DATE(VALUE(RIGHT('Cihazlar'!U121,4)),VALUE(MID('Cihazlar'!U121,4,2)),VALUE(LEFT('Cihazlar'!U121,2))),"")))),12)))</f>
        <v/>
      </c>
      <c r="L121" s="17" t="str">
        <f>IF(K121="","",K121-TODAY())</f>
        <v/>
      </c>
      <c r="M121" s="16" t="str">
        <f>IF('Cihazlar'!X121="","",IF('Cihazlar'!Y121="Uygun değil",(IF('Cihazlar'!X121="","",IF(ISNUMBER('Cihazlar'!X121),'Cihazlar'!X121,IFERROR(DATE(VALUE(RIGHT('Cihazlar'!X121,4)),VALUE(MID('Cihazlar'!X121,4,2)),VALUE(LEFT('Cihazlar'!X121,2))),""))))+0,EDATE((IF('Cihazlar'!X121="","",IF(ISNUMBER('Cihazlar'!X121),'Cihazlar'!X121,IFERROR(DATE(VALUE(RIGHT('Cihazlar'!X121,4)),VALUE(MID('Cihazlar'!X121,4,2)),VALUE(LEFT('Cihazlar'!X121,2))),"")))),12)))</f>
        <v/>
      </c>
      <c r="N121" s="17" t="str">
        <f>IF(M121="","",M121-TODAY())</f>
        <v/>
      </c>
      <c r="O121" s="16" t="str">
        <f>IF('Cihazlar'!F121&lt;&gt;"",IF('Cihazlar'!F121="","",IF(ISNUMBER('Cihazlar'!F121),'Cihazlar'!F121,IFERROR(DATE(VALUE(RIGHT('Cihazlar'!F121,4)),VALUE(MID('Cihazlar'!F121,4,2)),VALUE(LEFT('Cihazlar'!F121,2))),""))),IF('Cihazlar'!E121="","",IF(ISNUMBER('Cihazlar'!E121),'Cihazlar'!E121,IFERROR(DATE(VALUE(RIGHT('Cihazlar'!E121,4)),VALUE(MID('Cihazlar'!E121,4,2)),VALUE(LEFT('Cihazlar'!E121,2))),""))))</f>
        <v/>
      </c>
      <c r="P121" t="str">
        <f>IF('Cihazlar'!C121="","",IFERROR(MATCH('Cihazlar'!C121,'Ürünler'!$A:$A,0),IFERROR(MATCH('Cihazlar'!C121,'Ürünler'!$B:$B,0),"")))</f>
        <v/>
      </c>
      <c r="Q121">
        <f>IF(R121&gt;0,0,IF('Cihazlar'!J121&lt;&gt;"",N(VALUE('Cihazlar'!J121)),IF(P121="",0,N(INDEX('Ürünler'!$C:$C,P121)))))</f>
        <v>0</v>
      </c>
      <c r="R121">
        <f>IF('Cihazlar'!K121&lt;&gt;"",N(VALUE('Cihazlar'!K121)),IF('Cihazlar'!J121&lt;&gt;"",0,IF(P121="",0,N(INDEX('Ürünler'!$D:$D,P121)))))</f>
        <v>0</v>
      </c>
    </row>
    <row r="122" spans="1:18">
      <c r="A122" t="str">
        <f>IF(AND('Cihazlar'!A122="",'Cihazlar'!B122=""),"",IFERROR(INDEX('Müşteriler'!$A:$A,MATCH(IF('Cihazlar'!A122="","§",'Cihazlar'!A122),'Müşteriler'!$K:$K,0)),IFERROR(INDEX('Müşteriler'!$A:$A,MATCH(IF('Cihazlar'!B122="","§",'Cihazlar'!B122),'Müşteriler'!$C:$C,0)),'Cihazlar'!A122&amp;'Cihazlar'!B122)))</f>
        <v/>
      </c>
      <c r="B122" t="str">
        <f>IF('Cihazlar'!C122="","",IF(P122="",'Cihazlar'!C122,INDEX('Ürünler'!$B:$B,P122)))</f>
        <v/>
      </c>
      <c r="C122" t="str">
        <f>IF('Cihazlar'!D122="","",'Cihazlar'!D122)</f>
        <v/>
      </c>
      <c r="D122" s="16" t="str">
        <f>O122</f>
        <v/>
      </c>
      <c r="E122" t="str">
        <f>IF(R122&gt;0,R122&amp;" gün",IF(Q122&gt;0,Q122&amp;" ay",""))</f>
        <v/>
      </c>
      <c r="F122" s="16" t="str">
        <f>IF(OR('Cihazlar'!C122="",O122=""),"",IF(R122&gt;0,O122+R122,IF(Q122&gt;0,EDATE(O122,Q122),"")))</f>
        <v/>
      </c>
      <c r="G122" s="17" t="str">
        <f>IF(F122="","",F122-TODAY())</f>
        <v/>
      </c>
      <c r="H122" t="str">
        <f>IF(G122="","",IF(G122&lt;0,"Gecikmiş",IF(G122&lt;=30,"30 gün içinde","Planlı")))</f>
        <v/>
      </c>
      <c r="I122" s="16" t="str">
        <f>IF('Cihazlar'!R122="","",IF('Cihazlar'!S122="Uygun değil",(IF('Cihazlar'!R122="","",IF(ISNUMBER('Cihazlar'!R122),'Cihazlar'!R122,IFERROR(DATE(VALUE(RIGHT('Cihazlar'!R122,4)),VALUE(MID('Cihazlar'!R122,4,2)),VALUE(LEFT('Cihazlar'!R122,2))),""))))+0,EDATE((IF('Cihazlar'!R122="","",IF(ISNUMBER('Cihazlar'!R122),'Cihazlar'!R122,IFERROR(DATE(VALUE(RIGHT('Cihazlar'!R122,4)),VALUE(MID('Cihazlar'!R122,4,2)),VALUE(LEFT('Cihazlar'!R122,2))),"")))),12)))</f>
        <v/>
      </c>
      <c r="J122" s="17" t="str">
        <f>IF(I122="","",I122-TODAY())</f>
        <v/>
      </c>
      <c r="K122" s="16" t="str">
        <f>IF('Cihazlar'!U122="","",IF('Cihazlar'!V122="Kaçak var",(IF('Cihazlar'!U122="","",IF(ISNUMBER('Cihazlar'!U122),'Cihazlar'!U122,IFERROR(DATE(VALUE(RIGHT('Cihazlar'!U122,4)),VALUE(MID('Cihazlar'!U122,4,2)),VALUE(LEFT('Cihazlar'!U122,2))),""))))+30,EDATE((IF('Cihazlar'!U122="","",IF(ISNUMBER('Cihazlar'!U122),'Cihazlar'!U122,IFERROR(DATE(VALUE(RIGHT('Cihazlar'!U122,4)),VALUE(MID('Cihazlar'!U122,4,2)),VALUE(LEFT('Cihazlar'!U122,2))),"")))),12)))</f>
        <v/>
      </c>
      <c r="L122" s="17" t="str">
        <f>IF(K122="","",K122-TODAY())</f>
        <v/>
      </c>
      <c r="M122" s="16" t="str">
        <f>IF('Cihazlar'!X122="","",IF('Cihazlar'!Y122="Uygun değil",(IF('Cihazlar'!X122="","",IF(ISNUMBER('Cihazlar'!X122),'Cihazlar'!X122,IFERROR(DATE(VALUE(RIGHT('Cihazlar'!X122,4)),VALUE(MID('Cihazlar'!X122,4,2)),VALUE(LEFT('Cihazlar'!X122,2))),""))))+0,EDATE((IF('Cihazlar'!X122="","",IF(ISNUMBER('Cihazlar'!X122),'Cihazlar'!X122,IFERROR(DATE(VALUE(RIGHT('Cihazlar'!X122,4)),VALUE(MID('Cihazlar'!X122,4,2)),VALUE(LEFT('Cihazlar'!X122,2))),"")))),12)))</f>
        <v/>
      </c>
      <c r="N122" s="17" t="str">
        <f>IF(M122="","",M122-TODAY())</f>
        <v/>
      </c>
      <c r="O122" s="16" t="str">
        <f>IF('Cihazlar'!F122&lt;&gt;"",IF('Cihazlar'!F122="","",IF(ISNUMBER('Cihazlar'!F122),'Cihazlar'!F122,IFERROR(DATE(VALUE(RIGHT('Cihazlar'!F122,4)),VALUE(MID('Cihazlar'!F122,4,2)),VALUE(LEFT('Cihazlar'!F122,2))),""))),IF('Cihazlar'!E122="","",IF(ISNUMBER('Cihazlar'!E122),'Cihazlar'!E122,IFERROR(DATE(VALUE(RIGHT('Cihazlar'!E122,4)),VALUE(MID('Cihazlar'!E122,4,2)),VALUE(LEFT('Cihazlar'!E122,2))),""))))</f>
        <v/>
      </c>
      <c r="P122" t="str">
        <f>IF('Cihazlar'!C122="","",IFERROR(MATCH('Cihazlar'!C122,'Ürünler'!$A:$A,0),IFERROR(MATCH('Cihazlar'!C122,'Ürünler'!$B:$B,0),"")))</f>
        <v/>
      </c>
      <c r="Q122">
        <f>IF(R122&gt;0,0,IF('Cihazlar'!J122&lt;&gt;"",N(VALUE('Cihazlar'!J122)),IF(P122="",0,N(INDEX('Ürünler'!$C:$C,P122)))))</f>
        <v>0</v>
      </c>
      <c r="R122">
        <f>IF('Cihazlar'!K122&lt;&gt;"",N(VALUE('Cihazlar'!K122)),IF('Cihazlar'!J122&lt;&gt;"",0,IF(P122="",0,N(INDEX('Ürünler'!$D:$D,P122)))))</f>
        <v>0</v>
      </c>
    </row>
    <row r="123" spans="1:18">
      <c r="A123" t="str">
        <f>IF(AND('Cihazlar'!A123="",'Cihazlar'!B123=""),"",IFERROR(INDEX('Müşteriler'!$A:$A,MATCH(IF('Cihazlar'!A123="","§",'Cihazlar'!A123),'Müşteriler'!$K:$K,0)),IFERROR(INDEX('Müşteriler'!$A:$A,MATCH(IF('Cihazlar'!B123="","§",'Cihazlar'!B123),'Müşteriler'!$C:$C,0)),'Cihazlar'!A123&amp;'Cihazlar'!B123)))</f>
        <v/>
      </c>
      <c r="B123" t="str">
        <f>IF('Cihazlar'!C123="","",IF(P123="",'Cihazlar'!C123,INDEX('Ürünler'!$B:$B,P123)))</f>
        <v/>
      </c>
      <c r="C123" t="str">
        <f>IF('Cihazlar'!D123="","",'Cihazlar'!D123)</f>
        <v/>
      </c>
      <c r="D123" s="16" t="str">
        <f>O123</f>
        <v/>
      </c>
      <c r="E123" t="str">
        <f>IF(R123&gt;0,R123&amp;" gün",IF(Q123&gt;0,Q123&amp;" ay",""))</f>
        <v/>
      </c>
      <c r="F123" s="16" t="str">
        <f>IF(OR('Cihazlar'!C123="",O123=""),"",IF(R123&gt;0,O123+R123,IF(Q123&gt;0,EDATE(O123,Q123),"")))</f>
        <v/>
      </c>
      <c r="G123" s="17" t="str">
        <f>IF(F123="","",F123-TODAY())</f>
        <v/>
      </c>
      <c r="H123" t="str">
        <f>IF(G123="","",IF(G123&lt;0,"Gecikmiş",IF(G123&lt;=30,"30 gün içinde","Planlı")))</f>
        <v/>
      </c>
      <c r="I123" s="16" t="str">
        <f>IF('Cihazlar'!R123="","",IF('Cihazlar'!S123="Uygun değil",(IF('Cihazlar'!R123="","",IF(ISNUMBER('Cihazlar'!R123),'Cihazlar'!R123,IFERROR(DATE(VALUE(RIGHT('Cihazlar'!R123,4)),VALUE(MID('Cihazlar'!R123,4,2)),VALUE(LEFT('Cihazlar'!R123,2))),""))))+0,EDATE((IF('Cihazlar'!R123="","",IF(ISNUMBER('Cihazlar'!R123),'Cihazlar'!R123,IFERROR(DATE(VALUE(RIGHT('Cihazlar'!R123,4)),VALUE(MID('Cihazlar'!R123,4,2)),VALUE(LEFT('Cihazlar'!R123,2))),"")))),12)))</f>
        <v/>
      </c>
      <c r="J123" s="17" t="str">
        <f>IF(I123="","",I123-TODAY())</f>
        <v/>
      </c>
      <c r="K123" s="16" t="str">
        <f>IF('Cihazlar'!U123="","",IF('Cihazlar'!V123="Kaçak var",(IF('Cihazlar'!U123="","",IF(ISNUMBER('Cihazlar'!U123),'Cihazlar'!U123,IFERROR(DATE(VALUE(RIGHT('Cihazlar'!U123,4)),VALUE(MID('Cihazlar'!U123,4,2)),VALUE(LEFT('Cihazlar'!U123,2))),""))))+30,EDATE((IF('Cihazlar'!U123="","",IF(ISNUMBER('Cihazlar'!U123),'Cihazlar'!U123,IFERROR(DATE(VALUE(RIGHT('Cihazlar'!U123,4)),VALUE(MID('Cihazlar'!U123,4,2)),VALUE(LEFT('Cihazlar'!U123,2))),"")))),12)))</f>
        <v/>
      </c>
      <c r="L123" s="17" t="str">
        <f>IF(K123="","",K123-TODAY())</f>
        <v/>
      </c>
      <c r="M123" s="16" t="str">
        <f>IF('Cihazlar'!X123="","",IF('Cihazlar'!Y123="Uygun değil",(IF('Cihazlar'!X123="","",IF(ISNUMBER('Cihazlar'!X123),'Cihazlar'!X123,IFERROR(DATE(VALUE(RIGHT('Cihazlar'!X123,4)),VALUE(MID('Cihazlar'!X123,4,2)),VALUE(LEFT('Cihazlar'!X123,2))),""))))+0,EDATE((IF('Cihazlar'!X123="","",IF(ISNUMBER('Cihazlar'!X123),'Cihazlar'!X123,IFERROR(DATE(VALUE(RIGHT('Cihazlar'!X123,4)),VALUE(MID('Cihazlar'!X123,4,2)),VALUE(LEFT('Cihazlar'!X123,2))),"")))),12)))</f>
        <v/>
      </c>
      <c r="N123" s="17" t="str">
        <f>IF(M123="","",M123-TODAY())</f>
        <v/>
      </c>
      <c r="O123" s="16" t="str">
        <f>IF('Cihazlar'!F123&lt;&gt;"",IF('Cihazlar'!F123="","",IF(ISNUMBER('Cihazlar'!F123),'Cihazlar'!F123,IFERROR(DATE(VALUE(RIGHT('Cihazlar'!F123,4)),VALUE(MID('Cihazlar'!F123,4,2)),VALUE(LEFT('Cihazlar'!F123,2))),""))),IF('Cihazlar'!E123="","",IF(ISNUMBER('Cihazlar'!E123),'Cihazlar'!E123,IFERROR(DATE(VALUE(RIGHT('Cihazlar'!E123,4)),VALUE(MID('Cihazlar'!E123,4,2)),VALUE(LEFT('Cihazlar'!E123,2))),""))))</f>
        <v/>
      </c>
      <c r="P123" t="str">
        <f>IF('Cihazlar'!C123="","",IFERROR(MATCH('Cihazlar'!C123,'Ürünler'!$A:$A,0),IFERROR(MATCH('Cihazlar'!C123,'Ürünler'!$B:$B,0),"")))</f>
        <v/>
      </c>
      <c r="Q123">
        <f>IF(R123&gt;0,0,IF('Cihazlar'!J123&lt;&gt;"",N(VALUE('Cihazlar'!J123)),IF(P123="",0,N(INDEX('Ürünler'!$C:$C,P123)))))</f>
        <v>0</v>
      </c>
      <c r="R123">
        <f>IF('Cihazlar'!K123&lt;&gt;"",N(VALUE('Cihazlar'!K123)),IF('Cihazlar'!J123&lt;&gt;"",0,IF(P123="",0,N(INDEX('Ürünler'!$D:$D,P123)))))</f>
        <v>0</v>
      </c>
    </row>
    <row r="124" spans="1:18">
      <c r="A124" t="str">
        <f>IF(AND('Cihazlar'!A124="",'Cihazlar'!B124=""),"",IFERROR(INDEX('Müşteriler'!$A:$A,MATCH(IF('Cihazlar'!A124="","§",'Cihazlar'!A124),'Müşteriler'!$K:$K,0)),IFERROR(INDEX('Müşteriler'!$A:$A,MATCH(IF('Cihazlar'!B124="","§",'Cihazlar'!B124),'Müşteriler'!$C:$C,0)),'Cihazlar'!A124&amp;'Cihazlar'!B124)))</f>
        <v/>
      </c>
      <c r="B124" t="str">
        <f>IF('Cihazlar'!C124="","",IF(P124="",'Cihazlar'!C124,INDEX('Ürünler'!$B:$B,P124)))</f>
        <v/>
      </c>
      <c r="C124" t="str">
        <f>IF('Cihazlar'!D124="","",'Cihazlar'!D124)</f>
        <v/>
      </c>
      <c r="D124" s="16" t="str">
        <f>O124</f>
        <v/>
      </c>
      <c r="E124" t="str">
        <f>IF(R124&gt;0,R124&amp;" gün",IF(Q124&gt;0,Q124&amp;" ay",""))</f>
        <v/>
      </c>
      <c r="F124" s="16" t="str">
        <f>IF(OR('Cihazlar'!C124="",O124=""),"",IF(R124&gt;0,O124+R124,IF(Q124&gt;0,EDATE(O124,Q124),"")))</f>
        <v/>
      </c>
      <c r="G124" s="17" t="str">
        <f>IF(F124="","",F124-TODAY())</f>
        <v/>
      </c>
      <c r="H124" t="str">
        <f>IF(G124="","",IF(G124&lt;0,"Gecikmiş",IF(G124&lt;=30,"30 gün içinde","Planlı")))</f>
        <v/>
      </c>
      <c r="I124" s="16" t="str">
        <f>IF('Cihazlar'!R124="","",IF('Cihazlar'!S124="Uygun değil",(IF('Cihazlar'!R124="","",IF(ISNUMBER('Cihazlar'!R124),'Cihazlar'!R124,IFERROR(DATE(VALUE(RIGHT('Cihazlar'!R124,4)),VALUE(MID('Cihazlar'!R124,4,2)),VALUE(LEFT('Cihazlar'!R124,2))),""))))+0,EDATE((IF('Cihazlar'!R124="","",IF(ISNUMBER('Cihazlar'!R124),'Cihazlar'!R124,IFERROR(DATE(VALUE(RIGHT('Cihazlar'!R124,4)),VALUE(MID('Cihazlar'!R124,4,2)),VALUE(LEFT('Cihazlar'!R124,2))),"")))),12)))</f>
        <v/>
      </c>
      <c r="J124" s="17" t="str">
        <f>IF(I124="","",I124-TODAY())</f>
        <v/>
      </c>
      <c r="K124" s="16" t="str">
        <f>IF('Cihazlar'!U124="","",IF('Cihazlar'!V124="Kaçak var",(IF('Cihazlar'!U124="","",IF(ISNUMBER('Cihazlar'!U124),'Cihazlar'!U124,IFERROR(DATE(VALUE(RIGHT('Cihazlar'!U124,4)),VALUE(MID('Cihazlar'!U124,4,2)),VALUE(LEFT('Cihazlar'!U124,2))),""))))+30,EDATE((IF('Cihazlar'!U124="","",IF(ISNUMBER('Cihazlar'!U124),'Cihazlar'!U124,IFERROR(DATE(VALUE(RIGHT('Cihazlar'!U124,4)),VALUE(MID('Cihazlar'!U124,4,2)),VALUE(LEFT('Cihazlar'!U124,2))),"")))),12)))</f>
        <v/>
      </c>
      <c r="L124" s="17" t="str">
        <f>IF(K124="","",K124-TODAY())</f>
        <v/>
      </c>
      <c r="M124" s="16" t="str">
        <f>IF('Cihazlar'!X124="","",IF('Cihazlar'!Y124="Uygun değil",(IF('Cihazlar'!X124="","",IF(ISNUMBER('Cihazlar'!X124),'Cihazlar'!X124,IFERROR(DATE(VALUE(RIGHT('Cihazlar'!X124,4)),VALUE(MID('Cihazlar'!X124,4,2)),VALUE(LEFT('Cihazlar'!X124,2))),""))))+0,EDATE((IF('Cihazlar'!X124="","",IF(ISNUMBER('Cihazlar'!X124),'Cihazlar'!X124,IFERROR(DATE(VALUE(RIGHT('Cihazlar'!X124,4)),VALUE(MID('Cihazlar'!X124,4,2)),VALUE(LEFT('Cihazlar'!X124,2))),"")))),12)))</f>
        <v/>
      </c>
      <c r="N124" s="17" t="str">
        <f>IF(M124="","",M124-TODAY())</f>
        <v/>
      </c>
      <c r="O124" s="16" t="str">
        <f>IF('Cihazlar'!F124&lt;&gt;"",IF('Cihazlar'!F124="","",IF(ISNUMBER('Cihazlar'!F124),'Cihazlar'!F124,IFERROR(DATE(VALUE(RIGHT('Cihazlar'!F124,4)),VALUE(MID('Cihazlar'!F124,4,2)),VALUE(LEFT('Cihazlar'!F124,2))),""))),IF('Cihazlar'!E124="","",IF(ISNUMBER('Cihazlar'!E124),'Cihazlar'!E124,IFERROR(DATE(VALUE(RIGHT('Cihazlar'!E124,4)),VALUE(MID('Cihazlar'!E124,4,2)),VALUE(LEFT('Cihazlar'!E124,2))),""))))</f>
        <v/>
      </c>
      <c r="P124" t="str">
        <f>IF('Cihazlar'!C124="","",IFERROR(MATCH('Cihazlar'!C124,'Ürünler'!$A:$A,0),IFERROR(MATCH('Cihazlar'!C124,'Ürünler'!$B:$B,0),"")))</f>
        <v/>
      </c>
      <c r="Q124">
        <f>IF(R124&gt;0,0,IF('Cihazlar'!J124&lt;&gt;"",N(VALUE('Cihazlar'!J124)),IF(P124="",0,N(INDEX('Ürünler'!$C:$C,P124)))))</f>
        <v>0</v>
      </c>
      <c r="R124">
        <f>IF('Cihazlar'!K124&lt;&gt;"",N(VALUE('Cihazlar'!K124)),IF('Cihazlar'!J124&lt;&gt;"",0,IF(P124="",0,N(INDEX('Ürünler'!$D:$D,P124)))))</f>
        <v>0</v>
      </c>
    </row>
    <row r="125" spans="1:18">
      <c r="A125" t="str">
        <f>IF(AND('Cihazlar'!A125="",'Cihazlar'!B125=""),"",IFERROR(INDEX('Müşteriler'!$A:$A,MATCH(IF('Cihazlar'!A125="","§",'Cihazlar'!A125),'Müşteriler'!$K:$K,0)),IFERROR(INDEX('Müşteriler'!$A:$A,MATCH(IF('Cihazlar'!B125="","§",'Cihazlar'!B125),'Müşteriler'!$C:$C,0)),'Cihazlar'!A125&amp;'Cihazlar'!B125)))</f>
        <v/>
      </c>
      <c r="B125" t="str">
        <f>IF('Cihazlar'!C125="","",IF(P125="",'Cihazlar'!C125,INDEX('Ürünler'!$B:$B,P125)))</f>
        <v/>
      </c>
      <c r="C125" t="str">
        <f>IF('Cihazlar'!D125="","",'Cihazlar'!D125)</f>
        <v/>
      </c>
      <c r="D125" s="16" t="str">
        <f>O125</f>
        <v/>
      </c>
      <c r="E125" t="str">
        <f>IF(R125&gt;0,R125&amp;" gün",IF(Q125&gt;0,Q125&amp;" ay",""))</f>
        <v/>
      </c>
      <c r="F125" s="16" t="str">
        <f>IF(OR('Cihazlar'!C125="",O125=""),"",IF(R125&gt;0,O125+R125,IF(Q125&gt;0,EDATE(O125,Q125),"")))</f>
        <v/>
      </c>
      <c r="G125" s="17" t="str">
        <f>IF(F125="","",F125-TODAY())</f>
        <v/>
      </c>
      <c r="H125" t="str">
        <f>IF(G125="","",IF(G125&lt;0,"Gecikmiş",IF(G125&lt;=30,"30 gün içinde","Planlı")))</f>
        <v/>
      </c>
      <c r="I125" s="16" t="str">
        <f>IF('Cihazlar'!R125="","",IF('Cihazlar'!S125="Uygun değil",(IF('Cihazlar'!R125="","",IF(ISNUMBER('Cihazlar'!R125),'Cihazlar'!R125,IFERROR(DATE(VALUE(RIGHT('Cihazlar'!R125,4)),VALUE(MID('Cihazlar'!R125,4,2)),VALUE(LEFT('Cihazlar'!R125,2))),""))))+0,EDATE((IF('Cihazlar'!R125="","",IF(ISNUMBER('Cihazlar'!R125),'Cihazlar'!R125,IFERROR(DATE(VALUE(RIGHT('Cihazlar'!R125,4)),VALUE(MID('Cihazlar'!R125,4,2)),VALUE(LEFT('Cihazlar'!R125,2))),"")))),12)))</f>
        <v/>
      </c>
      <c r="J125" s="17" t="str">
        <f>IF(I125="","",I125-TODAY())</f>
        <v/>
      </c>
      <c r="K125" s="16" t="str">
        <f>IF('Cihazlar'!U125="","",IF('Cihazlar'!V125="Kaçak var",(IF('Cihazlar'!U125="","",IF(ISNUMBER('Cihazlar'!U125),'Cihazlar'!U125,IFERROR(DATE(VALUE(RIGHT('Cihazlar'!U125,4)),VALUE(MID('Cihazlar'!U125,4,2)),VALUE(LEFT('Cihazlar'!U125,2))),""))))+30,EDATE((IF('Cihazlar'!U125="","",IF(ISNUMBER('Cihazlar'!U125),'Cihazlar'!U125,IFERROR(DATE(VALUE(RIGHT('Cihazlar'!U125,4)),VALUE(MID('Cihazlar'!U125,4,2)),VALUE(LEFT('Cihazlar'!U125,2))),"")))),12)))</f>
        <v/>
      </c>
      <c r="L125" s="17" t="str">
        <f>IF(K125="","",K125-TODAY())</f>
        <v/>
      </c>
      <c r="M125" s="16" t="str">
        <f>IF('Cihazlar'!X125="","",IF('Cihazlar'!Y125="Uygun değil",(IF('Cihazlar'!X125="","",IF(ISNUMBER('Cihazlar'!X125),'Cihazlar'!X125,IFERROR(DATE(VALUE(RIGHT('Cihazlar'!X125,4)),VALUE(MID('Cihazlar'!X125,4,2)),VALUE(LEFT('Cihazlar'!X125,2))),""))))+0,EDATE((IF('Cihazlar'!X125="","",IF(ISNUMBER('Cihazlar'!X125),'Cihazlar'!X125,IFERROR(DATE(VALUE(RIGHT('Cihazlar'!X125,4)),VALUE(MID('Cihazlar'!X125,4,2)),VALUE(LEFT('Cihazlar'!X125,2))),"")))),12)))</f>
        <v/>
      </c>
      <c r="N125" s="17" t="str">
        <f>IF(M125="","",M125-TODAY())</f>
        <v/>
      </c>
      <c r="O125" s="16" t="str">
        <f>IF('Cihazlar'!F125&lt;&gt;"",IF('Cihazlar'!F125="","",IF(ISNUMBER('Cihazlar'!F125),'Cihazlar'!F125,IFERROR(DATE(VALUE(RIGHT('Cihazlar'!F125,4)),VALUE(MID('Cihazlar'!F125,4,2)),VALUE(LEFT('Cihazlar'!F125,2))),""))),IF('Cihazlar'!E125="","",IF(ISNUMBER('Cihazlar'!E125),'Cihazlar'!E125,IFERROR(DATE(VALUE(RIGHT('Cihazlar'!E125,4)),VALUE(MID('Cihazlar'!E125,4,2)),VALUE(LEFT('Cihazlar'!E125,2))),""))))</f>
        <v/>
      </c>
      <c r="P125" t="str">
        <f>IF('Cihazlar'!C125="","",IFERROR(MATCH('Cihazlar'!C125,'Ürünler'!$A:$A,0),IFERROR(MATCH('Cihazlar'!C125,'Ürünler'!$B:$B,0),"")))</f>
        <v/>
      </c>
      <c r="Q125">
        <f>IF(R125&gt;0,0,IF('Cihazlar'!J125&lt;&gt;"",N(VALUE('Cihazlar'!J125)),IF(P125="",0,N(INDEX('Ürünler'!$C:$C,P125)))))</f>
        <v>0</v>
      </c>
      <c r="R125">
        <f>IF('Cihazlar'!K125&lt;&gt;"",N(VALUE('Cihazlar'!K125)),IF('Cihazlar'!J125&lt;&gt;"",0,IF(P125="",0,N(INDEX('Ürünler'!$D:$D,P125)))))</f>
        <v>0</v>
      </c>
    </row>
    <row r="126" spans="1:18">
      <c r="A126" t="str">
        <f>IF(AND('Cihazlar'!A126="",'Cihazlar'!B126=""),"",IFERROR(INDEX('Müşteriler'!$A:$A,MATCH(IF('Cihazlar'!A126="","§",'Cihazlar'!A126),'Müşteriler'!$K:$K,0)),IFERROR(INDEX('Müşteriler'!$A:$A,MATCH(IF('Cihazlar'!B126="","§",'Cihazlar'!B126),'Müşteriler'!$C:$C,0)),'Cihazlar'!A126&amp;'Cihazlar'!B126)))</f>
        <v/>
      </c>
      <c r="B126" t="str">
        <f>IF('Cihazlar'!C126="","",IF(P126="",'Cihazlar'!C126,INDEX('Ürünler'!$B:$B,P126)))</f>
        <v/>
      </c>
      <c r="C126" t="str">
        <f>IF('Cihazlar'!D126="","",'Cihazlar'!D126)</f>
        <v/>
      </c>
      <c r="D126" s="16" t="str">
        <f>O126</f>
        <v/>
      </c>
      <c r="E126" t="str">
        <f>IF(R126&gt;0,R126&amp;" gün",IF(Q126&gt;0,Q126&amp;" ay",""))</f>
        <v/>
      </c>
      <c r="F126" s="16" t="str">
        <f>IF(OR('Cihazlar'!C126="",O126=""),"",IF(R126&gt;0,O126+R126,IF(Q126&gt;0,EDATE(O126,Q126),"")))</f>
        <v/>
      </c>
      <c r="G126" s="17" t="str">
        <f>IF(F126="","",F126-TODAY())</f>
        <v/>
      </c>
      <c r="H126" t="str">
        <f>IF(G126="","",IF(G126&lt;0,"Gecikmiş",IF(G126&lt;=30,"30 gün içinde","Planlı")))</f>
        <v/>
      </c>
      <c r="I126" s="16" t="str">
        <f>IF('Cihazlar'!R126="","",IF('Cihazlar'!S126="Uygun değil",(IF('Cihazlar'!R126="","",IF(ISNUMBER('Cihazlar'!R126),'Cihazlar'!R126,IFERROR(DATE(VALUE(RIGHT('Cihazlar'!R126,4)),VALUE(MID('Cihazlar'!R126,4,2)),VALUE(LEFT('Cihazlar'!R126,2))),""))))+0,EDATE((IF('Cihazlar'!R126="","",IF(ISNUMBER('Cihazlar'!R126),'Cihazlar'!R126,IFERROR(DATE(VALUE(RIGHT('Cihazlar'!R126,4)),VALUE(MID('Cihazlar'!R126,4,2)),VALUE(LEFT('Cihazlar'!R126,2))),"")))),12)))</f>
        <v/>
      </c>
      <c r="J126" s="17" t="str">
        <f>IF(I126="","",I126-TODAY())</f>
        <v/>
      </c>
      <c r="K126" s="16" t="str">
        <f>IF('Cihazlar'!U126="","",IF('Cihazlar'!V126="Kaçak var",(IF('Cihazlar'!U126="","",IF(ISNUMBER('Cihazlar'!U126),'Cihazlar'!U126,IFERROR(DATE(VALUE(RIGHT('Cihazlar'!U126,4)),VALUE(MID('Cihazlar'!U126,4,2)),VALUE(LEFT('Cihazlar'!U126,2))),""))))+30,EDATE((IF('Cihazlar'!U126="","",IF(ISNUMBER('Cihazlar'!U126),'Cihazlar'!U126,IFERROR(DATE(VALUE(RIGHT('Cihazlar'!U126,4)),VALUE(MID('Cihazlar'!U126,4,2)),VALUE(LEFT('Cihazlar'!U126,2))),"")))),12)))</f>
        <v/>
      </c>
      <c r="L126" s="17" t="str">
        <f>IF(K126="","",K126-TODAY())</f>
        <v/>
      </c>
      <c r="M126" s="16" t="str">
        <f>IF('Cihazlar'!X126="","",IF('Cihazlar'!Y126="Uygun değil",(IF('Cihazlar'!X126="","",IF(ISNUMBER('Cihazlar'!X126),'Cihazlar'!X126,IFERROR(DATE(VALUE(RIGHT('Cihazlar'!X126,4)),VALUE(MID('Cihazlar'!X126,4,2)),VALUE(LEFT('Cihazlar'!X126,2))),""))))+0,EDATE((IF('Cihazlar'!X126="","",IF(ISNUMBER('Cihazlar'!X126),'Cihazlar'!X126,IFERROR(DATE(VALUE(RIGHT('Cihazlar'!X126,4)),VALUE(MID('Cihazlar'!X126,4,2)),VALUE(LEFT('Cihazlar'!X126,2))),"")))),12)))</f>
        <v/>
      </c>
      <c r="N126" s="17" t="str">
        <f>IF(M126="","",M126-TODAY())</f>
        <v/>
      </c>
      <c r="O126" s="16" t="str">
        <f>IF('Cihazlar'!F126&lt;&gt;"",IF('Cihazlar'!F126="","",IF(ISNUMBER('Cihazlar'!F126),'Cihazlar'!F126,IFERROR(DATE(VALUE(RIGHT('Cihazlar'!F126,4)),VALUE(MID('Cihazlar'!F126,4,2)),VALUE(LEFT('Cihazlar'!F126,2))),""))),IF('Cihazlar'!E126="","",IF(ISNUMBER('Cihazlar'!E126),'Cihazlar'!E126,IFERROR(DATE(VALUE(RIGHT('Cihazlar'!E126,4)),VALUE(MID('Cihazlar'!E126,4,2)),VALUE(LEFT('Cihazlar'!E126,2))),""))))</f>
        <v/>
      </c>
      <c r="P126" t="str">
        <f>IF('Cihazlar'!C126="","",IFERROR(MATCH('Cihazlar'!C126,'Ürünler'!$A:$A,0),IFERROR(MATCH('Cihazlar'!C126,'Ürünler'!$B:$B,0),"")))</f>
        <v/>
      </c>
      <c r="Q126">
        <f>IF(R126&gt;0,0,IF('Cihazlar'!J126&lt;&gt;"",N(VALUE('Cihazlar'!J126)),IF(P126="",0,N(INDEX('Ürünler'!$C:$C,P126)))))</f>
        <v>0</v>
      </c>
      <c r="R126">
        <f>IF('Cihazlar'!K126&lt;&gt;"",N(VALUE('Cihazlar'!K126)),IF('Cihazlar'!J126&lt;&gt;"",0,IF(P126="",0,N(INDEX('Ürünler'!$D:$D,P126)))))</f>
        <v>0</v>
      </c>
    </row>
    <row r="127" spans="1:18">
      <c r="A127" t="str">
        <f>IF(AND('Cihazlar'!A127="",'Cihazlar'!B127=""),"",IFERROR(INDEX('Müşteriler'!$A:$A,MATCH(IF('Cihazlar'!A127="","§",'Cihazlar'!A127),'Müşteriler'!$K:$K,0)),IFERROR(INDEX('Müşteriler'!$A:$A,MATCH(IF('Cihazlar'!B127="","§",'Cihazlar'!B127),'Müşteriler'!$C:$C,0)),'Cihazlar'!A127&amp;'Cihazlar'!B127)))</f>
        <v/>
      </c>
      <c r="B127" t="str">
        <f>IF('Cihazlar'!C127="","",IF(P127="",'Cihazlar'!C127,INDEX('Ürünler'!$B:$B,P127)))</f>
        <v/>
      </c>
      <c r="C127" t="str">
        <f>IF('Cihazlar'!D127="","",'Cihazlar'!D127)</f>
        <v/>
      </c>
      <c r="D127" s="16" t="str">
        <f>O127</f>
        <v/>
      </c>
      <c r="E127" t="str">
        <f>IF(R127&gt;0,R127&amp;" gün",IF(Q127&gt;0,Q127&amp;" ay",""))</f>
        <v/>
      </c>
      <c r="F127" s="16" t="str">
        <f>IF(OR('Cihazlar'!C127="",O127=""),"",IF(R127&gt;0,O127+R127,IF(Q127&gt;0,EDATE(O127,Q127),"")))</f>
        <v/>
      </c>
      <c r="G127" s="17" t="str">
        <f>IF(F127="","",F127-TODAY())</f>
        <v/>
      </c>
      <c r="H127" t="str">
        <f>IF(G127="","",IF(G127&lt;0,"Gecikmiş",IF(G127&lt;=30,"30 gün içinde","Planlı")))</f>
        <v/>
      </c>
      <c r="I127" s="16" t="str">
        <f>IF('Cihazlar'!R127="","",IF('Cihazlar'!S127="Uygun değil",(IF('Cihazlar'!R127="","",IF(ISNUMBER('Cihazlar'!R127),'Cihazlar'!R127,IFERROR(DATE(VALUE(RIGHT('Cihazlar'!R127,4)),VALUE(MID('Cihazlar'!R127,4,2)),VALUE(LEFT('Cihazlar'!R127,2))),""))))+0,EDATE((IF('Cihazlar'!R127="","",IF(ISNUMBER('Cihazlar'!R127),'Cihazlar'!R127,IFERROR(DATE(VALUE(RIGHT('Cihazlar'!R127,4)),VALUE(MID('Cihazlar'!R127,4,2)),VALUE(LEFT('Cihazlar'!R127,2))),"")))),12)))</f>
        <v/>
      </c>
      <c r="J127" s="17" t="str">
        <f>IF(I127="","",I127-TODAY())</f>
        <v/>
      </c>
      <c r="K127" s="16" t="str">
        <f>IF('Cihazlar'!U127="","",IF('Cihazlar'!V127="Kaçak var",(IF('Cihazlar'!U127="","",IF(ISNUMBER('Cihazlar'!U127),'Cihazlar'!U127,IFERROR(DATE(VALUE(RIGHT('Cihazlar'!U127,4)),VALUE(MID('Cihazlar'!U127,4,2)),VALUE(LEFT('Cihazlar'!U127,2))),""))))+30,EDATE((IF('Cihazlar'!U127="","",IF(ISNUMBER('Cihazlar'!U127),'Cihazlar'!U127,IFERROR(DATE(VALUE(RIGHT('Cihazlar'!U127,4)),VALUE(MID('Cihazlar'!U127,4,2)),VALUE(LEFT('Cihazlar'!U127,2))),"")))),12)))</f>
        <v/>
      </c>
      <c r="L127" s="17" t="str">
        <f>IF(K127="","",K127-TODAY())</f>
        <v/>
      </c>
      <c r="M127" s="16" t="str">
        <f>IF('Cihazlar'!X127="","",IF('Cihazlar'!Y127="Uygun değil",(IF('Cihazlar'!X127="","",IF(ISNUMBER('Cihazlar'!X127),'Cihazlar'!X127,IFERROR(DATE(VALUE(RIGHT('Cihazlar'!X127,4)),VALUE(MID('Cihazlar'!X127,4,2)),VALUE(LEFT('Cihazlar'!X127,2))),""))))+0,EDATE((IF('Cihazlar'!X127="","",IF(ISNUMBER('Cihazlar'!X127),'Cihazlar'!X127,IFERROR(DATE(VALUE(RIGHT('Cihazlar'!X127,4)),VALUE(MID('Cihazlar'!X127,4,2)),VALUE(LEFT('Cihazlar'!X127,2))),"")))),12)))</f>
        <v/>
      </c>
      <c r="N127" s="17" t="str">
        <f>IF(M127="","",M127-TODAY())</f>
        <v/>
      </c>
      <c r="O127" s="16" t="str">
        <f>IF('Cihazlar'!F127&lt;&gt;"",IF('Cihazlar'!F127="","",IF(ISNUMBER('Cihazlar'!F127),'Cihazlar'!F127,IFERROR(DATE(VALUE(RIGHT('Cihazlar'!F127,4)),VALUE(MID('Cihazlar'!F127,4,2)),VALUE(LEFT('Cihazlar'!F127,2))),""))),IF('Cihazlar'!E127="","",IF(ISNUMBER('Cihazlar'!E127),'Cihazlar'!E127,IFERROR(DATE(VALUE(RIGHT('Cihazlar'!E127,4)),VALUE(MID('Cihazlar'!E127,4,2)),VALUE(LEFT('Cihazlar'!E127,2))),""))))</f>
        <v/>
      </c>
      <c r="P127" t="str">
        <f>IF('Cihazlar'!C127="","",IFERROR(MATCH('Cihazlar'!C127,'Ürünler'!$A:$A,0),IFERROR(MATCH('Cihazlar'!C127,'Ürünler'!$B:$B,0),"")))</f>
        <v/>
      </c>
      <c r="Q127">
        <f>IF(R127&gt;0,0,IF('Cihazlar'!J127&lt;&gt;"",N(VALUE('Cihazlar'!J127)),IF(P127="",0,N(INDEX('Ürünler'!$C:$C,P127)))))</f>
        <v>0</v>
      </c>
      <c r="R127">
        <f>IF('Cihazlar'!K127&lt;&gt;"",N(VALUE('Cihazlar'!K127)),IF('Cihazlar'!J127&lt;&gt;"",0,IF(P127="",0,N(INDEX('Ürünler'!$D:$D,P127)))))</f>
        <v>0</v>
      </c>
    </row>
    <row r="128" spans="1:18">
      <c r="A128" t="str">
        <f>IF(AND('Cihazlar'!A128="",'Cihazlar'!B128=""),"",IFERROR(INDEX('Müşteriler'!$A:$A,MATCH(IF('Cihazlar'!A128="","§",'Cihazlar'!A128),'Müşteriler'!$K:$K,0)),IFERROR(INDEX('Müşteriler'!$A:$A,MATCH(IF('Cihazlar'!B128="","§",'Cihazlar'!B128),'Müşteriler'!$C:$C,0)),'Cihazlar'!A128&amp;'Cihazlar'!B128)))</f>
        <v/>
      </c>
      <c r="B128" t="str">
        <f>IF('Cihazlar'!C128="","",IF(P128="",'Cihazlar'!C128,INDEX('Ürünler'!$B:$B,P128)))</f>
        <v/>
      </c>
      <c r="C128" t="str">
        <f>IF('Cihazlar'!D128="","",'Cihazlar'!D128)</f>
        <v/>
      </c>
      <c r="D128" s="16" t="str">
        <f>O128</f>
        <v/>
      </c>
      <c r="E128" t="str">
        <f>IF(R128&gt;0,R128&amp;" gün",IF(Q128&gt;0,Q128&amp;" ay",""))</f>
        <v/>
      </c>
      <c r="F128" s="16" t="str">
        <f>IF(OR('Cihazlar'!C128="",O128=""),"",IF(R128&gt;0,O128+R128,IF(Q128&gt;0,EDATE(O128,Q128),"")))</f>
        <v/>
      </c>
      <c r="G128" s="17" t="str">
        <f>IF(F128="","",F128-TODAY())</f>
        <v/>
      </c>
      <c r="H128" t="str">
        <f>IF(G128="","",IF(G128&lt;0,"Gecikmiş",IF(G128&lt;=30,"30 gün içinde","Planlı")))</f>
        <v/>
      </c>
      <c r="I128" s="16" t="str">
        <f>IF('Cihazlar'!R128="","",IF('Cihazlar'!S128="Uygun değil",(IF('Cihazlar'!R128="","",IF(ISNUMBER('Cihazlar'!R128),'Cihazlar'!R128,IFERROR(DATE(VALUE(RIGHT('Cihazlar'!R128,4)),VALUE(MID('Cihazlar'!R128,4,2)),VALUE(LEFT('Cihazlar'!R128,2))),""))))+0,EDATE((IF('Cihazlar'!R128="","",IF(ISNUMBER('Cihazlar'!R128),'Cihazlar'!R128,IFERROR(DATE(VALUE(RIGHT('Cihazlar'!R128,4)),VALUE(MID('Cihazlar'!R128,4,2)),VALUE(LEFT('Cihazlar'!R128,2))),"")))),12)))</f>
        <v/>
      </c>
      <c r="J128" s="17" t="str">
        <f>IF(I128="","",I128-TODAY())</f>
        <v/>
      </c>
      <c r="K128" s="16" t="str">
        <f>IF('Cihazlar'!U128="","",IF('Cihazlar'!V128="Kaçak var",(IF('Cihazlar'!U128="","",IF(ISNUMBER('Cihazlar'!U128),'Cihazlar'!U128,IFERROR(DATE(VALUE(RIGHT('Cihazlar'!U128,4)),VALUE(MID('Cihazlar'!U128,4,2)),VALUE(LEFT('Cihazlar'!U128,2))),""))))+30,EDATE((IF('Cihazlar'!U128="","",IF(ISNUMBER('Cihazlar'!U128),'Cihazlar'!U128,IFERROR(DATE(VALUE(RIGHT('Cihazlar'!U128,4)),VALUE(MID('Cihazlar'!U128,4,2)),VALUE(LEFT('Cihazlar'!U128,2))),"")))),12)))</f>
        <v/>
      </c>
      <c r="L128" s="17" t="str">
        <f>IF(K128="","",K128-TODAY())</f>
        <v/>
      </c>
      <c r="M128" s="16" t="str">
        <f>IF('Cihazlar'!X128="","",IF('Cihazlar'!Y128="Uygun değil",(IF('Cihazlar'!X128="","",IF(ISNUMBER('Cihazlar'!X128),'Cihazlar'!X128,IFERROR(DATE(VALUE(RIGHT('Cihazlar'!X128,4)),VALUE(MID('Cihazlar'!X128,4,2)),VALUE(LEFT('Cihazlar'!X128,2))),""))))+0,EDATE((IF('Cihazlar'!X128="","",IF(ISNUMBER('Cihazlar'!X128),'Cihazlar'!X128,IFERROR(DATE(VALUE(RIGHT('Cihazlar'!X128,4)),VALUE(MID('Cihazlar'!X128,4,2)),VALUE(LEFT('Cihazlar'!X128,2))),"")))),12)))</f>
        <v/>
      </c>
      <c r="N128" s="17" t="str">
        <f>IF(M128="","",M128-TODAY())</f>
        <v/>
      </c>
      <c r="O128" s="16" t="str">
        <f>IF('Cihazlar'!F128&lt;&gt;"",IF('Cihazlar'!F128="","",IF(ISNUMBER('Cihazlar'!F128),'Cihazlar'!F128,IFERROR(DATE(VALUE(RIGHT('Cihazlar'!F128,4)),VALUE(MID('Cihazlar'!F128,4,2)),VALUE(LEFT('Cihazlar'!F128,2))),""))),IF('Cihazlar'!E128="","",IF(ISNUMBER('Cihazlar'!E128),'Cihazlar'!E128,IFERROR(DATE(VALUE(RIGHT('Cihazlar'!E128,4)),VALUE(MID('Cihazlar'!E128,4,2)),VALUE(LEFT('Cihazlar'!E128,2))),""))))</f>
        <v/>
      </c>
      <c r="P128" t="str">
        <f>IF('Cihazlar'!C128="","",IFERROR(MATCH('Cihazlar'!C128,'Ürünler'!$A:$A,0),IFERROR(MATCH('Cihazlar'!C128,'Ürünler'!$B:$B,0),"")))</f>
        <v/>
      </c>
      <c r="Q128">
        <f>IF(R128&gt;0,0,IF('Cihazlar'!J128&lt;&gt;"",N(VALUE('Cihazlar'!J128)),IF(P128="",0,N(INDEX('Ürünler'!$C:$C,P128)))))</f>
        <v>0</v>
      </c>
      <c r="R128">
        <f>IF('Cihazlar'!K128&lt;&gt;"",N(VALUE('Cihazlar'!K128)),IF('Cihazlar'!J128&lt;&gt;"",0,IF(P128="",0,N(INDEX('Ürünler'!$D:$D,P128)))))</f>
        <v>0</v>
      </c>
    </row>
    <row r="129" spans="1:18">
      <c r="A129" t="str">
        <f>IF(AND('Cihazlar'!A129="",'Cihazlar'!B129=""),"",IFERROR(INDEX('Müşteriler'!$A:$A,MATCH(IF('Cihazlar'!A129="","§",'Cihazlar'!A129),'Müşteriler'!$K:$K,0)),IFERROR(INDEX('Müşteriler'!$A:$A,MATCH(IF('Cihazlar'!B129="","§",'Cihazlar'!B129),'Müşteriler'!$C:$C,0)),'Cihazlar'!A129&amp;'Cihazlar'!B129)))</f>
        <v/>
      </c>
      <c r="B129" t="str">
        <f>IF('Cihazlar'!C129="","",IF(P129="",'Cihazlar'!C129,INDEX('Ürünler'!$B:$B,P129)))</f>
        <v/>
      </c>
      <c r="C129" t="str">
        <f>IF('Cihazlar'!D129="","",'Cihazlar'!D129)</f>
        <v/>
      </c>
      <c r="D129" s="16" t="str">
        <f>O129</f>
        <v/>
      </c>
      <c r="E129" t="str">
        <f>IF(R129&gt;0,R129&amp;" gün",IF(Q129&gt;0,Q129&amp;" ay",""))</f>
        <v/>
      </c>
      <c r="F129" s="16" t="str">
        <f>IF(OR('Cihazlar'!C129="",O129=""),"",IF(R129&gt;0,O129+R129,IF(Q129&gt;0,EDATE(O129,Q129),"")))</f>
        <v/>
      </c>
      <c r="G129" s="17" t="str">
        <f>IF(F129="","",F129-TODAY())</f>
        <v/>
      </c>
      <c r="H129" t="str">
        <f>IF(G129="","",IF(G129&lt;0,"Gecikmiş",IF(G129&lt;=30,"30 gün içinde","Planlı")))</f>
        <v/>
      </c>
      <c r="I129" s="16" t="str">
        <f>IF('Cihazlar'!R129="","",IF('Cihazlar'!S129="Uygun değil",(IF('Cihazlar'!R129="","",IF(ISNUMBER('Cihazlar'!R129),'Cihazlar'!R129,IFERROR(DATE(VALUE(RIGHT('Cihazlar'!R129,4)),VALUE(MID('Cihazlar'!R129,4,2)),VALUE(LEFT('Cihazlar'!R129,2))),""))))+0,EDATE((IF('Cihazlar'!R129="","",IF(ISNUMBER('Cihazlar'!R129),'Cihazlar'!R129,IFERROR(DATE(VALUE(RIGHT('Cihazlar'!R129,4)),VALUE(MID('Cihazlar'!R129,4,2)),VALUE(LEFT('Cihazlar'!R129,2))),"")))),12)))</f>
        <v/>
      </c>
      <c r="J129" s="17" t="str">
        <f>IF(I129="","",I129-TODAY())</f>
        <v/>
      </c>
      <c r="K129" s="16" t="str">
        <f>IF('Cihazlar'!U129="","",IF('Cihazlar'!V129="Kaçak var",(IF('Cihazlar'!U129="","",IF(ISNUMBER('Cihazlar'!U129),'Cihazlar'!U129,IFERROR(DATE(VALUE(RIGHT('Cihazlar'!U129,4)),VALUE(MID('Cihazlar'!U129,4,2)),VALUE(LEFT('Cihazlar'!U129,2))),""))))+30,EDATE((IF('Cihazlar'!U129="","",IF(ISNUMBER('Cihazlar'!U129),'Cihazlar'!U129,IFERROR(DATE(VALUE(RIGHT('Cihazlar'!U129,4)),VALUE(MID('Cihazlar'!U129,4,2)),VALUE(LEFT('Cihazlar'!U129,2))),"")))),12)))</f>
        <v/>
      </c>
      <c r="L129" s="17" t="str">
        <f>IF(K129="","",K129-TODAY())</f>
        <v/>
      </c>
      <c r="M129" s="16" t="str">
        <f>IF('Cihazlar'!X129="","",IF('Cihazlar'!Y129="Uygun değil",(IF('Cihazlar'!X129="","",IF(ISNUMBER('Cihazlar'!X129),'Cihazlar'!X129,IFERROR(DATE(VALUE(RIGHT('Cihazlar'!X129,4)),VALUE(MID('Cihazlar'!X129,4,2)),VALUE(LEFT('Cihazlar'!X129,2))),""))))+0,EDATE((IF('Cihazlar'!X129="","",IF(ISNUMBER('Cihazlar'!X129),'Cihazlar'!X129,IFERROR(DATE(VALUE(RIGHT('Cihazlar'!X129,4)),VALUE(MID('Cihazlar'!X129,4,2)),VALUE(LEFT('Cihazlar'!X129,2))),"")))),12)))</f>
        <v/>
      </c>
      <c r="N129" s="17" t="str">
        <f>IF(M129="","",M129-TODAY())</f>
        <v/>
      </c>
      <c r="O129" s="16" t="str">
        <f>IF('Cihazlar'!F129&lt;&gt;"",IF('Cihazlar'!F129="","",IF(ISNUMBER('Cihazlar'!F129),'Cihazlar'!F129,IFERROR(DATE(VALUE(RIGHT('Cihazlar'!F129,4)),VALUE(MID('Cihazlar'!F129,4,2)),VALUE(LEFT('Cihazlar'!F129,2))),""))),IF('Cihazlar'!E129="","",IF(ISNUMBER('Cihazlar'!E129),'Cihazlar'!E129,IFERROR(DATE(VALUE(RIGHT('Cihazlar'!E129,4)),VALUE(MID('Cihazlar'!E129,4,2)),VALUE(LEFT('Cihazlar'!E129,2))),""))))</f>
        <v/>
      </c>
      <c r="P129" t="str">
        <f>IF('Cihazlar'!C129="","",IFERROR(MATCH('Cihazlar'!C129,'Ürünler'!$A:$A,0),IFERROR(MATCH('Cihazlar'!C129,'Ürünler'!$B:$B,0),"")))</f>
        <v/>
      </c>
      <c r="Q129">
        <f>IF(R129&gt;0,0,IF('Cihazlar'!J129&lt;&gt;"",N(VALUE('Cihazlar'!J129)),IF(P129="",0,N(INDEX('Ürünler'!$C:$C,P129)))))</f>
        <v>0</v>
      </c>
      <c r="R129">
        <f>IF('Cihazlar'!K129&lt;&gt;"",N(VALUE('Cihazlar'!K129)),IF('Cihazlar'!J129&lt;&gt;"",0,IF(P129="",0,N(INDEX('Ürünler'!$D:$D,P129)))))</f>
        <v>0</v>
      </c>
    </row>
    <row r="130" spans="1:18">
      <c r="A130" t="str">
        <f>IF(AND('Cihazlar'!A130="",'Cihazlar'!B130=""),"",IFERROR(INDEX('Müşteriler'!$A:$A,MATCH(IF('Cihazlar'!A130="","§",'Cihazlar'!A130),'Müşteriler'!$K:$K,0)),IFERROR(INDEX('Müşteriler'!$A:$A,MATCH(IF('Cihazlar'!B130="","§",'Cihazlar'!B130),'Müşteriler'!$C:$C,0)),'Cihazlar'!A130&amp;'Cihazlar'!B130)))</f>
        <v/>
      </c>
      <c r="B130" t="str">
        <f>IF('Cihazlar'!C130="","",IF(P130="",'Cihazlar'!C130,INDEX('Ürünler'!$B:$B,P130)))</f>
        <v/>
      </c>
      <c r="C130" t="str">
        <f>IF('Cihazlar'!D130="","",'Cihazlar'!D130)</f>
        <v/>
      </c>
      <c r="D130" s="16" t="str">
        <f>O130</f>
        <v/>
      </c>
      <c r="E130" t="str">
        <f>IF(R130&gt;0,R130&amp;" gün",IF(Q130&gt;0,Q130&amp;" ay",""))</f>
        <v/>
      </c>
      <c r="F130" s="16" t="str">
        <f>IF(OR('Cihazlar'!C130="",O130=""),"",IF(R130&gt;0,O130+R130,IF(Q130&gt;0,EDATE(O130,Q130),"")))</f>
        <v/>
      </c>
      <c r="G130" s="17" t="str">
        <f>IF(F130="","",F130-TODAY())</f>
        <v/>
      </c>
      <c r="H130" t="str">
        <f>IF(G130="","",IF(G130&lt;0,"Gecikmiş",IF(G130&lt;=30,"30 gün içinde","Planlı")))</f>
        <v/>
      </c>
      <c r="I130" s="16" t="str">
        <f>IF('Cihazlar'!R130="","",IF('Cihazlar'!S130="Uygun değil",(IF('Cihazlar'!R130="","",IF(ISNUMBER('Cihazlar'!R130),'Cihazlar'!R130,IFERROR(DATE(VALUE(RIGHT('Cihazlar'!R130,4)),VALUE(MID('Cihazlar'!R130,4,2)),VALUE(LEFT('Cihazlar'!R130,2))),""))))+0,EDATE((IF('Cihazlar'!R130="","",IF(ISNUMBER('Cihazlar'!R130),'Cihazlar'!R130,IFERROR(DATE(VALUE(RIGHT('Cihazlar'!R130,4)),VALUE(MID('Cihazlar'!R130,4,2)),VALUE(LEFT('Cihazlar'!R130,2))),"")))),12)))</f>
        <v/>
      </c>
      <c r="J130" s="17" t="str">
        <f>IF(I130="","",I130-TODAY())</f>
        <v/>
      </c>
      <c r="K130" s="16" t="str">
        <f>IF('Cihazlar'!U130="","",IF('Cihazlar'!V130="Kaçak var",(IF('Cihazlar'!U130="","",IF(ISNUMBER('Cihazlar'!U130),'Cihazlar'!U130,IFERROR(DATE(VALUE(RIGHT('Cihazlar'!U130,4)),VALUE(MID('Cihazlar'!U130,4,2)),VALUE(LEFT('Cihazlar'!U130,2))),""))))+30,EDATE((IF('Cihazlar'!U130="","",IF(ISNUMBER('Cihazlar'!U130),'Cihazlar'!U130,IFERROR(DATE(VALUE(RIGHT('Cihazlar'!U130,4)),VALUE(MID('Cihazlar'!U130,4,2)),VALUE(LEFT('Cihazlar'!U130,2))),"")))),12)))</f>
        <v/>
      </c>
      <c r="L130" s="17" t="str">
        <f>IF(K130="","",K130-TODAY())</f>
        <v/>
      </c>
      <c r="M130" s="16" t="str">
        <f>IF('Cihazlar'!X130="","",IF('Cihazlar'!Y130="Uygun değil",(IF('Cihazlar'!X130="","",IF(ISNUMBER('Cihazlar'!X130),'Cihazlar'!X130,IFERROR(DATE(VALUE(RIGHT('Cihazlar'!X130,4)),VALUE(MID('Cihazlar'!X130,4,2)),VALUE(LEFT('Cihazlar'!X130,2))),""))))+0,EDATE((IF('Cihazlar'!X130="","",IF(ISNUMBER('Cihazlar'!X130),'Cihazlar'!X130,IFERROR(DATE(VALUE(RIGHT('Cihazlar'!X130,4)),VALUE(MID('Cihazlar'!X130,4,2)),VALUE(LEFT('Cihazlar'!X130,2))),"")))),12)))</f>
        <v/>
      </c>
      <c r="N130" s="17" t="str">
        <f>IF(M130="","",M130-TODAY())</f>
        <v/>
      </c>
      <c r="O130" s="16" t="str">
        <f>IF('Cihazlar'!F130&lt;&gt;"",IF('Cihazlar'!F130="","",IF(ISNUMBER('Cihazlar'!F130),'Cihazlar'!F130,IFERROR(DATE(VALUE(RIGHT('Cihazlar'!F130,4)),VALUE(MID('Cihazlar'!F130,4,2)),VALUE(LEFT('Cihazlar'!F130,2))),""))),IF('Cihazlar'!E130="","",IF(ISNUMBER('Cihazlar'!E130),'Cihazlar'!E130,IFERROR(DATE(VALUE(RIGHT('Cihazlar'!E130,4)),VALUE(MID('Cihazlar'!E130,4,2)),VALUE(LEFT('Cihazlar'!E130,2))),""))))</f>
        <v/>
      </c>
      <c r="P130" t="str">
        <f>IF('Cihazlar'!C130="","",IFERROR(MATCH('Cihazlar'!C130,'Ürünler'!$A:$A,0),IFERROR(MATCH('Cihazlar'!C130,'Ürünler'!$B:$B,0),"")))</f>
        <v/>
      </c>
      <c r="Q130">
        <f>IF(R130&gt;0,0,IF('Cihazlar'!J130&lt;&gt;"",N(VALUE('Cihazlar'!J130)),IF(P130="",0,N(INDEX('Ürünler'!$C:$C,P130)))))</f>
        <v>0</v>
      </c>
      <c r="R130">
        <f>IF('Cihazlar'!K130&lt;&gt;"",N(VALUE('Cihazlar'!K130)),IF('Cihazlar'!J130&lt;&gt;"",0,IF(P130="",0,N(INDEX('Ürünler'!$D:$D,P130)))))</f>
        <v>0</v>
      </c>
    </row>
    <row r="131" spans="1:18">
      <c r="A131" t="str">
        <f>IF(AND('Cihazlar'!A131="",'Cihazlar'!B131=""),"",IFERROR(INDEX('Müşteriler'!$A:$A,MATCH(IF('Cihazlar'!A131="","§",'Cihazlar'!A131),'Müşteriler'!$K:$K,0)),IFERROR(INDEX('Müşteriler'!$A:$A,MATCH(IF('Cihazlar'!B131="","§",'Cihazlar'!B131),'Müşteriler'!$C:$C,0)),'Cihazlar'!A131&amp;'Cihazlar'!B131)))</f>
        <v/>
      </c>
      <c r="B131" t="str">
        <f>IF('Cihazlar'!C131="","",IF(P131="",'Cihazlar'!C131,INDEX('Ürünler'!$B:$B,P131)))</f>
        <v/>
      </c>
      <c r="C131" t="str">
        <f>IF('Cihazlar'!D131="","",'Cihazlar'!D131)</f>
        <v/>
      </c>
      <c r="D131" s="16" t="str">
        <f>O131</f>
        <v/>
      </c>
      <c r="E131" t="str">
        <f>IF(R131&gt;0,R131&amp;" gün",IF(Q131&gt;0,Q131&amp;" ay",""))</f>
        <v/>
      </c>
      <c r="F131" s="16" t="str">
        <f>IF(OR('Cihazlar'!C131="",O131=""),"",IF(R131&gt;0,O131+R131,IF(Q131&gt;0,EDATE(O131,Q131),"")))</f>
        <v/>
      </c>
      <c r="G131" s="17" t="str">
        <f>IF(F131="","",F131-TODAY())</f>
        <v/>
      </c>
      <c r="H131" t="str">
        <f>IF(G131="","",IF(G131&lt;0,"Gecikmiş",IF(G131&lt;=30,"30 gün içinde","Planlı")))</f>
        <v/>
      </c>
      <c r="I131" s="16" t="str">
        <f>IF('Cihazlar'!R131="","",IF('Cihazlar'!S131="Uygun değil",(IF('Cihazlar'!R131="","",IF(ISNUMBER('Cihazlar'!R131),'Cihazlar'!R131,IFERROR(DATE(VALUE(RIGHT('Cihazlar'!R131,4)),VALUE(MID('Cihazlar'!R131,4,2)),VALUE(LEFT('Cihazlar'!R131,2))),""))))+0,EDATE((IF('Cihazlar'!R131="","",IF(ISNUMBER('Cihazlar'!R131),'Cihazlar'!R131,IFERROR(DATE(VALUE(RIGHT('Cihazlar'!R131,4)),VALUE(MID('Cihazlar'!R131,4,2)),VALUE(LEFT('Cihazlar'!R131,2))),"")))),12)))</f>
        <v/>
      </c>
      <c r="J131" s="17" t="str">
        <f>IF(I131="","",I131-TODAY())</f>
        <v/>
      </c>
      <c r="K131" s="16" t="str">
        <f>IF('Cihazlar'!U131="","",IF('Cihazlar'!V131="Kaçak var",(IF('Cihazlar'!U131="","",IF(ISNUMBER('Cihazlar'!U131),'Cihazlar'!U131,IFERROR(DATE(VALUE(RIGHT('Cihazlar'!U131,4)),VALUE(MID('Cihazlar'!U131,4,2)),VALUE(LEFT('Cihazlar'!U131,2))),""))))+30,EDATE((IF('Cihazlar'!U131="","",IF(ISNUMBER('Cihazlar'!U131),'Cihazlar'!U131,IFERROR(DATE(VALUE(RIGHT('Cihazlar'!U131,4)),VALUE(MID('Cihazlar'!U131,4,2)),VALUE(LEFT('Cihazlar'!U131,2))),"")))),12)))</f>
        <v/>
      </c>
      <c r="L131" s="17" t="str">
        <f>IF(K131="","",K131-TODAY())</f>
        <v/>
      </c>
      <c r="M131" s="16" t="str">
        <f>IF('Cihazlar'!X131="","",IF('Cihazlar'!Y131="Uygun değil",(IF('Cihazlar'!X131="","",IF(ISNUMBER('Cihazlar'!X131),'Cihazlar'!X131,IFERROR(DATE(VALUE(RIGHT('Cihazlar'!X131,4)),VALUE(MID('Cihazlar'!X131,4,2)),VALUE(LEFT('Cihazlar'!X131,2))),""))))+0,EDATE((IF('Cihazlar'!X131="","",IF(ISNUMBER('Cihazlar'!X131),'Cihazlar'!X131,IFERROR(DATE(VALUE(RIGHT('Cihazlar'!X131,4)),VALUE(MID('Cihazlar'!X131,4,2)),VALUE(LEFT('Cihazlar'!X131,2))),"")))),12)))</f>
        <v/>
      </c>
      <c r="N131" s="17" t="str">
        <f>IF(M131="","",M131-TODAY())</f>
        <v/>
      </c>
      <c r="O131" s="16" t="str">
        <f>IF('Cihazlar'!F131&lt;&gt;"",IF('Cihazlar'!F131="","",IF(ISNUMBER('Cihazlar'!F131),'Cihazlar'!F131,IFERROR(DATE(VALUE(RIGHT('Cihazlar'!F131,4)),VALUE(MID('Cihazlar'!F131,4,2)),VALUE(LEFT('Cihazlar'!F131,2))),""))),IF('Cihazlar'!E131="","",IF(ISNUMBER('Cihazlar'!E131),'Cihazlar'!E131,IFERROR(DATE(VALUE(RIGHT('Cihazlar'!E131,4)),VALUE(MID('Cihazlar'!E131,4,2)),VALUE(LEFT('Cihazlar'!E131,2))),""))))</f>
        <v/>
      </c>
      <c r="P131" t="str">
        <f>IF('Cihazlar'!C131="","",IFERROR(MATCH('Cihazlar'!C131,'Ürünler'!$A:$A,0),IFERROR(MATCH('Cihazlar'!C131,'Ürünler'!$B:$B,0),"")))</f>
        <v/>
      </c>
      <c r="Q131">
        <f>IF(R131&gt;0,0,IF('Cihazlar'!J131&lt;&gt;"",N(VALUE('Cihazlar'!J131)),IF(P131="",0,N(INDEX('Ürünler'!$C:$C,P131)))))</f>
        <v>0</v>
      </c>
      <c r="R131">
        <f>IF('Cihazlar'!K131&lt;&gt;"",N(VALUE('Cihazlar'!K131)),IF('Cihazlar'!J131&lt;&gt;"",0,IF(P131="",0,N(INDEX('Ürünler'!$D:$D,P131)))))</f>
        <v>0</v>
      </c>
    </row>
    <row r="132" spans="1:18">
      <c r="A132" t="str">
        <f>IF(AND('Cihazlar'!A132="",'Cihazlar'!B132=""),"",IFERROR(INDEX('Müşteriler'!$A:$A,MATCH(IF('Cihazlar'!A132="","§",'Cihazlar'!A132),'Müşteriler'!$K:$K,0)),IFERROR(INDEX('Müşteriler'!$A:$A,MATCH(IF('Cihazlar'!B132="","§",'Cihazlar'!B132),'Müşteriler'!$C:$C,0)),'Cihazlar'!A132&amp;'Cihazlar'!B132)))</f>
        <v/>
      </c>
      <c r="B132" t="str">
        <f>IF('Cihazlar'!C132="","",IF(P132="",'Cihazlar'!C132,INDEX('Ürünler'!$B:$B,P132)))</f>
        <v/>
      </c>
      <c r="C132" t="str">
        <f>IF('Cihazlar'!D132="","",'Cihazlar'!D132)</f>
        <v/>
      </c>
      <c r="D132" s="16" t="str">
        <f>O132</f>
        <v/>
      </c>
      <c r="E132" t="str">
        <f>IF(R132&gt;0,R132&amp;" gün",IF(Q132&gt;0,Q132&amp;" ay",""))</f>
        <v/>
      </c>
      <c r="F132" s="16" t="str">
        <f>IF(OR('Cihazlar'!C132="",O132=""),"",IF(R132&gt;0,O132+R132,IF(Q132&gt;0,EDATE(O132,Q132),"")))</f>
        <v/>
      </c>
      <c r="G132" s="17" t="str">
        <f>IF(F132="","",F132-TODAY())</f>
        <v/>
      </c>
      <c r="H132" t="str">
        <f>IF(G132="","",IF(G132&lt;0,"Gecikmiş",IF(G132&lt;=30,"30 gün içinde","Planlı")))</f>
        <v/>
      </c>
      <c r="I132" s="16" t="str">
        <f>IF('Cihazlar'!R132="","",IF('Cihazlar'!S132="Uygun değil",(IF('Cihazlar'!R132="","",IF(ISNUMBER('Cihazlar'!R132),'Cihazlar'!R132,IFERROR(DATE(VALUE(RIGHT('Cihazlar'!R132,4)),VALUE(MID('Cihazlar'!R132,4,2)),VALUE(LEFT('Cihazlar'!R132,2))),""))))+0,EDATE((IF('Cihazlar'!R132="","",IF(ISNUMBER('Cihazlar'!R132),'Cihazlar'!R132,IFERROR(DATE(VALUE(RIGHT('Cihazlar'!R132,4)),VALUE(MID('Cihazlar'!R132,4,2)),VALUE(LEFT('Cihazlar'!R132,2))),"")))),12)))</f>
        <v/>
      </c>
      <c r="J132" s="17" t="str">
        <f>IF(I132="","",I132-TODAY())</f>
        <v/>
      </c>
      <c r="K132" s="16" t="str">
        <f>IF('Cihazlar'!U132="","",IF('Cihazlar'!V132="Kaçak var",(IF('Cihazlar'!U132="","",IF(ISNUMBER('Cihazlar'!U132),'Cihazlar'!U132,IFERROR(DATE(VALUE(RIGHT('Cihazlar'!U132,4)),VALUE(MID('Cihazlar'!U132,4,2)),VALUE(LEFT('Cihazlar'!U132,2))),""))))+30,EDATE((IF('Cihazlar'!U132="","",IF(ISNUMBER('Cihazlar'!U132),'Cihazlar'!U132,IFERROR(DATE(VALUE(RIGHT('Cihazlar'!U132,4)),VALUE(MID('Cihazlar'!U132,4,2)),VALUE(LEFT('Cihazlar'!U132,2))),"")))),12)))</f>
        <v/>
      </c>
      <c r="L132" s="17" t="str">
        <f>IF(K132="","",K132-TODAY())</f>
        <v/>
      </c>
      <c r="M132" s="16" t="str">
        <f>IF('Cihazlar'!X132="","",IF('Cihazlar'!Y132="Uygun değil",(IF('Cihazlar'!X132="","",IF(ISNUMBER('Cihazlar'!X132),'Cihazlar'!X132,IFERROR(DATE(VALUE(RIGHT('Cihazlar'!X132,4)),VALUE(MID('Cihazlar'!X132,4,2)),VALUE(LEFT('Cihazlar'!X132,2))),""))))+0,EDATE((IF('Cihazlar'!X132="","",IF(ISNUMBER('Cihazlar'!X132),'Cihazlar'!X132,IFERROR(DATE(VALUE(RIGHT('Cihazlar'!X132,4)),VALUE(MID('Cihazlar'!X132,4,2)),VALUE(LEFT('Cihazlar'!X132,2))),"")))),12)))</f>
        <v/>
      </c>
      <c r="N132" s="17" t="str">
        <f>IF(M132="","",M132-TODAY())</f>
        <v/>
      </c>
      <c r="O132" s="16" t="str">
        <f>IF('Cihazlar'!F132&lt;&gt;"",IF('Cihazlar'!F132="","",IF(ISNUMBER('Cihazlar'!F132),'Cihazlar'!F132,IFERROR(DATE(VALUE(RIGHT('Cihazlar'!F132,4)),VALUE(MID('Cihazlar'!F132,4,2)),VALUE(LEFT('Cihazlar'!F132,2))),""))),IF('Cihazlar'!E132="","",IF(ISNUMBER('Cihazlar'!E132),'Cihazlar'!E132,IFERROR(DATE(VALUE(RIGHT('Cihazlar'!E132,4)),VALUE(MID('Cihazlar'!E132,4,2)),VALUE(LEFT('Cihazlar'!E132,2))),""))))</f>
        <v/>
      </c>
      <c r="P132" t="str">
        <f>IF('Cihazlar'!C132="","",IFERROR(MATCH('Cihazlar'!C132,'Ürünler'!$A:$A,0),IFERROR(MATCH('Cihazlar'!C132,'Ürünler'!$B:$B,0),"")))</f>
        <v/>
      </c>
      <c r="Q132">
        <f>IF(R132&gt;0,0,IF('Cihazlar'!J132&lt;&gt;"",N(VALUE('Cihazlar'!J132)),IF(P132="",0,N(INDEX('Ürünler'!$C:$C,P132)))))</f>
        <v>0</v>
      </c>
      <c r="R132">
        <f>IF('Cihazlar'!K132&lt;&gt;"",N(VALUE('Cihazlar'!K132)),IF('Cihazlar'!J132&lt;&gt;"",0,IF(P132="",0,N(INDEX('Ürünler'!$D:$D,P132)))))</f>
        <v>0</v>
      </c>
    </row>
    <row r="133" spans="1:18">
      <c r="A133" t="str">
        <f>IF(AND('Cihazlar'!A133="",'Cihazlar'!B133=""),"",IFERROR(INDEX('Müşteriler'!$A:$A,MATCH(IF('Cihazlar'!A133="","§",'Cihazlar'!A133),'Müşteriler'!$K:$K,0)),IFERROR(INDEX('Müşteriler'!$A:$A,MATCH(IF('Cihazlar'!B133="","§",'Cihazlar'!B133),'Müşteriler'!$C:$C,0)),'Cihazlar'!A133&amp;'Cihazlar'!B133)))</f>
        <v/>
      </c>
      <c r="B133" t="str">
        <f>IF('Cihazlar'!C133="","",IF(P133="",'Cihazlar'!C133,INDEX('Ürünler'!$B:$B,P133)))</f>
        <v/>
      </c>
      <c r="C133" t="str">
        <f>IF('Cihazlar'!D133="","",'Cihazlar'!D133)</f>
        <v/>
      </c>
      <c r="D133" s="16" t="str">
        <f>O133</f>
        <v/>
      </c>
      <c r="E133" t="str">
        <f>IF(R133&gt;0,R133&amp;" gün",IF(Q133&gt;0,Q133&amp;" ay",""))</f>
        <v/>
      </c>
      <c r="F133" s="16" t="str">
        <f>IF(OR('Cihazlar'!C133="",O133=""),"",IF(R133&gt;0,O133+R133,IF(Q133&gt;0,EDATE(O133,Q133),"")))</f>
        <v/>
      </c>
      <c r="G133" s="17" t="str">
        <f>IF(F133="","",F133-TODAY())</f>
        <v/>
      </c>
      <c r="H133" t="str">
        <f>IF(G133="","",IF(G133&lt;0,"Gecikmiş",IF(G133&lt;=30,"30 gün içinde","Planlı")))</f>
        <v/>
      </c>
      <c r="I133" s="16" t="str">
        <f>IF('Cihazlar'!R133="","",IF('Cihazlar'!S133="Uygun değil",(IF('Cihazlar'!R133="","",IF(ISNUMBER('Cihazlar'!R133),'Cihazlar'!R133,IFERROR(DATE(VALUE(RIGHT('Cihazlar'!R133,4)),VALUE(MID('Cihazlar'!R133,4,2)),VALUE(LEFT('Cihazlar'!R133,2))),""))))+0,EDATE((IF('Cihazlar'!R133="","",IF(ISNUMBER('Cihazlar'!R133),'Cihazlar'!R133,IFERROR(DATE(VALUE(RIGHT('Cihazlar'!R133,4)),VALUE(MID('Cihazlar'!R133,4,2)),VALUE(LEFT('Cihazlar'!R133,2))),"")))),12)))</f>
        <v/>
      </c>
      <c r="J133" s="17" t="str">
        <f>IF(I133="","",I133-TODAY())</f>
        <v/>
      </c>
      <c r="K133" s="16" t="str">
        <f>IF('Cihazlar'!U133="","",IF('Cihazlar'!V133="Kaçak var",(IF('Cihazlar'!U133="","",IF(ISNUMBER('Cihazlar'!U133),'Cihazlar'!U133,IFERROR(DATE(VALUE(RIGHT('Cihazlar'!U133,4)),VALUE(MID('Cihazlar'!U133,4,2)),VALUE(LEFT('Cihazlar'!U133,2))),""))))+30,EDATE((IF('Cihazlar'!U133="","",IF(ISNUMBER('Cihazlar'!U133),'Cihazlar'!U133,IFERROR(DATE(VALUE(RIGHT('Cihazlar'!U133,4)),VALUE(MID('Cihazlar'!U133,4,2)),VALUE(LEFT('Cihazlar'!U133,2))),"")))),12)))</f>
        <v/>
      </c>
      <c r="L133" s="17" t="str">
        <f>IF(K133="","",K133-TODAY())</f>
        <v/>
      </c>
      <c r="M133" s="16" t="str">
        <f>IF('Cihazlar'!X133="","",IF('Cihazlar'!Y133="Uygun değil",(IF('Cihazlar'!X133="","",IF(ISNUMBER('Cihazlar'!X133),'Cihazlar'!X133,IFERROR(DATE(VALUE(RIGHT('Cihazlar'!X133,4)),VALUE(MID('Cihazlar'!X133,4,2)),VALUE(LEFT('Cihazlar'!X133,2))),""))))+0,EDATE((IF('Cihazlar'!X133="","",IF(ISNUMBER('Cihazlar'!X133),'Cihazlar'!X133,IFERROR(DATE(VALUE(RIGHT('Cihazlar'!X133,4)),VALUE(MID('Cihazlar'!X133,4,2)),VALUE(LEFT('Cihazlar'!X133,2))),"")))),12)))</f>
        <v/>
      </c>
      <c r="N133" s="17" t="str">
        <f>IF(M133="","",M133-TODAY())</f>
        <v/>
      </c>
      <c r="O133" s="16" t="str">
        <f>IF('Cihazlar'!F133&lt;&gt;"",IF('Cihazlar'!F133="","",IF(ISNUMBER('Cihazlar'!F133),'Cihazlar'!F133,IFERROR(DATE(VALUE(RIGHT('Cihazlar'!F133,4)),VALUE(MID('Cihazlar'!F133,4,2)),VALUE(LEFT('Cihazlar'!F133,2))),""))),IF('Cihazlar'!E133="","",IF(ISNUMBER('Cihazlar'!E133),'Cihazlar'!E133,IFERROR(DATE(VALUE(RIGHT('Cihazlar'!E133,4)),VALUE(MID('Cihazlar'!E133,4,2)),VALUE(LEFT('Cihazlar'!E133,2))),""))))</f>
        <v/>
      </c>
      <c r="P133" t="str">
        <f>IF('Cihazlar'!C133="","",IFERROR(MATCH('Cihazlar'!C133,'Ürünler'!$A:$A,0),IFERROR(MATCH('Cihazlar'!C133,'Ürünler'!$B:$B,0),"")))</f>
        <v/>
      </c>
      <c r="Q133">
        <f>IF(R133&gt;0,0,IF('Cihazlar'!J133&lt;&gt;"",N(VALUE('Cihazlar'!J133)),IF(P133="",0,N(INDEX('Ürünler'!$C:$C,P133)))))</f>
        <v>0</v>
      </c>
      <c r="R133">
        <f>IF('Cihazlar'!K133&lt;&gt;"",N(VALUE('Cihazlar'!K133)),IF('Cihazlar'!J133&lt;&gt;"",0,IF(P133="",0,N(INDEX('Ürünler'!$D:$D,P133)))))</f>
        <v>0</v>
      </c>
    </row>
    <row r="134" spans="1:18">
      <c r="A134" t="str">
        <f>IF(AND('Cihazlar'!A134="",'Cihazlar'!B134=""),"",IFERROR(INDEX('Müşteriler'!$A:$A,MATCH(IF('Cihazlar'!A134="","§",'Cihazlar'!A134),'Müşteriler'!$K:$K,0)),IFERROR(INDEX('Müşteriler'!$A:$A,MATCH(IF('Cihazlar'!B134="","§",'Cihazlar'!B134),'Müşteriler'!$C:$C,0)),'Cihazlar'!A134&amp;'Cihazlar'!B134)))</f>
        <v/>
      </c>
      <c r="B134" t="str">
        <f>IF('Cihazlar'!C134="","",IF(P134="",'Cihazlar'!C134,INDEX('Ürünler'!$B:$B,P134)))</f>
        <v/>
      </c>
      <c r="C134" t="str">
        <f>IF('Cihazlar'!D134="","",'Cihazlar'!D134)</f>
        <v/>
      </c>
      <c r="D134" s="16" t="str">
        <f>O134</f>
        <v/>
      </c>
      <c r="E134" t="str">
        <f>IF(R134&gt;0,R134&amp;" gün",IF(Q134&gt;0,Q134&amp;" ay",""))</f>
        <v/>
      </c>
      <c r="F134" s="16" t="str">
        <f>IF(OR('Cihazlar'!C134="",O134=""),"",IF(R134&gt;0,O134+R134,IF(Q134&gt;0,EDATE(O134,Q134),"")))</f>
        <v/>
      </c>
      <c r="G134" s="17" t="str">
        <f>IF(F134="","",F134-TODAY())</f>
        <v/>
      </c>
      <c r="H134" t="str">
        <f>IF(G134="","",IF(G134&lt;0,"Gecikmiş",IF(G134&lt;=30,"30 gün içinde","Planlı")))</f>
        <v/>
      </c>
      <c r="I134" s="16" t="str">
        <f>IF('Cihazlar'!R134="","",IF('Cihazlar'!S134="Uygun değil",(IF('Cihazlar'!R134="","",IF(ISNUMBER('Cihazlar'!R134),'Cihazlar'!R134,IFERROR(DATE(VALUE(RIGHT('Cihazlar'!R134,4)),VALUE(MID('Cihazlar'!R134,4,2)),VALUE(LEFT('Cihazlar'!R134,2))),""))))+0,EDATE((IF('Cihazlar'!R134="","",IF(ISNUMBER('Cihazlar'!R134),'Cihazlar'!R134,IFERROR(DATE(VALUE(RIGHT('Cihazlar'!R134,4)),VALUE(MID('Cihazlar'!R134,4,2)),VALUE(LEFT('Cihazlar'!R134,2))),"")))),12)))</f>
        <v/>
      </c>
      <c r="J134" s="17" t="str">
        <f>IF(I134="","",I134-TODAY())</f>
        <v/>
      </c>
      <c r="K134" s="16" t="str">
        <f>IF('Cihazlar'!U134="","",IF('Cihazlar'!V134="Kaçak var",(IF('Cihazlar'!U134="","",IF(ISNUMBER('Cihazlar'!U134),'Cihazlar'!U134,IFERROR(DATE(VALUE(RIGHT('Cihazlar'!U134,4)),VALUE(MID('Cihazlar'!U134,4,2)),VALUE(LEFT('Cihazlar'!U134,2))),""))))+30,EDATE((IF('Cihazlar'!U134="","",IF(ISNUMBER('Cihazlar'!U134),'Cihazlar'!U134,IFERROR(DATE(VALUE(RIGHT('Cihazlar'!U134,4)),VALUE(MID('Cihazlar'!U134,4,2)),VALUE(LEFT('Cihazlar'!U134,2))),"")))),12)))</f>
        <v/>
      </c>
      <c r="L134" s="17" t="str">
        <f>IF(K134="","",K134-TODAY())</f>
        <v/>
      </c>
      <c r="M134" s="16" t="str">
        <f>IF('Cihazlar'!X134="","",IF('Cihazlar'!Y134="Uygun değil",(IF('Cihazlar'!X134="","",IF(ISNUMBER('Cihazlar'!X134),'Cihazlar'!X134,IFERROR(DATE(VALUE(RIGHT('Cihazlar'!X134,4)),VALUE(MID('Cihazlar'!X134,4,2)),VALUE(LEFT('Cihazlar'!X134,2))),""))))+0,EDATE((IF('Cihazlar'!X134="","",IF(ISNUMBER('Cihazlar'!X134),'Cihazlar'!X134,IFERROR(DATE(VALUE(RIGHT('Cihazlar'!X134,4)),VALUE(MID('Cihazlar'!X134,4,2)),VALUE(LEFT('Cihazlar'!X134,2))),"")))),12)))</f>
        <v/>
      </c>
      <c r="N134" s="17" t="str">
        <f>IF(M134="","",M134-TODAY())</f>
        <v/>
      </c>
      <c r="O134" s="16" t="str">
        <f>IF('Cihazlar'!F134&lt;&gt;"",IF('Cihazlar'!F134="","",IF(ISNUMBER('Cihazlar'!F134),'Cihazlar'!F134,IFERROR(DATE(VALUE(RIGHT('Cihazlar'!F134,4)),VALUE(MID('Cihazlar'!F134,4,2)),VALUE(LEFT('Cihazlar'!F134,2))),""))),IF('Cihazlar'!E134="","",IF(ISNUMBER('Cihazlar'!E134),'Cihazlar'!E134,IFERROR(DATE(VALUE(RIGHT('Cihazlar'!E134,4)),VALUE(MID('Cihazlar'!E134,4,2)),VALUE(LEFT('Cihazlar'!E134,2))),""))))</f>
        <v/>
      </c>
      <c r="P134" t="str">
        <f>IF('Cihazlar'!C134="","",IFERROR(MATCH('Cihazlar'!C134,'Ürünler'!$A:$A,0),IFERROR(MATCH('Cihazlar'!C134,'Ürünler'!$B:$B,0),"")))</f>
        <v/>
      </c>
      <c r="Q134">
        <f>IF(R134&gt;0,0,IF('Cihazlar'!J134&lt;&gt;"",N(VALUE('Cihazlar'!J134)),IF(P134="",0,N(INDEX('Ürünler'!$C:$C,P134)))))</f>
        <v>0</v>
      </c>
      <c r="R134">
        <f>IF('Cihazlar'!K134&lt;&gt;"",N(VALUE('Cihazlar'!K134)),IF('Cihazlar'!J134&lt;&gt;"",0,IF(P134="",0,N(INDEX('Ürünler'!$D:$D,P134)))))</f>
        <v>0</v>
      </c>
    </row>
    <row r="135" spans="1:18">
      <c r="A135" t="str">
        <f>IF(AND('Cihazlar'!A135="",'Cihazlar'!B135=""),"",IFERROR(INDEX('Müşteriler'!$A:$A,MATCH(IF('Cihazlar'!A135="","§",'Cihazlar'!A135),'Müşteriler'!$K:$K,0)),IFERROR(INDEX('Müşteriler'!$A:$A,MATCH(IF('Cihazlar'!B135="","§",'Cihazlar'!B135),'Müşteriler'!$C:$C,0)),'Cihazlar'!A135&amp;'Cihazlar'!B135)))</f>
        <v/>
      </c>
      <c r="B135" t="str">
        <f>IF('Cihazlar'!C135="","",IF(P135="",'Cihazlar'!C135,INDEX('Ürünler'!$B:$B,P135)))</f>
        <v/>
      </c>
      <c r="C135" t="str">
        <f>IF('Cihazlar'!D135="","",'Cihazlar'!D135)</f>
        <v/>
      </c>
      <c r="D135" s="16" t="str">
        <f>O135</f>
        <v/>
      </c>
      <c r="E135" t="str">
        <f>IF(R135&gt;0,R135&amp;" gün",IF(Q135&gt;0,Q135&amp;" ay",""))</f>
        <v/>
      </c>
      <c r="F135" s="16" t="str">
        <f>IF(OR('Cihazlar'!C135="",O135=""),"",IF(R135&gt;0,O135+R135,IF(Q135&gt;0,EDATE(O135,Q135),"")))</f>
        <v/>
      </c>
      <c r="G135" s="17" t="str">
        <f>IF(F135="","",F135-TODAY())</f>
        <v/>
      </c>
      <c r="H135" t="str">
        <f>IF(G135="","",IF(G135&lt;0,"Gecikmiş",IF(G135&lt;=30,"30 gün içinde","Planlı")))</f>
        <v/>
      </c>
      <c r="I135" s="16" t="str">
        <f>IF('Cihazlar'!R135="","",IF('Cihazlar'!S135="Uygun değil",(IF('Cihazlar'!R135="","",IF(ISNUMBER('Cihazlar'!R135),'Cihazlar'!R135,IFERROR(DATE(VALUE(RIGHT('Cihazlar'!R135,4)),VALUE(MID('Cihazlar'!R135,4,2)),VALUE(LEFT('Cihazlar'!R135,2))),""))))+0,EDATE((IF('Cihazlar'!R135="","",IF(ISNUMBER('Cihazlar'!R135),'Cihazlar'!R135,IFERROR(DATE(VALUE(RIGHT('Cihazlar'!R135,4)),VALUE(MID('Cihazlar'!R135,4,2)),VALUE(LEFT('Cihazlar'!R135,2))),"")))),12)))</f>
        <v/>
      </c>
      <c r="J135" s="17" t="str">
        <f>IF(I135="","",I135-TODAY())</f>
        <v/>
      </c>
      <c r="K135" s="16" t="str">
        <f>IF('Cihazlar'!U135="","",IF('Cihazlar'!V135="Kaçak var",(IF('Cihazlar'!U135="","",IF(ISNUMBER('Cihazlar'!U135),'Cihazlar'!U135,IFERROR(DATE(VALUE(RIGHT('Cihazlar'!U135,4)),VALUE(MID('Cihazlar'!U135,4,2)),VALUE(LEFT('Cihazlar'!U135,2))),""))))+30,EDATE((IF('Cihazlar'!U135="","",IF(ISNUMBER('Cihazlar'!U135),'Cihazlar'!U135,IFERROR(DATE(VALUE(RIGHT('Cihazlar'!U135,4)),VALUE(MID('Cihazlar'!U135,4,2)),VALUE(LEFT('Cihazlar'!U135,2))),"")))),12)))</f>
        <v/>
      </c>
      <c r="L135" s="17" t="str">
        <f>IF(K135="","",K135-TODAY())</f>
        <v/>
      </c>
      <c r="M135" s="16" t="str">
        <f>IF('Cihazlar'!X135="","",IF('Cihazlar'!Y135="Uygun değil",(IF('Cihazlar'!X135="","",IF(ISNUMBER('Cihazlar'!X135),'Cihazlar'!X135,IFERROR(DATE(VALUE(RIGHT('Cihazlar'!X135,4)),VALUE(MID('Cihazlar'!X135,4,2)),VALUE(LEFT('Cihazlar'!X135,2))),""))))+0,EDATE((IF('Cihazlar'!X135="","",IF(ISNUMBER('Cihazlar'!X135),'Cihazlar'!X135,IFERROR(DATE(VALUE(RIGHT('Cihazlar'!X135,4)),VALUE(MID('Cihazlar'!X135,4,2)),VALUE(LEFT('Cihazlar'!X135,2))),"")))),12)))</f>
        <v/>
      </c>
      <c r="N135" s="17" t="str">
        <f>IF(M135="","",M135-TODAY())</f>
        <v/>
      </c>
      <c r="O135" s="16" t="str">
        <f>IF('Cihazlar'!F135&lt;&gt;"",IF('Cihazlar'!F135="","",IF(ISNUMBER('Cihazlar'!F135),'Cihazlar'!F135,IFERROR(DATE(VALUE(RIGHT('Cihazlar'!F135,4)),VALUE(MID('Cihazlar'!F135,4,2)),VALUE(LEFT('Cihazlar'!F135,2))),""))),IF('Cihazlar'!E135="","",IF(ISNUMBER('Cihazlar'!E135),'Cihazlar'!E135,IFERROR(DATE(VALUE(RIGHT('Cihazlar'!E135,4)),VALUE(MID('Cihazlar'!E135,4,2)),VALUE(LEFT('Cihazlar'!E135,2))),""))))</f>
        <v/>
      </c>
      <c r="P135" t="str">
        <f>IF('Cihazlar'!C135="","",IFERROR(MATCH('Cihazlar'!C135,'Ürünler'!$A:$A,0),IFERROR(MATCH('Cihazlar'!C135,'Ürünler'!$B:$B,0),"")))</f>
        <v/>
      </c>
      <c r="Q135">
        <f>IF(R135&gt;0,0,IF('Cihazlar'!J135&lt;&gt;"",N(VALUE('Cihazlar'!J135)),IF(P135="",0,N(INDEX('Ürünler'!$C:$C,P135)))))</f>
        <v>0</v>
      </c>
      <c r="R135">
        <f>IF('Cihazlar'!K135&lt;&gt;"",N(VALUE('Cihazlar'!K135)),IF('Cihazlar'!J135&lt;&gt;"",0,IF(P135="",0,N(INDEX('Ürünler'!$D:$D,P135)))))</f>
        <v>0</v>
      </c>
    </row>
    <row r="136" spans="1:18">
      <c r="A136" t="str">
        <f>IF(AND('Cihazlar'!A136="",'Cihazlar'!B136=""),"",IFERROR(INDEX('Müşteriler'!$A:$A,MATCH(IF('Cihazlar'!A136="","§",'Cihazlar'!A136),'Müşteriler'!$K:$K,0)),IFERROR(INDEX('Müşteriler'!$A:$A,MATCH(IF('Cihazlar'!B136="","§",'Cihazlar'!B136),'Müşteriler'!$C:$C,0)),'Cihazlar'!A136&amp;'Cihazlar'!B136)))</f>
        <v/>
      </c>
      <c r="B136" t="str">
        <f>IF('Cihazlar'!C136="","",IF(P136="",'Cihazlar'!C136,INDEX('Ürünler'!$B:$B,P136)))</f>
        <v/>
      </c>
      <c r="C136" t="str">
        <f>IF('Cihazlar'!D136="","",'Cihazlar'!D136)</f>
        <v/>
      </c>
      <c r="D136" s="16" t="str">
        <f>O136</f>
        <v/>
      </c>
      <c r="E136" t="str">
        <f>IF(R136&gt;0,R136&amp;" gün",IF(Q136&gt;0,Q136&amp;" ay",""))</f>
        <v/>
      </c>
      <c r="F136" s="16" t="str">
        <f>IF(OR('Cihazlar'!C136="",O136=""),"",IF(R136&gt;0,O136+R136,IF(Q136&gt;0,EDATE(O136,Q136),"")))</f>
        <v/>
      </c>
      <c r="G136" s="17" t="str">
        <f>IF(F136="","",F136-TODAY())</f>
        <v/>
      </c>
      <c r="H136" t="str">
        <f>IF(G136="","",IF(G136&lt;0,"Gecikmiş",IF(G136&lt;=30,"30 gün içinde","Planlı")))</f>
        <v/>
      </c>
      <c r="I136" s="16" t="str">
        <f>IF('Cihazlar'!R136="","",IF('Cihazlar'!S136="Uygun değil",(IF('Cihazlar'!R136="","",IF(ISNUMBER('Cihazlar'!R136),'Cihazlar'!R136,IFERROR(DATE(VALUE(RIGHT('Cihazlar'!R136,4)),VALUE(MID('Cihazlar'!R136,4,2)),VALUE(LEFT('Cihazlar'!R136,2))),""))))+0,EDATE((IF('Cihazlar'!R136="","",IF(ISNUMBER('Cihazlar'!R136),'Cihazlar'!R136,IFERROR(DATE(VALUE(RIGHT('Cihazlar'!R136,4)),VALUE(MID('Cihazlar'!R136,4,2)),VALUE(LEFT('Cihazlar'!R136,2))),"")))),12)))</f>
        <v/>
      </c>
      <c r="J136" s="17" t="str">
        <f>IF(I136="","",I136-TODAY())</f>
        <v/>
      </c>
      <c r="K136" s="16" t="str">
        <f>IF('Cihazlar'!U136="","",IF('Cihazlar'!V136="Kaçak var",(IF('Cihazlar'!U136="","",IF(ISNUMBER('Cihazlar'!U136),'Cihazlar'!U136,IFERROR(DATE(VALUE(RIGHT('Cihazlar'!U136,4)),VALUE(MID('Cihazlar'!U136,4,2)),VALUE(LEFT('Cihazlar'!U136,2))),""))))+30,EDATE((IF('Cihazlar'!U136="","",IF(ISNUMBER('Cihazlar'!U136),'Cihazlar'!U136,IFERROR(DATE(VALUE(RIGHT('Cihazlar'!U136,4)),VALUE(MID('Cihazlar'!U136,4,2)),VALUE(LEFT('Cihazlar'!U136,2))),"")))),12)))</f>
        <v/>
      </c>
      <c r="L136" s="17" t="str">
        <f>IF(K136="","",K136-TODAY())</f>
        <v/>
      </c>
      <c r="M136" s="16" t="str">
        <f>IF('Cihazlar'!X136="","",IF('Cihazlar'!Y136="Uygun değil",(IF('Cihazlar'!X136="","",IF(ISNUMBER('Cihazlar'!X136),'Cihazlar'!X136,IFERROR(DATE(VALUE(RIGHT('Cihazlar'!X136,4)),VALUE(MID('Cihazlar'!X136,4,2)),VALUE(LEFT('Cihazlar'!X136,2))),""))))+0,EDATE((IF('Cihazlar'!X136="","",IF(ISNUMBER('Cihazlar'!X136),'Cihazlar'!X136,IFERROR(DATE(VALUE(RIGHT('Cihazlar'!X136,4)),VALUE(MID('Cihazlar'!X136,4,2)),VALUE(LEFT('Cihazlar'!X136,2))),"")))),12)))</f>
        <v/>
      </c>
      <c r="N136" s="17" t="str">
        <f>IF(M136="","",M136-TODAY())</f>
        <v/>
      </c>
      <c r="O136" s="16" t="str">
        <f>IF('Cihazlar'!F136&lt;&gt;"",IF('Cihazlar'!F136="","",IF(ISNUMBER('Cihazlar'!F136),'Cihazlar'!F136,IFERROR(DATE(VALUE(RIGHT('Cihazlar'!F136,4)),VALUE(MID('Cihazlar'!F136,4,2)),VALUE(LEFT('Cihazlar'!F136,2))),""))),IF('Cihazlar'!E136="","",IF(ISNUMBER('Cihazlar'!E136),'Cihazlar'!E136,IFERROR(DATE(VALUE(RIGHT('Cihazlar'!E136,4)),VALUE(MID('Cihazlar'!E136,4,2)),VALUE(LEFT('Cihazlar'!E136,2))),""))))</f>
        <v/>
      </c>
      <c r="P136" t="str">
        <f>IF('Cihazlar'!C136="","",IFERROR(MATCH('Cihazlar'!C136,'Ürünler'!$A:$A,0),IFERROR(MATCH('Cihazlar'!C136,'Ürünler'!$B:$B,0),"")))</f>
        <v/>
      </c>
      <c r="Q136">
        <f>IF(R136&gt;0,0,IF('Cihazlar'!J136&lt;&gt;"",N(VALUE('Cihazlar'!J136)),IF(P136="",0,N(INDEX('Ürünler'!$C:$C,P136)))))</f>
        <v>0</v>
      </c>
      <c r="R136">
        <f>IF('Cihazlar'!K136&lt;&gt;"",N(VALUE('Cihazlar'!K136)),IF('Cihazlar'!J136&lt;&gt;"",0,IF(P136="",0,N(INDEX('Ürünler'!$D:$D,P136)))))</f>
        <v>0</v>
      </c>
    </row>
    <row r="137" spans="1:18">
      <c r="A137" t="str">
        <f>IF(AND('Cihazlar'!A137="",'Cihazlar'!B137=""),"",IFERROR(INDEX('Müşteriler'!$A:$A,MATCH(IF('Cihazlar'!A137="","§",'Cihazlar'!A137),'Müşteriler'!$K:$K,0)),IFERROR(INDEX('Müşteriler'!$A:$A,MATCH(IF('Cihazlar'!B137="","§",'Cihazlar'!B137),'Müşteriler'!$C:$C,0)),'Cihazlar'!A137&amp;'Cihazlar'!B137)))</f>
        <v/>
      </c>
      <c r="B137" t="str">
        <f>IF('Cihazlar'!C137="","",IF(P137="",'Cihazlar'!C137,INDEX('Ürünler'!$B:$B,P137)))</f>
        <v/>
      </c>
      <c r="C137" t="str">
        <f>IF('Cihazlar'!D137="","",'Cihazlar'!D137)</f>
        <v/>
      </c>
      <c r="D137" s="16" t="str">
        <f>O137</f>
        <v/>
      </c>
      <c r="E137" t="str">
        <f>IF(R137&gt;0,R137&amp;" gün",IF(Q137&gt;0,Q137&amp;" ay",""))</f>
        <v/>
      </c>
      <c r="F137" s="16" t="str">
        <f>IF(OR('Cihazlar'!C137="",O137=""),"",IF(R137&gt;0,O137+R137,IF(Q137&gt;0,EDATE(O137,Q137),"")))</f>
        <v/>
      </c>
      <c r="G137" s="17" t="str">
        <f>IF(F137="","",F137-TODAY())</f>
        <v/>
      </c>
      <c r="H137" t="str">
        <f>IF(G137="","",IF(G137&lt;0,"Gecikmiş",IF(G137&lt;=30,"30 gün içinde","Planlı")))</f>
        <v/>
      </c>
      <c r="I137" s="16" t="str">
        <f>IF('Cihazlar'!R137="","",IF('Cihazlar'!S137="Uygun değil",(IF('Cihazlar'!R137="","",IF(ISNUMBER('Cihazlar'!R137),'Cihazlar'!R137,IFERROR(DATE(VALUE(RIGHT('Cihazlar'!R137,4)),VALUE(MID('Cihazlar'!R137,4,2)),VALUE(LEFT('Cihazlar'!R137,2))),""))))+0,EDATE((IF('Cihazlar'!R137="","",IF(ISNUMBER('Cihazlar'!R137),'Cihazlar'!R137,IFERROR(DATE(VALUE(RIGHT('Cihazlar'!R137,4)),VALUE(MID('Cihazlar'!R137,4,2)),VALUE(LEFT('Cihazlar'!R137,2))),"")))),12)))</f>
        <v/>
      </c>
      <c r="J137" s="17" t="str">
        <f>IF(I137="","",I137-TODAY())</f>
        <v/>
      </c>
      <c r="K137" s="16" t="str">
        <f>IF('Cihazlar'!U137="","",IF('Cihazlar'!V137="Kaçak var",(IF('Cihazlar'!U137="","",IF(ISNUMBER('Cihazlar'!U137),'Cihazlar'!U137,IFERROR(DATE(VALUE(RIGHT('Cihazlar'!U137,4)),VALUE(MID('Cihazlar'!U137,4,2)),VALUE(LEFT('Cihazlar'!U137,2))),""))))+30,EDATE((IF('Cihazlar'!U137="","",IF(ISNUMBER('Cihazlar'!U137),'Cihazlar'!U137,IFERROR(DATE(VALUE(RIGHT('Cihazlar'!U137,4)),VALUE(MID('Cihazlar'!U137,4,2)),VALUE(LEFT('Cihazlar'!U137,2))),"")))),12)))</f>
        <v/>
      </c>
      <c r="L137" s="17" t="str">
        <f>IF(K137="","",K137-TODAY())</f>
        <v/>
      </c>
      <c r="M137" s="16" t="str">
        <f>IF('Cihazlar'!X137="","",IF('Cihazlar'!Y137="Uygun değil",(IF('Cihazlar'!X137="","",IF(ISNUMBER('Cihazlar'!X137),'Cihazlar'!X137,IFERROR(DATE(VALUE(RIGHT('Cihazlar'!X137,4)),VALUE(MID('Cihazlar'!X137,4,2)),VALUE(LEFT('Cihazlar'!X137,2))),""))))+0,EDATE((IF('Cihazlar'!X137="","",IF(ISNUMBER('Cihazlar'!X137),'Cihazlar'!X137,IFERROR(DATE(VALUE(RIGHT('Cihazlar'!X137,4)),VALUE(MID('Cihazlar'!X137,4,2)),VALUE(LEFT('Cihazlar'!X137,2))),"")))),12)))</f>
        <v/>
      </c>
      <c r="N137" s="17" t="str">
        <f>IF(M137="","",M137-TODAY())</f>
        <v/>
      </c>
      <c r="O137" s="16" t="str">
        <f>IF('Cihazlar'!F137&lt;&gt;"",IF('Cihazlar'!F137="","",IF(ISNUMBER('Cihazlar'!F137),'Cihazlar'!F137,IFERROR(DATE(VALUE(RIGHT('Cihazlar'!F137,4)),VALUE(MID('Cihazlar'!F137,4,2)),VALUE(LEFT('Cihazlar'!F137,2))),""))),IF('Cihazlar'!E137="","",IF(ISNUMBER('Cihazlar'!E137),'Cihazlar'!E137,IFERROR(DATE(VALUE(RIGHT('Cihazlar'!E137,4)),VALUE(MID('Cihazlar'!E137,4,2)),VALUE(LEFT('Cihazlar'!E137,2))),""))))</f>
        <v/>
      </c>
      <c r="P137" t="str">
        <f>IF('Cihazlar'!C137="","",IFERROR(MATCH('Cihazlar'!C137,'Ürünler'!$A:$A,0),IFERROR(MATCH('Cihazlar'!C137,'Ürünler'!$B:$B,0),"")))</f>
        <v/>
      </c>
      <c r="Q137">
        <f>IF(R137&gt;0,0,IF('Cihazlar'!J137&lt;&gt;"",N(VALUE('Cihazlar'!J137)),IF(P137="",0,N(INDEX('Ürünler'!$C:$C,P137)))))</f>
        <v>0</v>
      </c>
      <c r="R137">
        <f>IF('Cihazlar'!K137&lt;&gt;"",N(VALUE('Cihazlar'!K137)),IF('Cihazlar'!J137&lt;&gt;"",0,IF(P137="",0,N(INDEX('Ürünler'!$D:$D,P137)))))</f>
        <v>0</v>
      </c>
    </row>
    <row r="138" spans="1:18">
      <c r="A138" t="str">
        <f>IF(AND('Cihazlar'!A138="",'Cihazlar'!B138=""),"",IFERROR(INDEX('Müşteriler'!$A:$A,MATCH(IF('Cihazlar'!A138="","§",'Cihazlar'!A138),'Müşteriler'!$K:$K,0)),IFERROR(INDEX('Müşteriler'!$A:$A,MATCH(IF('Cihazlar'!B138="","§",'Cihazlar'!B138),'Müşteriler'!$C:$C,0)),'Cihazlar'!A138&amp;'Cihazlar'!B138)))</f>
        <v/>
      </c>
      <c r="B138" t="str">
        <f>IF('Cihazlar'!C138="","",IF(P138="",'Cihazlar'!C138,INDEX('Ürünler'!$B:$B,P138)))</f>
        <v/>
      </c>
      <c r="C138" t="str">
        <f>IF('Cihazlar'!D138="","",'Cihazlar'!D138)</f>
        <v/>
      </c>
      <c r="D138" s="16" t="str">
        <f>O138</f>
        <v/>
      </c>
      <c r="E138" t="str">
        <f>IF(R138&gt;0,R138&amp;" gün",IF(Q138&gt;0,Q138&amp;" ay",""))</f>
        <v/>
      </c>
      <c r="F138" s="16" t="str">
        <f>IF(OR('Cihazlar'!C138="",O138=""),"",IF(R138&gt;0,O138+R138,IF(Q138&gt;0,EDATE(O138,Q138),"")))</f>
        <v/>
      </c>
      <c r="G138" s="17" t="str">
        <f>IF(F138="","",F138-TODAY())</f>
        <v/>
      </c>
      <c r="H138" t="str">
        <f>IF(G138="","",IF(G138&lt;0,"Gecikmiş",IF(G138&lt;=30,"30 gün içinde","Planlı")))</f>
        <v/>
      </c>
      <c r="I138" s="16" t="str">
        <f>IF('Cihazlar'!R138="","",IF('Cihazlar'!S138="Uygun değil",(IF('Cihazlar'!R138="","",IF(ISNUMBER('Cihazlar'!R138),'Cihazlar'!R138,IFERROR(DATE(VALUE(RIGHT('Cihazlar'!R138,4)),VALUE(MID('Cihazlar'!R138,4,2)),VALUE(LEFT('Cihazlar'!R138,2))),""))))+0,EDATE((IF('Cihazlar'!R138="","",IF(ISNUMBER('Cihazlar'!R138),'Cihazlar'!R138,IFERROR(DATE(VALUE(RIGHT('Cihazlar'!R138,4)),VALUE(MID('Cihazlar'!R138,4,2)),VALUE(LEFT('Cihazlar'!R138,2))),"")))),12)))</f>
        <v/>
      </c>
      <c r="J138" s="17" t="str">
        <f>IF(I138="","",I138-TODAY())</f>
        <v/>
      </c>
      <c r="K138" s="16" t="str">
        <f>IF('Cihazlar'!U138="","",IF('Cihazlar'!V138="Kaçak var",(IF('Cihazlar'!U138="","",IF(ISNUMBER('Cihazlar'!U138),'Cihazlar'!U138,IFERROR(DATE(VALUE(RIGHT('Cihazlar'!U138,4)),VALUE(MID('Cihazlar'!U138,4,2)),VALUE(LEFT('Cihazlar'!U138,2))),""))))+30,EDATE((IF('Cihazlar'!U138="","",IF(ISNUMBER('Cihazlar'!U138),'Cihazlar'!U138,IFERROR(DATE(VALUE(RIGHT('Cihazlar'!U138,4)),VALUE(MID('Cihazlar'!U138,4,2)),VALUE(LEFT('Cihazlar'!U138,2))),"")))),12)))</f>
        <v/>
      </c>
      <c r="L138" s="17" t="str">
        <f>IF(K138="","",K138-TODAY())</f>
        <v/>
      </c>
      <c r="M138" s="16" t="str">
        <f>IF('Cihazlar'!X138="","",IF('Cihazlar'!Y138="Uygun değil",(IF('Cihazlar'!X138="","",IF(ISNUMBER('Cihazlar'!X138),'Cihazlar'!X138,IFERROR(DATE(VALUE(RIGHT('Cihazlar'!X138,4)),VALUE(MID('Cihazlar'!X138,4,2)),VALUE(LEFT('Cihazlar'!X138,2))),""))))+0,EDATE((IF('Cihazlar'!X138="","",IF(ISNUMBER('Cihazlar'!X138),'Cihazlar'!X138,IFERROR(DATE(VALUE(RIGHT('Cihazlar'!X138,4)),VALUE(MID('Cihazlar'!X138,4,2)),VALUE(LEFT('Cihazlar'!X138,2))),"")))),12)))</f>
        <v/>
      </c>
      <c r="N138" s="17" t="str">
        <f>IF(M138="","",M138-TODAY())</f>
        <v/>
      </c>
      <c r="O138" s="16" t="str">
        <f>IF('Cihazlar'!F138&lt;&gt;"",IF('Cihazlar'!F138="","",IF(ISNUMBER('Cihazlar'!F138),'Cihazlar'!F138,IFERROR(DATE(VALUE(RIGHT('Cihazlar'!F138,4)),VALUE(MID('Cihazlar'!F138,4,2)),VALUE(LEFT('Cihazlar'!F138,2))),""))),IF('Cihazlar'!E138="","",IF(ISNUMBER('Cihazlar'!E138),'Cihazlar'!E138,IFERROR(DATE(VALUE(RIGHT('Cihazlar'!E138,4)),VALUE(MID('Cihazlar'!E138,4,2)),VALUE(LEFT('Cihazlar'!E138,2))),""))))</f>
        <v/>
      </c>
      <c r="P138" t="str">
        <f>IF('Cihazlar'!C138="","",IFERROR(MATCH('Cihazlar'!C138,'Ürünler'!$A:$A,0),IFERROR(MATCH('Cihazlar'!C138,'Ürünler'!$B:$B,0),"")))</f>
        <v/>
      </c>
      <c r="Q138">
        <f>IF(R138&gt;0,0,IF('Cihazlar'!J138&lt;&gt;"",N(VALUE('Cihazlar'!J138)),IF(P138="",0,N(INDEX('Ürünler'!$C:$C,P138)))))</f>
        <v>0</v>
      </c>
      <c r="R138">
        <f>IF('Cihazlar'!K138&lt;&gt;"",N(VALUE('Cihazlar'!K138)),IF('Cihazlar'!J138&lt;&gt;"",0,IF(P138="",0,N(INDEX('Ürünler'!$D:$D,P138)))))</f>
        <v>0</v>
      </c>
    </row>
    <row r="139" spans="1:18">
      <c r="A139" t="str">
        <f>IF(AND('Cihazlar'!A139="",'Cihazlar'!B139=""),"",IFERROR(INDEX('Müşteriler'!$A:$A,MATCH(IF('Cihazlar'!A139="","§",'Cihazlar'!A139),'Müşteriler'!$K:$K,0)),IFERROR(INDEX('Müşteriler'!$A:$A,MATCH(IF('Cihazlar'!B139="","§",'Cihazlar'!B139),'Müşteriler'!$C:$C,0)),'Cihazlar'!A139&amp;'Cihazlar'!B139)))</f>
        <v/>
      </c>
      <c r="B139" t="str">
        <f>IF('Cihazlar'!C139="","",IF(P139="",'Cihazlar'!C139,INDEX('Ürünler'!$B:$B,P139)))</f>
        <v/>
      </c>
      <c r="C139" t="str">
        <f>IF('Cihazlar'!D139="","",'Cihazlar'!D139)</f>
        <v/>
      </c>
      <c r="D139" s="16" t="str">
        <f>O139</f>
        <v/>
      </c>
      <c r="E139" t="str">
        <f>IF(R139&gt;0,R139&amp;" gün",IF(Q139&gt;0,Q139&amp;" ay",""))</f>
        <v/>
      </c>
      <c r="F139" s="16" t="str">
        <f>IF(OR('Cihazlar'!C139="",O139=""),"",IF(R139&gt;0,O139+R139,IF(Q139&gt;0,EDATE(O139,Q139),"")))</f>
        <v/>
      </c>
      <c r="G139" s="17" t="str">
        <f>IF(F139="","",F139-TODAY())</f>
        <v/>
      </c>
      <c r="H139" t="str">
        <f>IF(G139="","",IF(G139&lt;0,"Gecikmiş",IF(G139&lt;=30,"30 gün içinde","Planlı")))</f>
        <v/>
      </c>
      <c r="I139" s="16" t="str">
        <f>IF('Cihazlar'!R139="","",IF('Cihazlar'!S139="Uygun değil",(IF('Cihazlar'!R139="","",IF(ISNUMBER('Cihazlar'!R139),'Cihazlar'!R139,IFERROR(DATE(VALUE(RIGHT('Cihazlar'!R139,4)),VALUE(MID('Cihazlar'!R139,4,2)),VALUE(LEFT('Cihazlar'!R139,2))),""))))+0,EDATE((IF('Cihazlar'!R139="","",IF(ISNUMBER('Cihazlar'!R139),'Cihazlar'!R139,IFERROR(DATE(VALUE(RIGHT('Cihazlar'!R139,4)),VALUE(MID('Cihazlar'!R139,4,2)),VALUE(LEFT('Cihazlar'!R139,2))),"")))),12)))</f>
        <v/>
      </c>
      <c r="J139" s="17" t="str">
        <f>IF(I139="","",I139-TODAY())</f>
        <v/>
      </c>
      <c r="K139" s="16" t="str">
        <f>IF('Cihazlar'!U139="","",IF('Cihazlar'!V139="Kaçak var",(IF('Cihazlar'!U139="","",IF(ISNUMBER('Cihazlar'!U139),'Cihazlar'!U139,IFERROR(DATE(VALUE(RIGHT('Cihazlar'!U139,4)),VALUE(MID('Cihazlar'!U139,4,2)),VALUE(LEFT('Cihazlar'!U139,2))),""))))+30,EDATE((IF('Cihazlar'!U139="","",IF(ISNUMBER('Cihazlar'!U139),'Cihazlar'!U139,IFERROR(DATE(VALUE(RIGHT('Cihazlar'!U139,4)),VALUE(MID('Cihazlar'!U139,4,2)),VALUE(LEFT('Cihazlar'!U139,2))),"")))),12)))</f>
        <v/>
      </c>
      <c r="L139" s="17" t="str">
        <f>IF(K139="","",K139-TODAY())</f>
        <v/>
      </c>
      <c r="M139" s="16" t="str">
        <f>IF('Cihazlar'!X139="","",IF('Cihazlar'!Y139="Uygun değil",(IF('Cihazlar'!X139="","",IF(ISNUMBER('Cihazlar'!X139),'Cihazlar'!X139,IFERROR(DATE(VALUE(RIGHT('Cihazlar'!X139,4)),VALUE(MID('Cihazlar'!X139,4,2)),VALUE(LEFT('Cihazlar'!X139,2))),""))))+0,EDATE((IF('Cihazlar'!X139="","",IF(ISNUMBER('Cihazlar'!X139),'Cihazlar'!X139,IFERROR(DATE(VALUE(RIGHT('Cihazlar'!X139,4)),VALUE(MID('Cihazlar'!X139,4,2)),VALUE(LEFT('Cihazlar'!X139,2))),"")))),12)))</f>
        <v/>
      </c>
      <c r="N139" s="17" t="str">
        <f>IF(M139="","",M139-TODAY())</f>
        <v/>
      </c>
      <c r="O139" s="16" t="str">
        <f>IF('Cihazlar'!F139&lt;&gt;"",IF('Cihazlar'!F139="","",IF(ISNUMBER('Cihazlar'!F139),'Cihazlar'!F139,IFERROR(DATE(VALUE(RIGHT('Cihazlar'!F139,4)),VALUE(MID('Cihazlar'!F139,4,2)),VALUE(LEFT('Cihazlar'!F139,2))),""))),IF('Cihazlar'!E139="","",IF(ISNUMBER('Cihazlar'!E139),'Cihazlar'!E139,IFERROR(DATE(VALUE(RIGHT('Cihazlar'!E139,4)),VALUE(MID('Cihazlar'!E139,4,2)),VALUE(LEFT('Cihazlar'!E139,2))),""))))</f>
        <v/>
      </c>
      <c r="P139" t="str">
        <f>IF('Cihazlar'!C139="","",IFERROR(MATCH('Cihazlar'!C139,'Ürünler'!$A:$A,0),IFERROR(MATCH('Cihazlar'!C139,'Ürünler'!$B:$B,0),"")))</f>
        <v/>
      </c>
      <c r="Q139">
        <f>IF(R139&gt;0,0,IF('Cihazlar'!J139&lt;&gt;"",N(VALUE('Cihazlar'!J139)),IF(P139="",0,N(INDEX('Ürünler'!$C:$C,P139)))))</f>
        <v>0</v>
      </c>
      <c r="R139">
        <f>IF('Cihazlar'!K139&lt;&gt;"",N(VALUE('Cihazlar'!K139)),IF('Cihazlar'!J139&lt;&gt;"",0,IF(P139="",0,N(INDEX('Ürünler'!$D:$D,P139)))))</f>
        <v>0</v>
      </c>
    </row>
    <row r="140" spans="1:18">
      <c r="A140" t="str">
        <f>IF(AND('Cihazlar'!A140="",'Cihazlar'!B140=""),"",IFERROR(INDEX('Müşteriler'!$A:$A,MATCH(IF('Cihazlar'!A140="","§",'Cihazlar'!A140),'Müşteriler'!$K:$K,0)),IFERROR(INDEX('Müşteriler'!$A:$A,MATCH(IF('Cihazlar'!B140="","§",'Cihazlar'!B140),'Müşteriler'!$C:$C,0)),'Cihazlar'!A140&amp;'Cihazlar'!B140)))</f>
        <v/>
      </c>
      <c r="B140" t="str">
        <f>IF('Cihazlar'!C140="","",IF(P140="",'Cihazlar'!C140,INDEX('Ürünler'!$B:$B,P140)))</f>
        <v/>
      </c>
      <c r="C140" t="str">
        <f>IF('Cihazlar'!D140="","",'Cihazlar'!D140)</f>
        <v/>
      </c>
      <c r="D140" s="16" t="str">
        <f>O140</f>
        <v/>
      </c>
      <c r="E140" t="str">
        <f>IF(R140&gt;0,R140&amp;" gün",IF(Q140&gt;0,Q140&amp;" ay",""))</f>
        <v/>
      </c>
      <c r="F140" s="16" t="str">
        <f>IF(OR('Cihazlar'!C140="",O140=""),"",IF(R140&gt;0,O140+R140,IF(Q140&gt;0,EDATE(O140,Q140),"")))</f>
        <v/>
      </c>
      <c r="G140" s="17" t="str">
        <f>IF(F140="","",F140-TODAY())</f>
        <v/>
      </c>
      <c r="H140" t="str">
        <f>IF(G140="","",IF(G140&lt;0,"Gecikmiş",IF(G140&lt;=30,"30 gün içinde","Planlı")))</f>
        <v/>
      </c>
      <c r="I140" s="16" t="str">
        <f>IF('Cihazlar'!R140="","",IF('Cihazlar'!S140="Uygun değil",(IF('Cihazlar'!R140="","",IF(ISNUMBER('Cihazlar'!R140),'Cihazlar'!R140,IFERROR(DATE(VALUE(RIGHT('Cihazlar'!R140,4)),VALUE(MID('Cihazlar'!R140,4,2)),VALUE(LEFT('Cihazlar'!R140,2))),""))))+0,EDATE((IF('Cihazlar'!R140="","",IF(ISNUMBER('Cihazlar'!R140),'Cihazlar'!R140,IFERROR(DATE(VALUE(RIGHT('Cihazlar'!R140,4)),VALUE(MID('Cihazlar'!R140,4,2)),VALUE(LEFT('Cihazlar'!R140,2))),"")))),12)))</f>
        <v/>
      </c>
      <c r="J140" s="17" t="str">
        <f>IF(I140="","",I140-TODAY())</f>
        <v/>
      </c>
      <c r="K140" s="16" t="str">
        <f>IF('Cihazlar'!U140="","",IF('Cihazlar'!V140="Kaçak var",(IF('Cihazlar'!U140="","",IF(ISNUMBER('Cihazlar'!U140),'Cihazlar'!U140,IFERROR(DATE(VALUE(RIGHT('Cihazlar'!U140,4)),VALUE(MID('Cihazlar'!U140,4,2)),VALUE(LEFT('Cihazlar'!U140,2))),""))))+30,EDATE((IF('Cihazlar'!U140="","",IF(ISNUMBER('Cihazlar'!U140),'Cihazlar'!U140,IFERROR(DATE(VALUE(RIGHT('Cihazlar'!U140,4)),VALUE(MID('Cihazlar'!U140,4,2)),VALUE(LEFT('Cihazlar'!U140,2))),"")))),12)))</f>
        <v/>
      </c>
      <c r="L140" s="17" t="str">
        <f>IF(K140="","",K140-TODAY())</f>
        <v/>
      </c>
      <c r="M140" s="16" t="str">
        <f>IF('Cihazlar'!X140="","",IF('Cihazlar'!Y140="Uygun değil",(IF('Cihazlar'!X140="","",IF(ISNUMBER('Cihazlar'!X140),'Cihazlar'!X140,IFERROR(DATE(VALUE(RIGHT('Cihazlar'!X140,4)),VALUE(MID('Cihazlar'!X140,4,2)),VALUE(LEFT('Cihazlar'!X140,2))),""))))+0,EDATE((IF('Cihazlar'!X140="","",IF(ISNUMBER('Cihazlar'!X140),'Cihazlar'!X140,IFERROR(DATE(VALUE(RIGHT('Cihazlar'!X140,4)),VALUE(MID('Cihazlar'!X140,4,2)),VALUE(LEFT('Cihazlar'!X140,2))),"")))),12)))</f>
        <v/>
      </c>
      <c r="N140" s="17" t="str">
        <f>IF(M140="","",M140-TODAY())</f>
        <v/>
      </c>
      <c r="O140" s="16" t="str">
        <f>IF('Cihazlar'!F140&lt;&gt;"",IF('Cihazlar'!F140="","",IF(ISNUMBER('Cihazlar'!F140),'Cihazlar'!F140,IFERROR(DATE(VALUE(RIGHT('Cihazlar'!F140,4)),VALUE(MID('Cihazlar'!F140,4,2)),VALUE(LEFT('Cihazlar'!F140,2))),""))),IF('Cihazlar'!E140="","",IF(ISNUMBER('Cihazlar'!E140),'Cihazlar'!E140,IFERROR(DATE(VALUE(RIGHT('Cihazlar'!E140,4)),VALUE(MID('Cihazlar'!E140,4,2)),VALUE(LEFT('Cihazlar'!E140,2))),""))))</f>
        <v/>
      </c>
      <c r="P140" t="str">
        <f>IF('Cihazlar'!C140="","",IFERROR(MATCH('Cihazlar'!C140,'Ürünler'!$A:$A,0),IFERROR(MATCH('Cihazlar'!C140,'Ürünler'!$B:$B,0),"")))</f>
        <v/>
      </c>
      <c r="Q140">
        <f>IF(R140&gt;0,0,IF('Cihazlar'!J140&lt;&gt;"",N(VALUE('Cihazlar'!J140)),IF(P140="",0,N(INDEX('Ürünler'!$C:$C,P140)))))</f>
        <v>0</v>
      </c>
      <c r="R140">
        <f>IF('Cihazlar'!K140&lt;&gt;"",N(VALUE('Cihazlar'!K140)),IF('Cihazlar'!J140&lt;&gt;"",0,IF(P140="",0,N(INDEX('Ürünler'!$D:$D,P140)))))</f>
        <v>0</v>
      </c>
    </row>
    <row r="141" spans="1:18">
      <c r="A141" t="str">
        <f>IF(AND('Cihazlar'!A141="",'Cihazlar'!B141=""),"",IFERROR(INDEX('Müşteriler'!$A:$A,MATCH(IF('Cihazlar'!A141="","§",'Cihazlar'!A141),'Müşteriler'!$K:$K,0)),IFERROR(INDEX('Müşteriler'!$A:$A,MATCH(IF('Cihazlar'!B141="","§",'Cihazlar'!B141),'Müşteriler'!$C:$C,0)),'Cihazlar'!A141&amp;'Cihazlar'!B141)))</f>
        <v/>
      </c>
      <c r="B141" t="str">
        <f>IF('Cihazlar'!C141="","",IF(P141="",'Cihazlar'!C141,INDEX('Ürünler'!$B:$B,P141)))</f>
        <v/>
      </c>
      <c r="C141" t="str">
        <f>IF('Cihazlar'!D141="","",'Cihazlar'!D141)</f>
        <v/>
      </c>
      <c r="D141" s="16" t="str">
        <f>O141</f>
        <v/>
      </c>
      <c r="E141" t="str">
        <f>IF(R141&gt;0,R141&amp;" gün",IF(Q141&gt;0,Q141&amp;" ay",""))</f>
        <v/>
      </c>
      <c r="F141" s="16" t="str">
        <f>IF(OR('Cihazlar'!C141="",O141=""),"",IF(R141&gt;0,O141+R141,IF(Q141&gt;0,EDATE(O141,Q141),"")))</f>
        <v/>
      </c>
      <c r="G141" s="17" t="str">
        <f>IF(F141="","",F141-TODAY())</f>
        <v/>
      </c>
      <c r="H141" t="str">
        <f>IF(G141="","",IF(G141&lt;0,"Gecikmiş",IF(G141&lt;=30,"30 gün içinde","Planlı")))</f>
        <v/>
      </c>
      <c r="I141" s="16" t="str">
        <f>IF('Cihazlar'!R141="","",IF('Cihazlar'!S141="Uygun değil",(IF('Cihazlar'!R141="","",IF(ISNUMBER('Cihazlar'!R141),'Cihazlar'!R141,IFERROR(DATE(VALUE(RIGHT('Cihazlar'!R141,4)),VALUE(MID('Cihazlar'!R141,4,2)),VALUE(LEFT('Cihazlar'!R141,2))),""))))+0,EDATE((IF('Cihazlar'!R141="","",IF(ISNUMBER('Cihazlar'!R141),'Cihazlar'!R141,IFERROR(DATE(VALUE(RIGHT('Cihazlar'!R141,4)),VALUE(MID('Cihazlar'!R141,4,2)),VALUE(LEFT('Cihazlar'!R141,2))),"")))),12)))</f>
        <v/>
      </c>
      <c r="J141" s="17" t="str">
        <f>IF(I141="","",I141-TODAY())</f>
        <v/>
      </c>
      <c r="K141" s="16" t="str">
        <f>IF('Cihazlar'!U141="","",IF('Cihazlar'!V141="Kaçak var",(IF('Cihazlar'!U141="","",IF(ISNUMBER('Cihazlar'!U141),'Cihazlar'!U141,IFERROR(DATE(VALUE(RIGHT('Cihazlar'!U141,4)),VALUE(MID('Cihazlar'!U141,4,2)),VALUE(LEFT('Cihazlar'!U141,2))),""))))+30,EDATE((IF('Cihazlar'!U141="","",IF(ISNUMBER('Cihazlar'!U141),'Cihazlar'!U141,IFERROR(DATE(VALUE(RIGHT('Cihazlar'!U141,4)),VALUE(MID('Cihazlar'!U141,4,2)),VALUE(LEFT('Cihazlar'!U141,2))),"")))),12)))</f>
        <v/>
      </c>
      <c r="L141" s="17" t="str">
        <f>IF(K141="","",K141-TODAY())</f>
        <v/>
      </c>
      <c r="M141" s="16" t="str">
        <f>IF('Cihazlar'!X141="","",IF('Cihazlar'!Y141="Uygun değil",(IF('Cihazlar'!X141="","",IF(ISNUMBER('Cihazlar'!X141),'Cihazlar'!X141,IFERROR(DATE(VALUE(RIGHT('Cihazlar'!X141,4)),VALUE(MID('Cihazlar'!X141,4,2)),VALUE(LEFT('Cihazlar'!X141,2))),""))))+0,EDATE((IF('Cihazlar'!X141="","",IF(ISNUMBER('Cihazlar'!X141),'Cihazlar'!X141,IFERROR(DATE(VALUE(RIGHT('Cihazlar'!X141,4)),VALUE(MID('Cihazlar'!X141,4,2)),VALUE(LEFT('Cihazlar'!X141,2))),"")))),12)))</f>
        <v/>
      </c>
      <c r="N141" s="17" t="str">
        <f>IF(M141="","",M141-TODAY())</f>
        <v/>
      </c>
      <c r="O141" s="16" t="str">
        <f>IF('Cihazlar'!F141&lt;&gt;"",IF('Cihazlar'!F141="","",IF(ISNUMBER('Cihazlar'!F141),'Cihazlar'!F141,IFERROR(DATE(VALUE(RIGHT('Cihazlar'!F141,4)),VALUE(MID('Cihazlar'!F141,4,2)),VALUE(LEFT('Cihazlar'!F141,2))),""))),IF('Cihazlar'!E141="","",IF(ISNUMBER('Cihazlar'!E141),'Cihazlar'!E141,IFERROR(DATE(VALUE(RIGHT('Cihazlar'!E141,4)),VALUE(MID('Cihazlar'!E141,4,2)),VALUE(LEFT('Cihazlar'!E141,2))),""))))</f>
        <v/>
      </c>
      <c r="P141" t="str">
        <f>IF('Cihazlar'!C141="","",IFERROR(MATCH('Cihazlar'!C141,'Ürünler'!$A:$A,0),IFERROR(MATCH('Cihazlar'!C141,'Ürünler'!$B:$B,0),"")))</f>
        <v/>
      </c>
      <c r="Q141">
        <f>IF(R141&gt;0,0,IF('Cihazlar'!J141&lt;&gt;"",N(VALUE('Cihazlar'!J141)),IF(P141="",0,N(INDEX('Ürünler'!$C:$C,P141)))))</f>
        <v>0</v>
      </c>
      <c r="R141">
        <f>IF('Cihazlar'!K141&lt;&gt;"",N(VALUE('Cihazlar'!K141)),IF('Cihazlar'!J141&lt;&gt;"",0,IF(P141="",0,N(INDEX('Ürünler'!$D:$D,P141)))))</f>
        <v>0</v>
      </c>
    </row>
    <row r="142" spans="1:18">
      <c r="A142" t="str">
        <f>IF(AND('Cihazlar'!A142="",'Cihazlar'!B142=""),"",IFERROR(INDEX('Müşteriler'!$A:$A,MATCH(IF('Cihazlar'!A142="","§",'Cihazlar'!A142),'Müşteriler'!$K:$K,0)),IFERROR(INDEX('Müşteriler'!$A:$A,MATCH(IF('Cihazlar'!B142="","§",'Cihazlar'!B142),'Müşteriler'!$C:$C,0)),'Cihazlar'!A142&amp;'Cihazlar'!B142)))</f>
        <v/>
      </c>
      <c r="B142" t="str">
        <f>IF('Cihazlar'!C142="","",IF(P142="",'Cihazlar'!C142,INDEX('Ürünler'!$B:$B,P142)))</f>
        <v/>
      </c>
      <c r="C142" t="str">
        <f>IF('Cihazlar'!D142="","",'Cihazlar'!D142)</f>
        <v/>
      </c>
      <c r="D142" s="16" t="str">
        <f>O142</f>
        <v/>
      </c>
      <c r="E142" t="str">
        <f>IF(R142&gt;0,R142&amp;" gün",IF(Q142&gt;0,Q142&amp;" ay",""))</f>
        <v/>
      </c>
      <c r="F142" s="16" t="str">
        <f>IF(OR('Cihazlar'!C142="",O142=""),"",IF(R142&gt;0,O142+R142,IF(Q142&gt;0,EDATE(O142,Q142),"")))</f>
        <v/>
      </c>
      <c r="G142" s="17" t="str">
        <f>IF(F142="","",F142-TODAY())</f>
        <v/>
      </c>
      <c r="H142" t="str">
        <f>IF(G142="","",IF(G142&lt;0,"Gecikmiş",IF(G142&lt;=30,"30 gün içinde","Planlı")))</f>
        <v/>
      </c>
      <c r="I142" s="16" t="str">
        <f>IF('Cihazlar'!R142="","",IF('Cihazlar'!S142="Uygun değil",(IF('Cihazlar'!R142="","",IF(ISNUMBER('Cihazlar'!R142),'Cihazlar'!R142,IFERROR(DATE(VALUE(RIGHT('Cihazlar'!R142,4)),VALUE(MID('Cihazlar'!R142,4,2)),VALUE(LEFT('Cihazlar'!R142,2))),""))))+0,EDATE((IF('Cihazlar'!R142="","",IF(ISNUMBER('Cihazlar'!R142),'Cihazlar'!R142,IFERROR(DATE(VALUE(RIGHT('Cihazlar'!R142,4)),VALUE(MID('Cihazlar'!R142,4,2)),VALUE(LEFT('Cihazlar'!R142,2))),"")))),12)))</f>
        <v/>
      </c>
      <c r="J142" s="17" t="str">
        <f>IF(I142="","",I142-TODAY())</f>
        <v/>
      </c>
      <c r="K142" s="16" t="str">
        <f>IF('Cihazlar'!U142="","",IF('Cihazlar'!V142="Kaçak var",(IF('Cihazlar'!U142="","",IF(ISNUMBER('Cihazlar'!U142),'Cihazlar'!U142,IFERROR(DATE(VALUE(RIGHT('Cihazlar'!U142,4)),VALUE(MID('Cihazlar'!U142,4,2)),VALUE(LEFT('Cihazlar'!U142,2))),""))))+30,EDATE((IF('Cihazlar'!U142="","",IF(ISNUMBER('Cihazlar'!U142),'Cihazlar'!U142,IFERROR(DATE(VALUE(RIGHT('Cihazlar'!U142,4)),VALUE(MID('Cihazlar'!U142,4,2)),VALUE(LEFT('Cihazlar'!U142,2))),"")))),12)))</f>
        <v/>
      </c>
      <c r="L142" s="17" t="str">
        <f>IF(K142="","",K142-TODAY())</f>
        <v/>
      </c>
      <c r="M142" s="16" t="str">
        <f>IF('Cihazlar'!X142="","",IF('Cihazlar'!Y142="Uygun değil",(IF('Cihazlar'!X142="","",IF(ISNUMBER('Cihazlar'!X142),'Cihazlar'!X142,IFERROR(DATE(VALUE(RIGHT('Cihazlar'!X142,4)),VALUE(MID('Cihazlar'!X142,4,2)),VALUE(LEFT('Cihazlar'!X142,2))),""))))+0,EDATE((IF('Cihazlar'!X142="","",IF(ISNUMBER('Cihazlar'!X142),'Cihazlar'!X142,IFERROR(DATE(VALUE(RIGHT('Cihazlar'!X142,4)),VALUE(MID('Cihazlar'!X142,4,2)),VALUE(LEFT('Cihazlar'!X142,2))),"")))),12)))</f>
        <v/>
      </c>
      <c r="N142" s="17" t="str">
        <f>IF(M142="","",M142-TODAY())</f>
        <v/>
      </c>
      <c r="O142" s="16" t="str">
        <f>IF('Cihazlar'!F142&lt;&gt;"",IF('Cihazlar'!F142="","",IF(ISNUMBER('Cihazlar'!F142),'Cihazlar'!F142,IFERROR(DATE(VALUE(RIGHT('Cihazlar'!F142,4)),VALUE(MID('Cihazlar'!F142,4,2)),VALUE(LEFT('Cihazlar'!F142,2))),""))),IF('Cihazlar'!E142="","",IF(ISNUMBER('Cihazlar'!E142),'Cihazlar'!E142,IFERROR(DATE(VALUE(RIGHT('Cihazlar'!E142,4)),VALUE(MID('Cihazlar'!E142,4,2)),VALUE(LEFT('Cihazlar'!E142,2))),""))))</f>
        <v/>
      </c>
      <c r="P142" t="str">
        <f>IF('Cihazlar'!C142="","",IFERROR(MATCH('Cihazlar'!C142,'Ürünler'!$A:$A,0),IFERROR(MATCH('Cihazlar'!C142,'Ürünler'!$B:$B,0),"")))</f>
        <v/>
      </c>
      <c r="Q142">
        <f>IF(R142&gt;0,0,IF('Cihazlar'!J142&lt;&gt;"",N(VALUE('Cihazlar'!J142)),IF(P142="",0,N(INDEX('Ürünler'!$C:$C,P142)))))</f>
        <v>0</v>
      </c>
      <c r="R142">
        <f>IF('Cihazlar'!K142&lt;&gt;"",N(VALUE('Cihazlar'!K142)),IF('Cihazlar'!J142&lt;&gt;"",0,IF(P142="",0,N(INDEX('Ürünler'!$D:$D,P142)))))</f>
        <v>0</v>
      </c>
    </row>
    <row r="143" spans="1:18">
      <c r="A143" t="str">
        <f>IF(AND('Cihazlar'!A143="",'Cihazlar'!B143=""),"",IFERROR(INDEX('Müşteriler'!$A:$A,MATCH(IF('Cihazlar'!A143="","§",'Cihazlar'!A143),'Müşteriler'!$K:$K,0)),IFERROR(INDEX('Müşteriler'!$A:$A,MATCH(IF('Cihazlar'!B143="","§",'Cihazlar'!B143),'Müşteriler'!$C:$C,0)),'Cihazlar'!A143&amp;'Cihazlar'!B143)))</f>
        <v/>
      </c>
      <c r="B143" t="str">
        <f>IF('Cihazlar'!C143="","",IF(P143="",'Cihazlar'!C143,INDEX('Ürünler'!$B:$B,P143)))</f>
        <v/>
      </c>
      <c r="C143" t="str">
        <f>IF('Cihazlar'!D143="","",'Cihazlar'!D143)</f>
        <v/>
      </c>
      <c r="D143" s="16" t="str">
        <f>O143</f>
        <v/>
      </c>
      <c r="E143" t="str">
        <f>IF(R143&gt;0,R143&amp;" gün",IF(Q143&gt;0,Q143&amp;" ay",""))</f>
        <v/>
      </c>
      <c r="F143" s="16" t="str">
        <f>IF(OR('Cihazlar'!C143="",O143=""),"",IF(R143&gt;0,O143+R143,IF(Q143&gt;0,EDATE(O143,Q143),"")))</f>
        <v/>
      </c>
      <c r="G143" s="17" t="str">
        <f>IF(F143="","",F143-TODAY())</f>
        <v/>
      </c>
      <c r="H143" t="str">
        <f>IF(G143="","",IF(G143&lt;0,"Gecikmiş",IF(G143&lt;=30,"30 gün içinde","Planlı")))</f>
        <v/>
      </c>
      <c r="I143" s="16" t="str">
        <f>IF('Cihazlar'!R143="","",IF('Cihazlar'!S143="Uygun değil",(IF('Cihazlar'!R143="","",IF(ISNUMBER('Cihazlar'!R143),'Cihazlar'!R143,IFERROR(DATE(VALUE(RIGHT('Cihazlar'!R143,4)),VALUE(MID('Cihazlar'!R143,4,2)),VALUE(LEFT('Cihazlar'!R143,2))),""))))+0,EDATE((IF('Cihazlar'!R143="","",IF(ISNUMBER('Cihazlar'!R143),'Cihazlar'!R143,IFERROR(DATE(VALUE(RIGHT('Cihazlar'!R143,4)),VALUE(MID('Cihazlar'!R143,4,2)),VALUE(LEFT('Cihazlar'!R143,2))),"")))),12)))</f>
        <v/>
      </c>
      <c r="J143" s="17" t="str">
        <f>IF(I143="","",I143-TODAY())</f>
        <v/>
      </c>
      <c r="K143" s="16" t="str">
        <f>IF('Cihazlar'!U143="","",IF('Cihazlar'!V143="Kaçak var",(IF('Cihazlar'!U143="","",IF(ISNUMBER('Cihazlar'!U143),'Cihazlar'!U143,IFERROR(DATE(VALUE(RIGHT('Cihazlar'!U143,4)),VALUE(MID('Cihazlar'!U143,4,2)),VALUE(LEFT('Cihazlar'!U143,2))),""))))+30,EDATE((IF('Cihazlar'!U143="","",IF(ISNUMBER('Cihazlar'!U143),'Cihazlar'!U143,IFERROR(DATE(VALUE(RIGHT('Cihazlar'!U143,4)),VALUE(MID('Cihazlar'!U143,4,2)),VALUE(LEFT('Cihazlar'!U143,2))),"")))),12)))</f>
        <v/>
      </c>
      <c r="L143" s="17" t="str">
        <f>IF(K143="","",K143-TODAY())</f>
        <v/>
      </c>
      <c r="M143" s="16" t="str">
        <f>IF('Cihazlar'!X143="","",IF('Cihazlar'!Y143="Uygun değil",(IF('Cihazlar'!X143="","",IF(ISNUMBER('Cihazlar'!X143),'Cihazlar'!X143,IFERROR(DATE(VALUE(RIGHT('Cihazlar'!X143,4)),VALUE(MID('Cihazlar'!X143,4,2)),VALUE(LEFT('Cihazlar'!X143,2))),""))))+0,EDATE((IF('Cihazlar'!X143="","",IF(ISNUMBER('Cihazlar'!X143),'Cihazlar'!X143,IFERROR(DATE(VALUE(RIGHT('Cihazlar'!X143,4)),VALUE(MID('Cihazlar'!X143,4,2)),VALUE(LEFT('Cihazlar'!X143,2))),"")))),12)))</f>
        <v/>
      </c>
      <c r="N143" s="17" t="str">
        <f>IF(M143="","",M143-TODAY())</f>
        <v/>
      </c>
      <c r="O143" s="16" t="str">
        <f>IF('Cihazlar'!F143&lt;&gt;"",IF('Cihazlar'!F143="","",IF(ISNUMBER('Cihazlar'!F143),'Cihazlar'!F143,IFERROR(DATE(VALUE(RIGHT('Cihazlar'!F143,4)),VALUE(MID('Cihazlar'!F143,4,2)),VALUE(LEFT('Cihazlar'!F143,2))),""))),IF('Cihazlar'!E143="","",IF(ISNUMBER('Cihazlar'!E143),'Cihazlar'!E143,IFERROR(DATE(VALUE(RIGHT('Cihazlar'!E143,4)),VALUE(MID('Cihazlar'!E143,4,2)),VALUE(LEFT('Cihazlar'!E143,2))),""))))</f>
        <v/>
      </c>
      <c r="P143" t="str">
        <f>IF('Cihazlar'!C143="","",IFERROR(MATCH('Cihazlar'!C143,'Ürünler'!$A:$A,0),IFERROR(MATCH('Cihazlar'!C143,'Ürünler'!$B:$B,0),"")))</f>
        <v/>
      </c>
      <c r="Q143">
        <f>IF(R143&gt;0,0,IF('Cihazlar'!J143&lt;&gt;"",N(VALUE('Cihazlar'!J143)),IF(P143="",0,N(INDEX('Ürünler'!$C:$C,P143)))))</f>
        <v>0</v>
      </c>
      <c r="R143">
        <f>IF('Cihazlar'!K143&lt;&gt;"",N(VALUE('Cihazlar'!K143)),IF('Cihazlar'!J143&lt;&gt;"",0,IF(P143="",0,N(INDEX('Ürünler'!$D:$D,P143)))))</f>
        <v>0</v>
      </c>
    </row>
    <row r="144" spans="1:18">
      <c r="A144" t="str">
        <f>IF(AND('Cihazlar'!A144="",'Cihazlar'!B144=""),"",IFERROR(INDEX('Müşteriler'!$A:$A,MATCH(IF('Cihazlar'!A144="","§",'Cihazlar'!A144),'Müşteriler'!$K:$K,0)),IFERROR(INDEX('Müşteriler'!$A:$A,MATCH(IF('Cihazlar'!B144="","§",'Cihazlar'!B144),'Müşteriler'!$C:$C,0)),'Cihazlar'!A144&amp;'Cihazlar'!B144)))</f>
        <v/>
      </c>
      <c r="B144" t="str">
        <f>IF('Cihazlar'!C144="","",IF(P144="",'Cihazlar'!C144,INDEX('Ürünler'!$B:$B,P144)))</f>
        <v/>
      </c>
      <c r="C144" t="str">
        <f>IF('Cihazlar'!D144="","",'Cihazlar'!D144)</f>
        <v/>
      </c>
      <c r="D144" s="16" t="str">
        <f>O144</f>
        <v/>
      </c>
      <c r="E144" t="str">
        <f>IF(R144&gt;0,R144&amp;" gün",IF(Q144&gt;0,Q144&amp;" ay",""))</f>
        <v/>
      </c>
      <c r="F144" s="16" t="str">
        <f>IF(OR('Cihazlar'!C144="",O144=""),"",IF(R144&gt;0,O144+R144,IF(Q144&gt;0,EDATE(O144,Q144),"")))</f>
        <v/>
      </c>
      <c r="G144" s="17" t="str">
        <f>IF(F144="","",F144-TODAY())</f>
        <v/>
      </c>
      <c r="H144" t="str">
        <f>IF(G144="","",IF(G144&lt;0,"Gecikmiş",IF(G144&lt;=30,"30 gün içinde","Planlı")))</f>
        <v/>
      </c>
      <c r="I144" s="16" t="str">
        <f>IF('Cihazlar'!R144="","",IF('Cihazlar'!S144="Uygun değil",(IF('Cihazlar'!R144="","",IF(ISNUMBER('Cihazlar'!R144),'Cihazlar'!R144,IFERROR(DATE(VALUE(RIGHT('Cihazlar'!R144,4)),VALUE(MID('Cihazlar'!R144,4,2)),VALUE(LEFT('Cihazlar'!R144,2))),""))))+0,EDATE((IF('Cihazlar'!R144="","",IF(ISNUMBER('Cihazlar'!R144),'Cihazlar'!R144,IFERROR(DATE(VALUE(RIGHT('Cihazlar'!R144,4)),VALUE(MID('Cihazlar'!R144,4,2)),VALUE(LEFT('Cihazlar'!R144,2))),"")))),12)))</f>
        <v/>
      </c>
      <c r="J144" s="17" t="str">
        <f>IF(I144="","",I144-TODAY())</f>
        <v/>
      </c>
      <c r="K144" s="16" t="str">
        <f>IF('Cihazlar'!U144="","",IF('Cihazlar'!V144="Kaçak var",(IF('Cihazlar'!U144="","",IF(ISNUMBER('Cihazlar'!U144),'Cihazlar'!U144,IFERROR(DATE(VALUE(RIGHT('Cihazlar'!U144,4)),VALUE(MID('Cihazlar'!U144,4,2)),VALUE(LEFT('Cihazlar'!U144,2))),""))))+30,EDATE((IF('Cihazlar'!U144="","",IF(ISNUMBER('Cihazlar'!U144),'Cihazlar'!U144,IFERROR(DATE(VALUE(RIGHT('Cihazlar'!U144,4)),VALUE(MID('Cihazlar'!U144,4,2)),VALUE(LEFT('Cihazlar'!U144,2))),"")))),12)))</f>
        <v/>
      </c>
      <c r="L144" s="17" t="str">
        <f>IF(K144="","",K144-TODAY())</f>
        <v/>
      </c>
      <c r="M144" s="16" t="str">
        <f>IF('Cihazlar'!X144="","",IF('Cihazlar'!Y144="Uygun değil",(IF('Cihazlar'!X144="","",IF(ISNUMBER('Cihazlar'!X144),'Cihazlar'!X144,IFERROR(DATE(VALUE(RIGHT('Cihazlar'!X144,4)),VALUE(MID('Cihazlar'!X144,4,2)),VALUE(LEFT('Cihazlar'!X144,2))),""))))+0,EDATE((IF('Cihazlar'!X144="","",IF(ISNUMBER('Cihazlar'!X144),'Cihazlar'!X144,IFERROR(DATE(VALUE(RIGHT('Cihazlar'!X144,4)),VALUE(MID('Cihazlar'!X144,4,2)),VALUE(LEFT('Cihazlar'!X144,2))),"")))),12)))</f>
        <v/>
      </c>
      <c r="N144" s="17" t="str">
        <f>IF(M144="","",M144-TODAY())</f>
        <v/>
      </c>
      <c r="O144" s="16" t="str">
        <f>IF('Cihazlar'!F144&lt;&gt;"",IF('Cihazlar'!F144="","",IF(ISNUMBER('Cihazlar'!F144),'Cihazlar'!F144,IFERROR(DATE(VALUE(RIGHT('Cihazlar'!F144,4)),VALUE(MID('Cihazlar'!F144,4,2)),VALUE(LEFT('Cihazlar'!F144,2))),""))),IF('Cihazlar'!E144="","",IF(ISNUMBER('Cihazlar'!E144),'Cihazlar'!E144,IFERROR(DATE(VALUE(RIGHT('Cihazlar'!E144,4)),VALUE(MID('Cihazlar'!E144,4,2)),VALUE(LEFT('Cihazlar'!E144,2))),""))))</f>
        <v/>
      </c>
      <c r="P144" t="str">
        <f>IF('Cihazlar'!C144="","",IFERROR(MATCH('Cihazlar'!C144,'Ürünler'!$A:$A,0),IFERROR(MATCH('Cihazlar'!C144,'Ürünler'!$B:$B,0),"")))</f>
        <v/>
      </c>
      <c r="Q144">
        <f>IF(R144&gt;0,0,IF('Cihazlar'!J144&lt;&gt;"",N(VALUE('Cihazlar'!J144)),IF(P144="",0,N(INDEX('Ürünler'!$C:$C,P144)))))</f>
        <v>0</v>
      </c>
      <c r="R144">
        <f>IF('Cihazlar'!K144&lt;&gt;"",N(VALUE('Cihazlar'!K144)),IF('Cihazlar'!J144&lt;&gt;"",0,IF(P144="",0,N(INDEX('Ürünler'!$D:$D,P144)))))</f>
        <v>0</v>
      </c>
    </row>
    <row r="145" spans="1:18">
      <c r="A145" t="str">
        <f>IF(AND('Cihazlar'!A145="",'Cihazlar'!B145=""),"",IFERROR(INDEX('Müşteriler'!$A:$A,MATCH(IF('Cihazlar'!A145="","§",'Cihazlar'!A145),'Müşteriler'!$K:$K,0)),IFERROR(INDEX('Müşteriler'!$A:$A,MATCH(IF('Cihazlar'!B145="","§",'Cihazlar'!B145),'Müşteriler'!$C:$C,0)),'Cihazlar'!A145&amp;'Cihazlar'!B145)))</f>
        <v/>
      </c>
      <c r="B145" t="str">
        <f>IF('Cihazlar'!C145="","",IF(P145="",'Cihazlar'!C145,INDEX('Ürünler'!$B:$B,P145)))</f>
        <v/>
      </c>
      <c r="C145" t="str">
        <f>IF('Cihazlar'!D145="","",'Cihazlar'!D145)</f>
        <v/>
      </c>
      <c r="D145" s="16" t="str">
        <f>O145</f>
        <v/>
      </c>
      <c r="E145" t="str">
        <f>IF(R145&gt;0,R145&amp;" gün",IF(Q145&gt;0,Q145&amp;" ay",""))</f>
        <v/>
      </c>
      <c r="F145" s="16" t="str">
        <f>IF(OR('Cihazlar'!C145="",O145=""),"",IF(R145&gt;0,O145+R145,IF(Q145&gt;0,EDATE(O145,Q145),"")))</f>
        <v/>
      </c>
      <c r="G145" s="17" t="str">
        <f>IF(F145="","",F145-TODAY())</f>
        <v/>
      </c>
      <c r="H145" t="str">
        <f>IF(G145="","",IF(G145&lt;0,"Gecikmiş",IF(G145&lt;=30,"30 gün içinde","Planlı")))</f>
        <v/>
      </c>
      <c r="I145" s="16" t="str">
        <f>IF('Cihazlar'!R145="","",IF('Cihazlar'!S145="Uygun değil",(IF('Cihazlar'!R145="","",IF(ISNUMBER('Cihazlar'!R145),'Cihazlar'!R145,IFERROR(DATE(VALUE(RIGHT('Cihazlar'!R145,4)),VALUE(MID('Cihazlar'!R145,4,2)),VALUE(LEFT('Cihazlar'!R145,2))),""))))+0,EDATE((IF('Cihazlar'!R145="","",IF(ISNUMBER('Cihazlar'!R145),'Cihazlar'!R145,IFERROR(DATE(VALUE(RIGHT('Cihazlar'!R145,4)),VALUE(MID('Cihazlar'!R145,4,2)),VALUE(LEFT('Cihazlar'!R145,2))),"")))),12)))</f>
        <v/>
      </c>
      <c r="J145" s="17" t="str">
        <f>IF(I145="","",I145-TODAY())</f>
        <v/>
      </c>
      <c r="K145" s="16" t="str">
        <f>IF('Cihazlar'!U145="","",IF('Cihazlar'!V145="Kaçak var",(IF('Cihazlar'!U145="","",IF(ISNUMBER('Cihazlar'!U145),'Cihazlar'!U145,IFERROR(DATE(VALUE(RIGHT('Cihazlar'!U145,4)),VALUE(MID('Cihazlar'!U145,4,2)),VALUE(LEFT('Cihazlar'!U145,2))),""))))+30,EDATE((IF('Cihazlar'!U145="","",IF(ISNUMBER('Cihazlar'!U145),'Cihazlar'!U145,IFERROR(DATE(VALUE(RIGHT('Cihazlar'!U145,4)),VALUE(MID('Cihazlar'!U145,4,2)),VALUE(LEFT('Cihazlar'!U145,2))),"")))),12)))</f>
        <v/>
      </c>
      <c r="L145" s="17" t="str">
        <f>IF(K145="","",K145-TODAY())</f>
        <v/>
      </c>
      <c r="M145" s="16" t="str">
        <f>IF('Cihazlar'!X145="","",IF('Cihazlar'!Y145="Uygun değil",(IF('Cihazlar'!X145="","",IF(ISNUMBER('Cihazlar'!X145),'Cihazlar'!X145,IFERROR(DATE(VALUE(RIGHT('Cihazlar'!X145,4)),VALUE(MID('Cihazlar'!X145,4,2)),VALUE(LEFT('Cihazlar'!X145,2))),""))))+0,EDATE((IF('Cihazlar'!X145="","",IF(ISNUMBER('Cihazlar'!X145),'Cihazlar'!X145,IFERROR(DATE(VALUE(RIGHT('Cihazlar'!X145,4)),VALUE(MID('Cihazlar'!X145,4,2)),VALUE(LEFT('Cihazlar'!X145,2))),"")))),12)))</f>
        <v/>
      </c>
      <c r="N145" s="17" t="str">
        <f>IF(M145="","",M145-TODAY())</f>
        <v/>
      </c>
      <c r="O145" s="16" t="str">
        <f>IF('Cihazlar'!F145&lt;&gt;"",IF('Cihazlar'!F145="","",IF(ISNUMBER('Cihazlar'!F145),'Cihazlar'!F145,IFERROR(DATE(VALUE(RIGHT('Cihazlar'!F145,4)),VALUE(MID('Cihazlar'!F145,4,2)),VALUE(LEFT('Cihazlar'!F145,2))),""))),IF('Cihazlar'!E145="","",IF(ISNUMBER('Cihazlar'!E145),'Cihazlar'!E145,IFERROR(DATE(VALUE(RIGHT('Cihazlar'!E145,4)),VALUE(MID('Cihazlar'!E145,4,2)),VALUE(LEFT('Cihazlar'!E145,2))),""))))</f>
        <v/>
      </c>
      <c r="P145" t="str">
        <f>IF('Cihazlar'!C145="","",IFERROR(MATCH('Cihazlar'!C145,'Ürünler'!$A:$A,0),IFERROR(MATCH('Cihazlar'!C145,'Ürünler'!$B:$B,0),"")))</f>
        <v/>
      </c>
      <c r="Q145">
        <f>IF(R145&gt;0,0,IF('Cihazlar'!J145&lt;&gt;"",N(VALUE('Cihazlar'!J145)),IF(P145="",0,N(INDEX('Ürünler'!$C:$C,P145)))))</f>
        <v>0</v>
      </c>
      <c r="R145">
        <f>IF('Cihazlar'!K145&lt;&gt;"",N(VALUE('Cihazlar'!K145)),IF('Cihazlar'!J145&lt;&gt;"",0,IF(P145="",0,N(INDEX('Ürünler'!$D:$D,P145)))))</f>
        <v>0</v>
      </c>
    </row>
    <row r="146" spans="1:18">
      <c r="A146" t="str">
        <f>IF(AND('Cihazlar'!A146="",'Cihazlar'!B146=""),"",IFERROR(INDEX('Müşteriler'!$A:$A,MATCH(IF('Cihazlar'!A146="","§",'Cihazlar'!A146),'Müşteriler'!$K:$K,0)),IFERROR(INDEX('Müşteriler'!$A:$A,MATCH(IF('Cihazlar'!B146="","§",'Cihazlar'!B146),'Müşteriler'!$C:$C,0)),'Cihazlar'!A146&amp;'Cihazlar'!B146)))</f>
        <v/>
      </c>
      <c r="B146" t="str">
        <f>IF('Cihazlar'!C146="","",IF(P146="",'Cihazlar'!C146,INDEX('Ürünler'!$B:$B,P146)))</f>
        <v/>
      </c>
      <c r="C146" t="str">
        <f>IF('Cihazlar'!D146="","",'Cihazlar'!D146)</f>
        <v/>
      </c>
      <c r="D146" s="16" t="str">
        <f>O146</f>
        <v/>
      </c>
      <c r="E146" t="str">
        <f>IF(R146&gt;0,R146&amp;" gün",IF(Q146&gt;0,Q146&amp;" ay",""))</f>
        <v/>
      </c>
      <c r="F146" s="16" t="str">
        <f>IF(OR('Cihazlar'!C146="",O146=""),"",IF(R146&gt;0,O146+R146,IF(Q146&gt;0,EDATE(O146,Q146),"")))</f>
        <v/>
      </c>
      <c r="G146" s="17" t="str">
        <f>IF(F146="","",F146-TODAY())</f>
        <v/>
      </c>
      <c r="H146" t="str">
        <f>IF(G146="","",IF(G146&lt;0,"Gecikmiş",IF(G146&lt;=30,"30 gün içinde","Planlı")))</f>
        <v/>
      </c>
      <c r="I146" s="16" t="str">
        <f>IF('Cihazlar'!R146="","",IF('Cihazlar'!S146="Uygun değil",(IF('Cihazlar'!R146="","",IF(ISNUMBER('Cihazlar'!R146),'Cihazlar'!R146,IFERROR(DATE(VALUE(RIGHT('Cihazlar'!R146,4)),VALUE(MID('Cihazlar'!R146,4,2)),VALUE(LEFT('Cihazlar'!R146,2))),""))))+0,EDATE((IF('Cihazlar'!R146="","",IF(ISNUMBER('Cihazlar'!R146),'Cihazlar'!R146,IFERROR(DATE(VALUE(RIGHT('Cihazlar'!R146,4)),VALUE(MID('Cihazlar'!R146,4,2)),VALUE(LEFT('Cihazlar'!R146,2))),"")))),12)))</f>
        <v/>
      </c>
      <c r="J146" s="17" t="str">
        <f>IF(I146="","",I146-TODAY())</f>
        <v/>
      </c>
      <c r="K146" s="16" t="str">
        <f>IF('Cihazlar'!U146="","",IF('Cihazlar'!V146="Kaçak var",(IF('Cihazlar'!U146="","",IF(ISNUMBER('Cihazlar'!U146),'Cihazlar'!U146,IFERROR(DATE(VALUE(RIGHT('Cihazlar'!U146,4)),VALUE(MID('Cihazlar'!U146,4,2)),VALUE(LEFT('Cihazlar'!U146,2))),""))))+30,EDATE((IF('Cihazlar'!U146="","",IF(ISNUMBER('Cihazlar'!U146),'Cihazlar'!U146,IFERROR(DATE(VALUE(RIGHT('Cihazlar'!U146,4)),VALUE(MID('Cihazlar'!U146,4,2)),VALUE(LEFT('Cihazlar'!U146,2))),"")))),12)))</f>
        <v/>
      </c>
      <c r="L146" s="17" t="str">
        <f>IF(K146="","",K146-TODAY())</f>
        <v/>
      </c>
      <c r="M146" s="16" t="str">
        <f>IF('Cihazlar'!X146="","",IF('Cihazlar'!Y146="Uygun değil",(IF('Cihazlar'!X146="","",IF(ISNUMBER('Cihazlar'!X146),'Cihazlar'!X146,IFERROR(DATE(VALUE(RIGHT('Cihazlar'!X146,4)),VALUE(MID('Cihazlar'!X146,4,2)),VALUE(LEFT('Cihazlar'!X146,2))),""))))+0,EDATE((IF('Cihazlar'!X146="","",IF(ISNUMBER('Cihazlar'!X146),'Cihazlar'!X146,IFERROR(DATE(VALUE(RIGHT('Cihazlar'!X146,4)),VALUE(MID('Cihazlar'!X146,4,2)),VALUE(LEFT('Cihazlar'!X146,2))),"")))),12)))</f>
        <v/>
      </c>
      <c r="N146" s="17" t="str">
        <f>IF(M146="","",M146-TODAY())</f>
        <v/>
      </c>
      <c r="O146" s="16" t="str">
        <f>IF('Cihazlar'!F146&lt;&gt;"",IF('Cihazlar'!F146="","",IF(ISNUMBER('Cihazlar'!F146),'Cihazlar'!F146,IFERROR(DATE(VALUE(RIGHT('Cihazlar'!F146,4)),VALUE(MID('Cihazlar'!F146,4,2)),VALUE(LEFT('Cihazlar'!F146,2))),""))),IF('Cihazlar'!E146="","",IF(ISNUMBER('Cihazlar'!E146),'Cihazlar'!E146,IFERROR(DATE(VALUE(RIGHT('Cihazlar'!E146,4)),VALUE(MID('Cihazlar'!E146,4,2)),VALUE(LEFT('Cihazlar'!E146,2))),""))))</f>
        <v/>
      </c>
      <c r="P146" t="str">
        <f>IF('Cihazlar'!C146="","",IFERROR(MATCH('Cihazlar'!C146,'Ürünler'!$A:$A,0),IFERROR(MATCH('Cihazlar'!C146,'Ürünler'!$B:$B,0),"")))</f>
        <v/>
      </c>
      <c r="Q146">
        <f>IF(R146&gt;0,0,IF('Cihazlar'!J146&lt;&gt;"",N(VALUE('Cihazlar'!J146)),IF(P146="",0,N(INDEX('Ürünler'!$C:$C,P146)))))</f>
        <v>0</v>
      </c>
      <c r="R146">
        <f>IF('Cihazlar'!K146&lt;&gt;"",N(VALUE('Cihazlar'!K146)),IF('Cihazlar'!J146&lt;&gt;"",0,IF(P146="",0,N(INDEX('Ürünler'!$D:$D,P146)))))</f>
        <v>0</v>
      </c>
    </row>
    <row r="147" spans="1:18">
      <c r="A147" t="str">
        <f>IF(AND('Cihazlar'!A147="",'Cihazlar'!B147=""),"",IFERROR(INDEX('Müşteriler'!$A:$A,MATCH(IF('Cihazlar'!A147="","§",'Cihazlar'!A147),'Müşteriler'!$K:$K,0)),IFERROR(INDEX('Müşteriler'!$A:$A,MATCH(IF('Cihazlar'!B147="","§",'Cihazlar'!B147),'Müşteriler'!$C:$C,0)),'Cihazlar'!A147&amp;'Cihazlar'!B147)))</f>
        <v/>
      </c>
      <c r="B147" t="str">
        <f>IF('Cihazlar'!C147="","",IF(P147="",'Cihazlar'!C147,INDEX('Ürünler'!$B:$B,P147)))</f>
        <v/>
      </c>
      <c r="C147" t="str">
        <f>IF('Cihazlar'!D147="","",'Cihazlar'!D147)</f>
        <v/>
      </c>
      <c r="D147" s="16" t="str">
        <f>O147</f>
        <v/>
      </c>
      <c r="E147" t="str">
        <f>IF(R147&gt;0,R147&amp;" gün",IF(Q147&gt;0,Q147&amp;" ay",""))</f>
        <v/>
      </c>
      <c r="F147" s="16" t="str">
        <f>IF(OR('Cihazlar'!C147="",O147=""),"",IF(R147&gt;0,O147+R147,IF(Q147&gt;0,EDATE(O147,Q147),"")))</f>
        <v/>
      </c>
      <c r="G147" s="17" t="str">
        <f>IF(F147="","",F147-TODAY())</f>
        <v/>
      </c>
      <c r="H147" t="str">
        <f>IF(G147="","",IF(G147&lt;0,"Gecikmiş",IF(G147&lt;=30,"30 gün içinde","Planlı")))</f>
        <v/>
      </c>
      <c r="I147" s="16" t="str">
        <f>IF('Cihazlar'!R147="","",IF('Cihazlar'!S147="Uygun değil",(IF('Cihazlar'!R147="","",IF(ISNUMBER('Cihazlar'!R147),'Cihazlar'!R147,IFERROR(DATE(VALUE(RIGHT('Cihazlar'!R147,4)),VALUE(MID('Cihazlar'!R147,4,2)),VALUE(LEFT('Cihazlar'!R147,2))),""))))+0,EDATE((IF('Cihazlar'!R147="","",IF(ISNUMBER('Cihazlar'!R147),'Cihazlar'!R147,IFERROR(DATE(VALUE(RIGHT('Cihazlar'!R147,4)),VALUE(MID('Cihazlar'!R147,4,2)),VALUE(LEFT('Cihazlar'!R147,2))),"")))),12)))</f>
        <v/>
      </c>
      <c r="J147" s="17" t="str">
        <f>IF(I147="","",I147-TODAY())</f>
        <v/>
      </c>
      <c r="K147" s="16" t="str">
        <f>IF('Cihazlar'!U147="","",IF('Cihazlar'!V147="Kaçak var",(IF('Cihazlar'!U147="","",IF(ISNUMBER('Cihazlar'!U147),'Cihazlar'!U147,IFERROR(DATE(VALUE(RIGHT('Cihazlar'!U147,4)),VALUE(MID('Cihazlar'!U147,4,2)),VALUE(LEFT('Cihazlar'!U147,2))),""))))+30,EDATE((IF('Cihazlar'!U147="","",IF(ISNUMBER('Cihazlar'!U147),'Cihazlar'!U147,IFERROR(DATE(VALUE(RIGHT('Cihazlar'!U147,4)),VALUE(MID('Cihazlar'!U147,4,2)),VALUE(LEFT('Cihazlar'!U147,2))),"")))),12)))</f>
        <v/>
      </c>
      <c r="L147" s="17" t="str">
        <f>IF(K147="","",K147-TODAY())</f>
        <v/>
      </c>
      <c r="M147" s="16" t="str">
        <f>IF('Cihazlar'!X147="","",IF('Cihazlar'!Y147="Uygun değil",(IF('Cihazlar'!X147="","",IF(ISNUMBER('Cihazlar'!X147),'Cihazlar'!X147,IFERROR(DATE(VALUE(RIGHT('Cihazlar'!X147,4)),VALUE(MID('Cihazlar'!X147,4,2)),VALUE(LEFT('Cihazlar'!X147,2))),""))))+0,EDATE((IF('Cihazlar'!X147="","",IF(ISNUMBER('Cihazlar'!X147),'Cihazlar'!X147,IFERROR(DATE(VALUE(RIGHT('Cihazlar'!X147,4)),VALUE(MID('Cihazlar'!X147,4,2)),VALUE(LEFT('Cihazlar'!X147,2))),"")))),12)))</f>
        <v/>
      </c>
      <c r="N147" s="17" t="str">
        <f>IF(M147="","",M147-TODAY())</f>
        <v/>
      </c>
      <c r="O147" s="16" t="str">
        <f>IF('Cihazlar'!F147&lt;&gt;"",IF('Cihazlar'!F147="","",IF(ISNUMBER('Cihazlar'!F147),'Cihazlar'!F147,IFERROR(DATE(VALUE(RIGHT('Cihazlar'!F147,4)),VALUE(MID('Cihazlar'!F147,4,2)),VALUE(LEFT('Cihazlar'!F147,2))),""))),IF('Cihazlar'!E147="","",IF(ISNUMBER('Cihazlar'!E147),'Cihazlar'!E147,IFERROR(DATE(VALUE(RIGHT('Cihazlar'!E147,4)),VALUE(MID('Cihazlar'!E147,4,2)),VALUE(LEFT('Cihazlar'!E147,2))),""))))</f>
        <v/>
      </c>
      <c r="P147" t="str">
        <f>IF('Cihazlar'!C147="","",IFERROR(MATCH('Cihazlar'!C147,'Ürünler'!$A:$A,0),IFERROR(MATCH('Cihazlar'!C147,'Ürünler'!$B:$B,0),"")))</f>
        <v/>
      </c>
      <c r="Q147">
        <f>IF(R147&gt;0,0,IF('Cihazlar'!J147&lt;&gt;"",N(VALUE('Cihazlar'!J147)),IF(P147="",0,N(INDEX('Ürünler'!$C:$C,P147)))))</f>
        <v>0</v>
      </c>
      <c r="R147">
        <f>IF('Cihazlar'!K147&lt;&gt;"",N(VALUE('Cihazlar'!K147)),IF('Cihazlar'!J147&lt;&gt;"",0,IF(P147="",0,N(INDEX('Ürünler'!$D:$D,P147)))))</f>
        <v>0</v>
      </c>
    </row>
    <row r="148" spans="1:18">
      <c r="A148" t="str">
        <f>IF(AND('Cihazlar'!A148="",'Cihazlar'!B148=""),"",IFERROR(INDEX('Müşteriler'!$A:$A,MATCH(IF('Cihazlar'!A148="","§",'Cihazlar'!A148),'Müşteriler'!$K:$K,0)),IFERROR(INDEX('Müşteriler'!$A:$A,MATCH(IF('Cihazlar'!B148="","§",'Cihazlar'!B148),'Müşteriler'!$C:$C,0)),'Cihazlar'!A148&amp;'Cihazlar'!B148)))</f>
        <v/>
      </c>
      <c r="B148" t="str">
        <f>IF('Cihazlar'!C148="","",IF(P148="",'Cihazlar'!C148,INDEX('Ürünler'!$B:$B,P148)))</f>
        <v/>
      </c>
      <c r="C148" t="str">
        <f>IF('Cihazlar'!D148="","",'Cihazlar'!D148)</f>
        <v/>
      </c>
      <c r="D148" s="16" t="str">
        <f>O148</f>
        <v/>
      </c>
      <c r="E148" t="str">
        <f>IF(R148&gt;0,R148&amp;" gün",IF(Q148&gt;0,Q148&amp;" ay",""))</f>
        <v/>
      </c>
      <c r="F148" s="16" t="str">
        <f>IF(OR('Cihazlar'!C148="",O148=""),"",IF(R148&gt;0,O148+R148,IF(Q148&gt;0,EDATE(O148,Q148),"")))</f>
        <v/>
      </c>
      <c r="G148" s="17" t="str">
        <f>IF(F148="","",F148-TODAY())</f>
        <v/>
      </c>
      <c r="H148" t="str">
        <f>IF(G148="","",IF(G148&lt;0,"Gecikmiş",IF(G148&lt;=30,"30 gün içinde","Planlı")))</f>
        <v/>
      </c>
      <c r="I148" s="16" t="str">
        <f>IF('Cihazlar'!R148="","",IF('Cihazlar'!S148="Uygun değil",(IF('Cihazlar'!R148="","",IF(ISNUMBER('Cihazlar'!R148),'Cihazlar'!R148,IFERROR(DATE(VALUE(RIGHT('Cihazlar'!R148,4)),VALUE(MID('Cihazlar'!R148,4,2)),VALUE(LEFT('Cihazlar'!R148,2))),""))))+0,EDATE((IF('Cihazlar'!R148="","",IF(ISNUMBER('Cihazlar'!R148),'Cihazlar'!R148,IFERROR(DATE(VALUE(RIGHT('Cihazlar'!R148,4)),VALUE(MID('Cihazlar'!R148,4,2)),VALUE(LEFT('Cihazlar'!R148,2))),"")))),12)))</f>
        <v/>
      </c>
      <c r="J148" s="17" t="str">
        <f>IF(I148="","",I148-TODAY())</f>
        <v/>
      </c>
      <c r="K148" s="16" t="str">
        <f>IF('Cihazlar'!U148="","",IF('Cihazlar'!V148="Kaçak var",(IF('Cihazlar'!U148="","",IF(ISNUMBER('Cihazlar'!U148),'Cihazlar'!U148,IFERROR(DATE(VALUE(RIGHT('Cihazlar'!U148,4)),VALUE(MID('Cihazlar'!U148,4,2)),VALUE(LEFT('Cihazlar'!U148,2))),""))))+30,EDATE((IF('Cihazlar'!U148="","",IF(ISNUMBER('Cihazlar'!U148),'Cihazlar'!U148,IFERROR(DATE(VALUE(RIGHT('Cihazlar'!U148,4)),VALUE(MID('Cihazlar'!U148,4,2)),VALUE(LEFT('Cihazlar'!U148,2))),"")))),12)))</f>
        <v/>
      </c>
      <c r="L148" s="17" t="str">
        <f>IF(K148="","",K148-TODAY())</f>
        <v/>
      </c>
      <c r="M148" s="16" t="str">
        <f>IF('Cihazlar'!X148="","",IF('Cihazlar'!Y148="Uygun değil",(IF('Cihazlar'!X148="","",IF(ISNUMBER('Cihazlar'!X148),'Cihazlar'!X148,IFERROR(DATE(VALUE(RIGHT('Cihazlar'!X148,4)),VALUE(MID('Cihazlar'!X148,4,2)),VALUE(LEFT('Cihazlar'!X148,2))),""))))+0,EDATE((IF('Cihazlar'!X148="","",IF(ISNUMBER('Cihazlar'!X148),'Cihazlar'!X148,IFERROR(DATE(VALUE(RIGHT('Cihazlar'!X148,4)),VALUE(MID('Cihazlar'!X148,4,2)),VALUE(LEFT('Cihazlar'!X148,2))),"")))),12)))</f>
        <v/>
      </c>
      <c r="N148" s="17" t="str">
        <f>IF(M148="","",M148-TODAY())</f>
        <v/>
      </c>
      <c r="O148" s="16" t="str">
        <f>IF('Cihazlar'!F148&lt;&gt;"",IF('Cihazlar'!F148="","",IF(ISNUMBER('Cihazlar'!F148),'Cihazlar'!F148,IFERROR(DATE(VALUE(RIGHT('Cihazlar'!F148,4)),VALUE(MID('Cihazlar'!F148,4,2)),VALUE(LEFT('Cihazlar'!F148,2))),""))),IF('Cihazlar'!E148="","",IF(ISNUMBER('Cihazlar'!E148),'Cihazlar'!E148,IFERROR(DATE(VALUE(RIGHT('Cihazlar'!E148,4)),VALUE(MID('Cihazlar'!E148,4,2)),VALUE(LEFT('Cihazlar'!E148,2))),""))))</f>
        <v/>
      </c>
      <c r="P148" t="str">
        <f>IF('Cihazlar'!C148="","",IFERROR(MATCH('Cihazlar'!C148,'Ürünler'!$A:$A,0),IFERROR(MATCH('Cihazlar'!C148,'Ürünler'!$B:$B,0),"")))</f>
        <v/>
      </c>
      <c r="Q148">
        <f>IF(R148&gt;0,0,IF('Cihazlar'!J148&lt;&gt;"",N(VALUE('Cihazlar'!J148)),IF(P148="",0,N(INDEX('Ürünler'!$C:$C,P148)))))</f>
        <v>0</v>
      </c>
      <c r="R148">
        <f>IF('Cihazlar'!K148&lt;&gt;"",N(VALUE('Cihazlar'!K148)),IF('Cihazlar'!J148&lt;&gt;"",0,IF(P148="",0,N(INDEX('Ürünler'!$D:$D,P148)))))</f>
        <v>0</v>
      </c>
    </row>
    <row r="149" spans="1:18">
      <c r="A149" t="str">
        <f>IF(AND('Cihazlar'!A149="",'Cihazlar'!B149=""),"",IFERROR(INDEX('Müşteriler'!$A:$A,MATCH(IF('Cihazlar'!A149="","§",'Cihazlar'!A149),'Müşteriler'!$K:$K,0)),IFERROR(INDEX('Müşteriler'!$A:$A,MATCH(IF('Cihazlar'!B149="","§",'Cihazlar'!B149),'Müşteriler'!$C:$C,0)),'Cihazlar'!A149&amp;'Cihazlar'!B149)))</f>
        <v/>
      </c>
      <c r="B149" t="str">
        <f>IF('Cihazlar'!C149="","",IF(P149="",'Cihazlar'!C149,INDEX('Ürünler'!$B:$B,P149)))</f>
        <v/>
      </c>
      <c r="C149" t="str">
        <f>IF('Cihazlar'!D149="","",'Cihazlar'!D149)</f>
        <v/>
      </c>
      <c r="D149" s="16" t="str">
        <f>O149</f>
        <v/>
      </c>
      <c r="E149" t="str">
        <f>IF(R149&gt;0,R149&amp;" gün",IF(Q149&gt;0,Q149&amp;" ay",""))</f>
        <v/>
      </c>
      <c r="F149" s="16" t="str">
        <f>IF(OR('Cihazlar'!C149="",O149=""),"",IF(R149&gt;0,O149+R149,IF(Q149&gt;0,EDATE(O149,Q149),"")))</f>
        <v/>
      </c>
      <c r="G149" s="17" t="str">
        <f>IF(F149="","",F149-TODAY())</f>
        <v/>
      </c>
      <c r="H149" t="str">
        <f>IF(G149="","",IF(G149&lt;0,"Gecikmiş",IF(G149&lt;=30,"30 gün içinde","Planlı")))</f>
        <v/>
      </c>
      <c r="I149" s="16" t="str">
        <f>IF('Cihazlar'!R149="","",IF('Cihazlar'!S149="Uygun değil",(IF('Cihazlar'!R149="","",IF(ISNUMBER('Cihazlar'!R149),'Cihazlar'!R149,IFERROR(DATE(VALUE(RIGHT('Cihazlar'!R149,4)),VALUE(MID('Cihazlar'!R149,4,2)),VALUE(LEFT('Cihazlar'!R149,2))),""))))+0,EDATE((IF('Cihazlar'!R149="","",IF(ISNUMBER('Cihazlar'!R149),'Cihazlar'!R149,IFERROR(DATE(VALUE(RIGHT('Cihazlar'!R149,4)),VALUE(MID('Cihazlar'!R149,4,2)),VALUE(LEFT('Cihazlar'!R149,2))),"")))),12)))</f>
        <v/>
      </c>
      <c r="J149" s="17" t="str">
        <f>IF(I149="","",I149-TODAY())</f>
        <v/>
      </c>
      <c r="K149" s="16" t="str">
        <f>IF('Cihazlar'!U149="","",IF('Cihazlar'!V149="Kaçak var",(IF('Cihazlar'!U149="","",IF(ISNUMBER('Cihazlar'!U149),'Cihazlar'!U149,IFERROR(DATE(VALUE(RIGHT('Cihazlar'!U149,4)),VALUE(MID('Cihazlar'!U149,4,2)),VALUE(LEFT('Cihazlar'!U149,2))),""))))+30,EDATE((IF('Cihazlar'!U149="","",IF(ISNUMBER('Cihazlar'!U149),'Cihazlar'!U149,IFERROR(DATE(VALUE(RIGHT('Cihazlar'!U149,4)),VALUE(MID('Cihazlar'!U149,4,2)),VALUE(LEFT('Cihazlar'!U149,2))),"")))),12)))</f>
        <v/>
      </c>
      <c r="L149" s="17" t="str">
        <f>IF(K149="","",K149-TODAY())</f>
        <v/>
      </c>
      <c r="M149" s="16" t="str">
        <f>IF('Cihazlar'!X149="","",IF('Cihazlar'!Y149="Uygun değil",(IF('Cihazlar'!X149="","",IF(ISNUMBER('Cihazlar'!X149),'Cihazlar'!X149,IFERROR(DATE(VALUE(RIGHT('Cihazlar'!X149,4)),VALUE(MID('Cihazlar'!X149,4,2)),VALUE(LEFT('Cihazlar'!X149,2))),""))))+0,EDATE((IF('Cihazlar'!X149="","",IF(ISNUMBER('Cihazlar'!X149),'Cihazlar'!X149,IFERROR(DATE(VALUE(RIGHT('Cihazlar'!X149,4)),VALUE(MID('Cihazlar'!X149,4,2)),VALUE(LEFT('Cihazlar'!X149,2))),"")))),12)))</f>
        <v/>
      </c>
      <c r="N149" s="17" t="str">
        <f>IF(M149="","",M149-TODAY())</f>
        <v/>
      </c>
      <c r="O149" s="16" t="str">
        <f>IF('Cihazlar'!F149&lt;&gt;"",IF('Cihazlar'!F149="","",IF(ISNUMBER('Cihazlar'!F149),'Cihazlar'!F149,IFERROR(DATE(VALUE(RIGHT('Cihazlar'!F149,4)),VALUE(MID('Cihazlar'!F149,4,2)),VALUE(LEFT('Cihazlar'!F149,2))),""))),IF('Cihazlar'!E149="","",IF(ISNUMBER('Cihazlar'!E149),'Cihazlar'!E149,IFERROR(DATE(VALUE(RIGHT('Cihazlar'!E149,4)),VALUE(MID('Cihazlar'!E149,4,2)),VALUE(LEFT('Cihazlar'!E149,2))),""))))</f>
        <v/>
      </c>
      <c r="P149" t="str">
        <f>IF('Cihazlar'!C149="","",IFERROR(MATCH('Cihazlar'!C149,'Ürünler'!$A:$A,0),IFERROR(MATCH('Cihazlar'!C149,'Ürünler'!$B:$B,0),"")))</f>
        <v/>
      </c>
      <c r="Q149">
        <f>IF(R149&gt;0,0,IF('Cihazlar'!J149&lt;&gt;"",N(VALUE('Cihazlar'!J149)),IF(P149="",0,N(INDEX('Ürünler'!$C:$C,P149)))))</f>
        <v>0</v>
      </c>
      <c r="R149">
        <f>IF('Cihazlar'!K149&lt;&gt;"",N(VALUE('Cihazlar'!K149)),IF('Cihazlar'!J149&lt;&gt;"",0,IF(P149="",0,N(INDEX('Ürünler'!$D:$D,P149)))))</f>
        <v>0</v>
      </c>
    </row>
    <row r="150" spans="1:18">
      <c r="A150" t="str">
        <f>IF(AND('Cihazlar'!A150="",'Cihazlar'!B150=""),"",IFERROR(INDEX('Müşteriler'!$A:$A,MATCH(IF('Cihazlar'!A150="","§",'Cihazlar'!A150),'Müşteriler'!$K:$K,0)),IFERROR(INDEX('Müşteriler'!$A:$A,MATCH(IF('Cihazlar'!B150="","§",'Cihazlar'!B150),'Müşteriler'!$C:$C,0)),'Cihazlar'!A150&amp;'Cihazlar'!B150)))</f>
        <v/>
      </c>
      <c r="B150" t="str">
        <f>IF('Cihazlar'!C150="","",IF(P150="",'Cihazlar'!C150,INDEX('Ürünler'!$B:$B,P150)))</f>
        <v/>
      </c>
      <c r="C150" t="str">
        <f>IF('Cihazlar'!D150="","",'Cihazlar'!D150)</f>
        <v/>
      </c>
      <c r="D150" s="16" t="str">
        <f>O150</f>
        <v/>
      </c>
      <c r="E150" t="str">
        <f>IF(R150&gt;0,R150&amp;" gün",IF(Q150&gt;0,Q150&amp;" ay",""))</f>
        <v/>
      </c>
      <c r="F150" s="16" t="str">
        <f>IF(OR('Cihazlar'!C150="",O150=""),"",IF(R150&gt;0,O150+R150,IF(Q150&gt;0,EDATE(O150,Q150),"")))</f>
        <v/>
      </c>
      <c r="G150" s="17" t="str">
        <f>IF(F150="","",F150-TODAY())</f>
        <v/>
      </c>
      <c r="H150" t="str">
        <f>IF(G150="","",IF(G150&lt;0,"Gecikmiş",IF(G150&lt;=30,"30 gün içinde","Planlı")))</f>
        <v/>
      </c>
      <c r="I150" s="16" t="str">
        <f>IF('Cihazlar'!R150="","",IF('Cihazlar'!S150="Uygun değil",(IF('Cihazlar'!R150="","",IF(ISNUMBER('Cihazlar'!R150),'Cihazlar'!R150,IFERROR(DATE(VALUE(RIGHT('Cihazlar'!R150,4)),VALUE(MID('Cihazlar'!R150,4,2)),VALUE(LEFT('Cihazlar'!R150,2))),""))))+0,EDATE((IF('Cihazlar'!R150="","",IF(ISNUMBER('Cihazlar'!R150),'Cihazlar'!R150,IFERROR(DATE(VALUE(RIGHT('Cihazlar'!R150,4)),VALUE(MID('Cihazlar'!R150,4,2)),VALUE(LEFT('Cihazlar'!R150,2))),"")))),12)))</f>
        <v/>
      </c>
      <c r="J150" s="17" t="str">
        <f>IF(I150="","",I150-TODAY())</f>
        <v/>
      </c>
      <c r="K150" s="16" t="str">
        <f>IF('Cihazlar'!U150="","",IF('Cihazlar'!V150="Kaçak var",(IF('Cihazlar'!U150="","",IF(ISNUMBER('Cihazlar'!U150),'Cihazlar'!U150,IFERROR(DATE(VALUE(RIGHT('Cihazlar'!U150,4)),VALUE(MID('Cihazlar'!U150,4,2)),VALUE(LEFT('Cihazlar'!U150,2))),""))))+30,EDATE((IF('Cihazlar'!U150="","",IF(ISNUMBER('Cihazlar'!U150),'Cihazlar'!U150,IFERROR(DATE(VALUE(RIGHT('Cihazlar'!U150,4)),VALUE(MID('Cihazlar'!U150,4,2)),VALUE(LEFT('Cihazlar'!U150,2))),"")))),12)))</f>
        <v/>
      </c>
      <c r="L150" s="17" t="str">
        <f>IF(K150="","",K150-TODAY())</f>
        <v/>
      </c>
      <c r="M150" s="16" t="str">
        <f>IF('Cihazlar'!X150="","",IF('Cihazlar'!Y150="Uygun değil",(IF('Cihazlar'!X150="","",IF(ISNUMBER('Cihazlar'!X150),'Cihazlar'!X150,IFERROR(DATE(VALUE(RIGHT('Cihazlar'!X150,4)),VALUE(MID('Cihazlar'!X150,4,2)),VALUE(LEFT('Cihazlar'!X150,2))),""))))+0,EDATE((IF('Cihazlar'!X150="","",IF(ISNUMBER('Cihazlar'!X150),'Cihazlar'!X150,IFERROR(DATE(VALUE(RIGHT('Cihazlar'!X150,4)),VALUE(MID('Cihazlar'!X150,4,2)),VALUE(LEFT('Cihazlar'!X150,2))),"")))),12)))</f>
        <v/>
      </c>
      <c r="N150" s="17" t="str">
        <f>IF(M150="","",M150-TODAY())</f>
        <v/>
      </c>
      <c r="O150" s="16" t="str">
        <f>IF('Cihazlar'!F150&lt;&gt;"",IF('Cihazlar'!F150="","",IF(ISNUMBER('Cihazlar'!F150),'Cihazlar'!F150,IFERROR(DATE(VALUE(RIGHT('Cihazlar'!F150,4)),VALUE(MID('Cihazlar'!F150,4,2)),VALUE(LEFT('Cihazlar'!F150,2))),""))),IF('Cihazlar'!E150="","",IF(ISNUMBER('Cihazlar'!E150),'Cihazlar'!E150,IFERROR(DATE(VALUE(RIGHT('Cihazlar'!E150,4)),VALUE(MID('Cihazlar'!E150,4,2)),VALUE(LEFT('Cihazlar'!E150,2))),""))))</f>
        <v/>
      </c>
      <c r="P150" t="str">
        <f>IF('Cihazlar'!C150="","",IFERROR(MATCH('Cihazlar'!C150,'Ürünler'!$A:$A,0),IFERROR(MATCH('Cihazlar'!C150,'Ürünler'!$B:$B,0),"")))</f>
        <v/>
      </c>
      <c r="Q150">
        <f>IF(R150&gt;0,0,IF('Cihazlar'!J150&lt;&gt;"",N(VALUE('Cihazlar'!J150)),IF(P150="",0,N(INDEX('Ürünler'!$C:$C,P150)))))</f>
        <v>0</v>
      </c>
      <c r="R150">
        <f>IF('Cihazlar'!K150&lt;&gt;"",N(VALUE('Cihazlar'!K150)),IF('Cihazlar'!J150&lt;&gt;"",0,IF(P150="",0,N(INDEX('Ürünler'!$D:$D,P150)))))</f>
        <v>0</v>
      </c>
    </row>
    <row r="151" spans="1:18">
      <c r="A151" t="str">
        <f>IF(AND('Cihazlar'!A151="",'Cihazlar'!B151=""),"",IFERROR(INDEX('Müşteriler'!$A:$A,MATCH(IF('Cihazlar'!A151="","§",'Cihazlar'!A151),'Müşteriler'!$K:$K,0)),IFERROR(INDEX('Müşteriler'!$A:$A,MATCH(IF('Cihazlar'!B151="","§",'Cihazlar'!B151),'Müşteriler'!$C:$C,0)),'Cihazlar'!A151&amp;'Cihazlar'!B151)))</f>
        <v/>
      </c>
      <c r="B151" t="str">
        <f>IF('Cihazlar'!C151="","",IF(P151="",'Cihazlar'!C151,INDEX('Ürünler'!$B:$B,P151)))</f>
        <v/>
      </c>
      <c r="C151" t="str">
        <f>IF('Cihazlar'!D151="","",'Cihazlar'!D151)</f>
        <v/>
      </c>
      <c r="D151" s="16" t="str">
        <f>O151</f>
        <v/>
      </c>
      <c r="E151" t="str">
        <f>IF(R151&gt;0,R151&amp;" gün",IF(Q151&gt;0,Q151&amp;" ay",""))</f>
        <v/>
      </c>
      <c r="F151" s="16" t="str">
        <f>IF(OR('Cihazlar'!C151="",O151=""),"",IF(R151&gt;0,O151+R151,IF(Q151&gt;0,EDATE(O151,Q151),"")))</f>
        <v/>
      </c>
      <c r="G151" s="17" t="str">
        <f>IF(F151="","",F151-TODAY())</f>
        <v/>
      </c>
      <c r="H151" t="str">
        <f>IF(G151="","",IF(G151&lt;0,"Gecikmiş",IF(G151&lt;=30,"30 gün içinde","Planlı")))</f>
        <v/>
      </c>
      <c r="I151" s="16" t="str">
        <f>IF('Cihazlar'!R151="","",IF('Cihazlar'!S151="Uygun değil",(IF('Cihazlar'!R151="","",IF(ISNUMBER('Cihazlar'!R151),'Cihazlar'!R151,IFERROR(DATE(VALUE(RIGHT('Cihazlar'!R151,4)),VALUE(MID('Cihazlar'!R151,4,2)),VALUE(LEFT('Cihazlar'!R151,2))),""))))+0,EDATE((IF('Cihazlar'!R151="","",IF(ISNUMBER('Cihazlar'!R151),'Cihazlar'!R151,IFERROR(DATE(VALUE(RIGHT('Cihazlar'!R151,4)),VALUE(MID('Cihazlar'!R151,4,2)),VALUE(LEFT('Cihazlar'!R151,2))),"")))),12)))</f>
        <v/>
      </c>
      <c r="J151" s="17" t="str">
        <f>IF(I151="","",I151-TODAY())</f>
        <v/>
      </c>
      <c r="K151" s="16" t="str">
        <f>IF('Cihazlar'!U151="","",IF('Cihazlar'!V151="Kaçak var",(IF('Cihazlar'!U151="","",IF(ISNUMBER('Cihazlar'!U151),'Cihazlar'!U151,IFERROR(DATE(VALUE(RIGHT('Cihazlar'!U151,4)),VALUE(MID('Cihazlar'!U151,4,2)),VALUE(LEFT('Cihazlar'!U151,2))),""))))+30,EDATE((IF('Cihazlar'!U151="","",IF(ISNUMBER('Cihazlar'!U151),'Cihazlar'!U151,IFERROR(DATE(VALUE(RIGHT('Cihazlar'!U151,4)),VALUE(MID('Cihazlar'!U151,4,2)),VALUE(LEFT('Cihazlar'!U151,2))),"")))),12)))</f>
        <v/>
      </c>
      <c r="L151" s="17" t="str">
        <f>IF(K151="","",K151-TODAY())</f>
        <v/>
      </c>
      <c r="M151" s="16" t="str">
        <f>IF('Cihazlar'!X151="","",IF('Cihazlar'!Y151="Uygun değil",(IF('Cihazlar'!X151="","",IF(ISNUMBER('Cihazlar'!X151),'Cihazlar'!X151,IFERROR(DATE(VALUE(RIGHT('Cihazlar'!X151,4)),VALUE(MID('Cihazlar'!X151,4,2)),VALUE(LEFT('Cihazlar'!X151,2))),""))))+0,EDATE((IF('Cihazlar'!X151="","",IF(ISNUMBER('Cihazlar'!X151),'Cihazlar'!X151,IFERROR(DATE(VALUE(RIGHT('Cihazlar'!X151,4)),VALUE(MID('Cihazlar'!X151,4,2)),VALUE(LEFT('Cihazlar'!X151,2))),"")))),12)))</f>
        <v/>
      </c>
      <c r="N151" s="17" t="str">
        <f>IF(M151="","",M151-TODAY())</f>
        <v/>
      </c>
      <c r="O151" s="16" t="str">
        <f>IF('Cihazlar'!F151&lt;&gt;"",IF('Cihazlar'!F151="","",IF(ISNUMBER('Cihazlar'!F151),'Cihazlar'!F151,IFERROR(DATE(VALUE(RIGHT('Cihazlar'!F151,4)),VALUE(MID('Cihazlar'!F151,4,2)),VALUE(LEFT('Cihazlar'!F151,2))),""))),IF('Cihazlar'!E151="","",IF(ISNUMBER('Cihazlar'!E151),'Cihazlar'!E151,IFERROR(DATE(VALUE(RIGHT('Cihazlar'!E151,4)),VALUE(MID('Cihazlar'!E151,4,2)),VALUE(LEFT('Cihazlar'!E151,2))),""))))</f>
        <v/>
      </c>
      <c r="P151" t="str">
        <f>IF('Cihazlar'!C151="","",IFERROR(MATCH('Cihazlar'!C151,'Ürünler'!$A:$A,0),IFERROR(MATCH('Cihazlar'!C151,'Ürünler'!$B:$B,0),"")))</f>
        <v/>
      </c>
      <c r="Q151">
        <f>IF(R151&gt;0,0,IF('Cihazlar'!J151&lt;&gt;"",N(VALUE('Cihazlar'!J151)),IF(P151="",0,N(INDEX('Ürünler'!$C:$C,P151)))))</f>
        <v>0</v>
      </c>
      <c r="R151">
        <f>IF('Cihazlar'!K151&lt;&gt;"",N(VALUE('Cihazlar'!K151)),IF('Cihazlar'!J151&lt;&gt;"",0,IF(P151="",0,N(INDEX('Ürünler'!$D:$D,P151)))))</f>
        <v>0</v>
      </c>
    </row>
    <row r="152" spans="1:18">
      <c r="A152" t="str">
        <f>IF(AND('Cihazlar'!A152="",'Cihazlar'!B152=""),"",IFERROR(INDEX('Müşteriler'!$A:$A,MATCH(IF('Cihazlar'!A152="","§",'Cihazlar'!A152),'Müşteriler'!$K:$K,0)),IFERROR(INDEX('Müşteriler'!$A:$A,MATCH(IF('Cihazlar'!B152="","§",'Cihazlar'!B152),'Müşteriler'!$C:$C,0)),'Cihazlar'!A152&amp;'Cihazlar'!B152)))</f>
        <v/>
      </c>
      <c r="B152" t="str">
        <f>IF('Cihazlar'!C152="","",IF(P152="",'Cihazlar'!C152,INDEX('Ürünler'!$B:$B,P152)))</f>
        <v/>
      </c>
      <c r="C152" t="str">
        <f>IF('Cihazlar'!D152="","",'Cihazlar'!D152)</f>
        <v/>
      </c>
      <c r="D152" s="16" t="str">
        <f>O152</f>
        <v/>
      </c>
      <c r="E152" t="str">
        <f>IF(R152&gt;0,R152&amp;" gün",IF(Q152&gt;0,Q152&amp;" ay",""))</f>
        <v/>
      </c>
      <c r="F152" s="16" t="str">
        <f>IF(OR('Cihazlar'!C152="",O152=""),"",IF(R152&gt;0,O152+R152,IF(Q152&gt;0,EDATE(O152,Q152),"")))</f>
        <v/>
      </c>
      <c r="G152" s="17" t="str">
        <f>IF(F152="","",F152-TODAY())</f>
        <v/>
      </c>
      <c r="H152" t="str">
        <f>IF(G152="","",IF(G152&lt;0,"Gecikmiş",IF(G152&lt;=30,"30 gün içinde","Planlı")))</f>
        <v/>
      </c>
      <c r="I152" s="16" t="str">
        <f>IF('Cihazlar'!R152="","",IF('Cihazlar'!S152="Uygun değil",(IF('Cihazlar'!R152="","",IF(ISNUMBER('Cihazlar'!R152),'Cihazlar'!R152,IFERROR(DATE(VALUE(RIGHT('Cihazlar'!R152,4)),VALUE(MID('Cihazlar'!R152,4,2)),VALUE(LEFT('Cihazlar'!R152,2))),""))))+0,EDATE((IF('Cihazlar'!R152="","",IF(ISNUMBER('Cihazlar'!R152),'Cihazlar'!R152,IFERROR(DATE(VALUE(RIGHT('Cihazlar'!R152,4)),VALUE(MID('Cihazlar'!R152,4,2)),VALUE(LEFT('Cihazlar'!R152,2))),"")))),12)))</f>
        <v/>
      </c>
      <c r="J152" s="17" t="str">
        <f>IF(I152="","",I152-TODAY())</f>
        <v/>
      </c>
      <c r="K152" s="16" t="str">
        <f>IF('Cihazlar'!U152="","",IF('Cihazlar'!V152="Kaçak var",(IF('Cihazlar'!U152="","",IF(ISNUMBER('Cihazlar'!U152),'Cihazlar'!U152,IFERROR(DATE(VALUE(RIGHT('Cihazlar'!U152,4)),VALUE(MID('Cihazlar'!U152,4,2)),VALUE(LEFT('Cihazlar'!U152,2))),""))))+30,EDATE((IF('Cihazlar'!U152="","",IF(ISNUMBER('Cihazlar'!U152),'Cihazlar'!U152,IFERROR(DATE(VALUE(RIGHT('Cihazlar'!U152,4)),VALUE(MID('Cihazlar'!U152,4,2)),VALUE(LEFT('Cihazlar'!U152,2))),"")))),12)))</f>
        <v/>
      </c>
      <c r="L152" s="17" t="str">
        <f>IF(K152="","",K152-TODAY())</f>
        <v/>
      </c>
      <c r="M152" s="16" t="str">
        <f>IF('Cihazlar'!X152="","",IF('Cihazlar'!Y152="Uygun değil",(IF('Cihazlar'!X152="","",IF(ISNUMBER('Cihazlar'!X152),'Cihazlar'!X152,IFERROR(DATE(VALUE(RIGHT('Cihazlar'!X152,4)),VALUE(MID('Cihazlar'!X152,4,2)),VALUE(LEFT('Cihazlar'!X152,2))),""))))+0,EDATE((IF('Cihazlar'!X152="","",IF(ISNUMBER('Cihazlar'!X152),'Cihazlar'!X152,IFERROR(DATE(VALUE(RIGHT('Cihazlar'!X152,4)),VALUE(MID('Cihazlar'!X152,4,2)),VALUE(LEFT('Cihazlar'!X152,2))),"")))),12)))</f>
        <v/>
      </c>
      <c r="N152" s="17" t="str">
        <f>IF(M152="","",M152-TODAY())</f>
        <v/>
      </c>
      <c r="O152" s="16" t="str">
        <f>IF('Cihazlar'!F152&lt;&gt;"",IF('Cihazlar'!F152="","",IF(ISNUMBER('Cihazlar'!F152),'Cihazlar'!F152,IFERROR(DATE(VALUE(RIGHT('Cihazlar'!F152,4)),VALUE(MID('Cihazlar'!F152,4,2)),VALUE(LEFT('Cihazlar'!F152,2))),""))),IF('Cihazlar'!E152="","",IF(ISNUMBER('Cihazlar'!E152),'Cihazlar'!E152,IFERROR(DATE(VALUE(RIGHT('Cihazlar'!E152,4)),VALUE(MID('Cihazlar'!E152,4,2)),VALUE(LEFT('Cihazlar'!E152,2))),""))))</f>
        <v/>
      </c>
      <c r="P152" t="str">
        <f>IF('Cihazlar'!C152="","",IFERROR(MATCH('Cihazlar'!C152,'Ürünler'!$A:$A,0),IFERROR(MATCH('Cihazlar'!C152,'Ürünler'!$B:$B,0),"")))</f>
        <v/>
      </c>
      <c r="Q152">
        <f>IF(R152&gt;0,0,IF('Cihazlar'!J152&lt;&gt;"",N(VALUE('Cihazlar'!J152)),IF(P152="",0,N(INDEX('Ürünler'!$C:$C,P152)))))</f>
        <v>0</v>
      </c>
      <c r="R152">
        <f>IF('Cihazlar'!K152&lt;&gt;"",N(VALUE('Cihazlar'!K152)),IF('Cihazlar'!J152&lt;&gt;"",0,IF(P152="",0,N(INDEX('Ürünler'!$D:$D,P152)))))</f>
        <v>0</v>
      </c>
    </row>
    <row r="153" spans="1:18">
      <c r="A153" t="str">
        <f>IF(AND('Cihazlar'!A153="",'Cihazlar'!B153=""),"",IFERROR(INDEX('Müşteriler'!$A:$A,MATCH(IF('Cihazlar'!A153="","§",'Cihazlar'!A153),'Müşteriler'!$K:$K,0)),IFERROR(INDEX('Müşteriler'!$A:$A,MATCH(IF('Cihazlar'!B153="","§",'Cihazlar'!B153),'Müşteriler'!$C:$C,0)),'Cihazlar'!A153&amp;'Cihazlar'!B153)))</f>
        <v/>
      </c>
      <c r="B153" t="str">
        <f>IF('Cihazlar'!C153="","",IF(P153="",'Cihazlar'!C153,INDEX('Ürünler'!$B:$B,P153)))</f>
        <v/>
      </c>
      <c r="C153" t="str">
        <f>IF('Cihazlar'!D153="","",'Cihazlar'!D153)</f>
        <v/>
      </c>
      <c r="D153" s="16" t="str">
        <f>O153</f>
        <v/>
      </c>
      <c r="E153" t="str">
        <f>IF(R153&gt;0,R153&amp;" gün",IF(Q153&gt;0,Q153&amp;" ay",""))</f>
        <v/>
      </c>
      <c r="F153" s="16" t="str">
        <f>IF(OR('Cihazlar'!C153="",O153=""),"",IF(R153&gt;0,O153+R153,IF(Q153&gt;0,EDATE(O153,Q153),"")))</f>
        <v/>
      </c>
      <c r="G153" s="17" t="str">
        <f>IF(F153="","",F153-TODAY())</f>
        <v/>
      </c>
      <c r="H153" t="str">
        <f>IF(G153="","",IF(G153&lt;0,"Gecikmiş",IF(G153&lt;=30,"30 gün içinde","Planlı")))</f>
        <v/>
      </c>
      <c r="I153" s="16" t="str">
        <f>IF('Cihazlar'!R153="","",IF('Cihazlar'!S153="Uygun değil",(IF('Cihazlar'!R153="","",IF(ISNUMBER('Cihazlar'!R153),'Cihazlar'!R153,IFERROR(DATE(VALUE(RIGHT('Cihazlar'!R153,4)),VALUE(MID('Cihazlar'!R153,4,2)),VALUE(LEFT('Cihazlar'!R153,2))),""))))+0,EDATE((IF('Cihazlar'!R153="","",IF(ISNUMBER('Cihazlar'!R153),'Cihazlar'!R153,IFERROR(DATE(VALUE(RIGHT('Cihazlar'!R153,4)),VALUE(MID('Cihazlar'!R153,4,2)),VALUE(LEFT('Cihazlar'!R153,2))),"")))),12)))</f>
        <v/>
      </c>
      <c r="J153" s="17" t="str">
        <f>IF(I153="","",I153-TODAY())</f>
        <v/>
      </c>
      <c r="K153" s="16" t="str">
        <f>IF('Cihazlar'!U153="","",IF('Cihazlar'!V153="Kaçak var",(IF('Cihazlar'!U153="","",IF(ISNUMBER('Cihazlar'!U153),'Cihazlar'!U153,IFERROR(DATE(VALUE(RIGHT('Cihazlar'!U153,4)),VALUE(MID('Cihazlar'!U153,4,2)),VALUE(LEFT('Cihazlar'!U153,2))),""))))+30,EDATE((IF('Cihazlar'!U153="","",IF(ISNUMBER('Cihazlar'!U153),'Cihazlar'!U153,IFERROR(DATE(VALUE(RIGHT('Cihazlar'!U153,4)),VALUE(MID('Cihazlar'!U153,4,2)),VALUE(LEFT('Cihazlar'!U153,2))),"")))),12)))</f>
        <v/>
      </c>
      <c r="L153" s="17" t="str">
        <f>IF(K153="","",K153-TODAY())</f>
        <v/>
      </c>
      <c r="M153" s="16" t="str">
        <f>IF('Cihazlar'!X153="","",IF('Cihazlar'!Y153="Uygun değil",(IF('Cihazlar'!X153="","",IF(ISNUMBER('Cihazlar'!X153),'Cihazlar'!X153,IFERROR(DATE(VALUE(RIGHT('Cihazlar'!X153,4)),VALUE(MID('Cihazlar'!X153,4,2)),VALUE(LEFT('Cihazlar'!X153,2))),""))))+0,EDATE((IF('Cihazlar'!X153="","",IF(ISNUMBER('Cihazlar'!X153),'Cihazlar'!X153,IFERROR(DATE(VALUE(RIGHT('Cihazlar'!X153,4)),VALUE(MID('Cihazlar'!X153,4,2)),VALUE(LEFT('Cihazlar'!X153,2))),"")))),12)))</f>
        <v/>
      </c>
      <c r="N153" s="17" t="str">
        <f>IF(M153="","",M153-TODAY())</f>
        <v/>
      </c>
      <c r="O153" s="16" t="str">
        <f>IF('Cihazlar'!F153&lt;&gt;"",IF('Cihazlar'!F153="","",IF(ISNUMBER('Cihazlar'!F153),'Cihazlar'!F153,IFERROR(DATE(VALUE(RIGHT('Cihazlar'!F153,4)),VALUE(MID('Cihazlar'!F153,4,2)),VALUE(LEFT('Cihazlar'!F153,2))),""))),IF('Cihazlar'!E153="","",IF(ISNUMBER('Cihazlar'!E153),'Cihazlar'!E153,IFERROR(DATE(VALUE(RIGHT('Cihazlar'!E153,4)),VALUE(MID('Cihazlar'!E153,4,2)),VALUE(LEFT('Cihazlar'!E153,2))),""))))</f>
        <v/>
      </c>
      <c r="P153" t="str">
        <f>IF('Cihazlar'!C153="","",IFERROR(MATCH('Cihazlar'!C153,'Ürünler'!$A:$A,0),IFERROR(MATCH('Cihazlar'!C153,'Ürünler'!$B:$B,0),"")))</f>
        <v/>
      </c>
      <c r="Q153">
        <f>IF(R153&gt;0,0,IF('Cihazlar'!J153&lt;&gt;"",N(VALUE('Cihazlar'!J153)),IF(P153="",0,N(INDEX('Ürünler'!$C:$C,P153)))))</f>
        <v>0</v>
      </c>
      <c r="R153">
        <f>IF('Cihazlar'!K153&lt;&gt;"",N(VALUE('Cihazlar'!K153)),IF('Cihazlar'!J153&lt;&gt;"",0,IF(P153="",0,N(INDEX('Ürünler'!$D:$D,P153)))))</f>
        <v>0</v>
      </c>
    </row>
    <row r="154" spans="1:18">
      <c r="A154" t="str">
        <f>IF(AND('Cihazlar'!A154="",'Cihazlar'!B154=""),"",IFERROR(INDEX('Müşteriler'!$A:$A,MATCH(IF('Cihazlar'!A154="","§",'Cihazlar'!A154),'Müşteriler'!$K:$K,0)),IFERROR(INDEX('Müşteriler'!$A:$A,MATCH(IF('Cihazlar'!B154="","§",'Cihazlar'!B154),'Müşteriler'!$C:$C,0)),'Cihazlar'!A154&amp;'Cihazlar'!B154)))</f>
        <v/>
      </c>
      <c r="B154" t="str">
        <f>IF('Cihazlar'!C154="","",IF(P154="",'Cihazlar'!C154,INDEX('Ürünler'!$B:$B,P154)))</f>
        <v/>
      </c>
      <c r="C154" t="str">
        <f>IF('Cihazlar'!D154="","",'Cihazlar'!D154)</f>
        <v/>
      </c>
      <c r="D154" s="16" t="str">
        <f>O154</f>
        <v/>
      </c>
      <c r="E154" t="str">
        <f>IF(R154&gt;0,R154&amp;" gün",IF(Q154&gt;0,Q154&amp;" ay",""))</f>
        <v/>
      </c>
      <c r="F154" s="16" t="str">
        <f>IF(OR('Cihazlar'!C154="",O154=""),"",IF(R154&gt;0,O154+R154,IF(Q154&gt;0,EDATE(O154,Q154),"")))</f>
        <v/>
      </c>
      <c r="G154" s="17" t="str">
        <f>IF(F154="","",F154-TODAY())</f>
        <v/>
      </c>
      <c r="H154" t="str">
        <f>IF(G154="","",IF(G154&lt;0,"Gecikmiş",IF(G154&lt;=30,"30 gün içinde","Planlı")))</f>
        <v/>
      </c>
      <c r="I154" s="16" t="str">
        <f>IF('Cihazlar'!R154="","",IF('Cihazlar'!S154="Uygun değil",(IF('Cihazlar'!R154="","",IF(ISNUMBER('Cihazlar'!R154),'Cihazlar'!R154,IFERROR(DATE(VALUE(RIGHT('Cihazlar'!R154,4)),VALUE(MID('Cihazlar'!R154,4,2)),VALUE(LEFT('Cihazlar'!R154,2))),""))))+0,EDATE((IF('Cihazlar'!R154="","",IF(ISNUMBER('Cihazlar'!R154),'Cihazlar'!R154,IFERROR(DATE(VALUE(RIGHT('Cihazlar'!R154,4)),VALUE(MID('Cihazlar'!R154,4,2)),VALUE(LEFT('Cihazlar'!R154,2))),"")))),12)))</f>
        <v/>
      </c>
      <c r="J154" s="17" t="str">
        <f>IF(I154="","",I154-TODAY())</f>
        <v/>
      </c>
      <c r="K154" s="16" t="str">
        <f>IF('Cihazlar'!U154="","",IF('Cihazlar'!V154="Kaçak var",(IF('Cihazlar'!U154="","",IF(ISNUMBER('Cihazlar'!U154),'Cihazlar'!U154,IFERROR(DATE(VALUE(RIGHT('Cihazlar'!U154,4)),VALUE(MID('Cihazlar'!U154,4,2)),VALUE(LEFT('Cihazlar'!U154,2))),""))))+30,EDATE((IF('Cihazlar'!U154="","",IF(ISNUMBER('Cihazlar'!U154),'Cihazlar'!U154,IFERROR(DATE(VALUE(RIGHT('Cihazlar'!U154,4)),VALUE(MID('Cihazlar'!U154,4,2)),VALUE(LEFT('Cihazlar'!U154,2))),"")))),12)))</f>
        <v/>
      </c>
      <c r="L154" s="17" t="str">
        <f>IF(K154="","",K154-TODAY())</f>
        <v/>
      </c>
      <c r="M154" s="16" t="str">
        <f>IF('Cihazlar'!X154="","",IF('Cihazlar'!Y154="Uygun değil",(IF('Cihazlar'!X154="","",IF(ISNUMBER('Cihazlar'!X154),'Cihazlar'!X154,IFERROR(DATE(VALUE(RIGHT('Cihazlar'!X154,4)),VALUE(MID('Cihazlar'!X154,4,2)),VALUE(LEFT('Cihazlar'!X154,2))),""))))+0,EDATE((IF('Cihazlar'!X154="","",IF(ISNUMBER('Cihazlar'!X154),'Cihazlar'!X154,IFERROR(DATE(VALUE(RIGHT('Cihazlar'!X154,4)),VALUE(MID('Cihazlar'!X154,4,2)),VALUE(LEFT('Cihazlar'!X154,2))),"")))),12)))</f>
        <v/>
      </c>
      <c r="N154" s="17" t="str">
        <f>IF(M154="","",M154-TODAY())</f>
        <v/>
      </c>
      <c r="O154" s="16" t="str">
        <f>IF('Cihazlar'!F154&lt;&gt;"",IF('Cihazlar'!F154="","",IF(ISNUMBER('Cihazlar'!F154),'Cihazlar'!F154,IFERROR(DATE(VALUE(RIGHT('Cihazlar'!F154,4)),VALUE(MID('Cihazlar'!F154,4,2)),VALUE(LEFT('Cihazlar'!F154,2))),""))),IF('Cihazlar'!E154="","",IF(ISNUMBER('Cihazlar'!E154),'Cihazlar'!E154,IFERROR(DATE(VALUE(RIGHT('Cihazlar'!E154,4)),VALUE(MID('Cihazlar'!E154,4,2)),VALUE(LEFT('Cihazlar'!E154,2))),""))))</f>
        <v/>
      </c>
      <c r="P154" t="str">
        <f>IF('Cihazlar'!C154="","",IFERROR(MATCH('Cihazlar'!C154,'Ürünler'!$A:$A,0),IFERROR(MATCH('Cihazlar'!C154,'Ürünler'!$B:$B,0),"")))</f>
        <v/>
      </c>
      <c r="Q154">
        <f>IF(R154&gt;0,0,IF('Cihazlar'!J154&lt;&gt;"",N(VALUE('Cihazlar'!J154)),IF(P154="",0,N(INDEX('Ürünler'!$C:$C,P154)))))</f>
        <v>0</v>
      </c>
      <c r="R154">
        <f>IF('Cihazlar'!K154&lt;&gt;"",N(VALUE('Cihazlar'!K154)),IF('Cihazlar'!J154&lt;&gt;"",0,IF(P154="",0,N(INDEX('Ürünler'!$D:$D,P154)))))</f>
        <v>0</v>
      </c>
    </row>
    <row r="155" spans="1:18">
      <c r="A155" t="str">
        <f>IF(AND('Cihazlar'!A155="",'Cihazlar'!B155=""),"",IFERROR(INDEX('Müşteriler'!$A:$A,MATCH(IF('Cihazlar'!A155="","§",'Cihazlar'!A155),'Müşteriler'!$K:$K,0)),IFERROR(INDEX('Müşteriler'!$A:$A,MATCH(IF('Cihazlar'!B155="","§",'Cihazlar'!B155),'Müşteriler'!$C:$C,0)),'Cihazlar'!A155&amp;'Cihazlar'!B155)))</f>
        <v/>
      </c>
      <c r="B155" t="str">
        <f>IF('Cihazlar'!C155="","",IF(P155="",'Cihazlar'!C155,INDEX('Ürünler'!$B:$B,P155)))</f>
        <v/>
      </c>
      <c r="C155" t="str">
        <f>IF('Cihazlar'!D155="","",'Cihazlar'!D155)</f>
        <v/>
      </c>
      <c r="D155" s="16" t="str">
        <f>O155</f>
        <v/>
      </c>
      <c r="E155" t="str">
        <f>IF(R155&gt;0,R155&amp;" gün",IF(Q155&gt;0,Q155&amp;" ay",""))</f>
        <v/>
      </c>
      <c r="F155" s="16" t="str">
        <f>IF(OR('Cihazlar'!C155="",O155=""),"",IF(R155&gt;0,O155+R155,IF(Q155&gt;0,EDATE(O155,Q155),"")))</f>
        <v/>
      </c>
      <c r="G155" s="17" t="str">
        <f>IF(F155="","",F155-TODAY())</f>
        <v/>
      </c>
      <c r="H155" t="str">
        <f>IF(G155="","",IF(G155&lt;0,"Gecikmiş",IF(G155&lt;=30,"30 gün içinde","Planlı")))</f>
        <v/>
      </c>
      <c r="I155" s="16" t="str">
        <f>IF('Cihazlar'!R155="","",IF('Cihazlar'!S155="Uygun değil",(IF('Cihazlar'!R155="","",IF(ISNUMBER('Cihazlar'!R155),'Cihazlar'!R155,IFERROR(DATE(VALUE(RIGHT('Cihazlar'!R155,4)),VALUE(MID('Cihazlar'!R155,4,2)),VALUE(LEFT('Cihazlar'!R155,2))),""))))+0,EDATE((IF('Cihazlar'!R155="","",IF(ISNUMBER('Cihazlar'!R155),'Cihazlar'!R155,IFERROR(DATE(VALUE(RIGHT('Cihazlar'!R155,4)),VALUE(MID('Cihazlar'!R155,4,2)),VALUE(LEFT('Cihazlar'!R155,2))),"")))),12)))</f>
        <v/>
      </c>
      <c r="J155" s="17" t="str">
        <f>IF(I155="","",I155-TODAY())</f>
        <v/>
      </c>
      <c r="K155" s="16" t="str">
        <f>IF('Cihazlar'!U155="","",IF('Cihazlar'!V155="Kaçak var",(IF('Cihazlar'!U155="","",IF(ISNUMBER('Cihazlar'!U155),'Cihazlar'!U155,IFERROR(DATE(VALUE(RIGHT('Cihazlar'!U155,4)),VALUE(MID('Cihazlar'!U155,4,2)),VALUE(LEFT('Cihazlar'!U155,2))),""))))+30,EDATE((IF('Cihazlar'!U155="","",IF(ISNUMBER('Cihazlar'!U155),'Cihazlar'!U155,IFERROR(DATE(VALUE(RIGHT('Cihazlar'!U155,4)),VALUE(MID('Cihazlar'!U155,4,2)),VALUE(LEFT('Cihazlar'!U155,2))),"")))),12)))</f>
        <v/>
      </c>
      <c r="L155" s="17" t="str">
        <f>IF(K155="","",K155-TODAY())</f>
        <v/>
      </c>
      <c r="M155" s="16" t="str">
        <f>IF('Cihazlar'!X155="","",IF('Cihazlar'!Y155="Uygun değil",(IF('Cihazlar'!X155="","",IF(ISNUMBER('Cihazlar'!X155),'Cihazlar'!X155,IFERROR(DATE(VALUE(RIGHT('Cihazlar'!X155,4)),VALUE(MID('Cihazlar'!X155,4,2)),VALUE(LEFT('Cihazlar'!X155,2))),""))))+0,EDATE((IF('Cihazlar'!X155="","",IF(ISNUMBER('Cihazlar'!X155),'Cihazlar'!X155,IFERROR(DATE(VALUE(RIGHT('Cihazlar'!X155,4)),VALUE(MID('Cihazlar'!X155,4,2)),VALUE(LEFT('Cihazlar'!X155,2))),"")))),12)))</f>
        <v/>
      </c>
      <c r="N155" s="17" t="str">
        <f>IF(M155="","",M155-TODAY())</f>
        <v/>
      </c>
      <c r="O155" s="16" t="str">
        <f>IF('Cihazlar'!F155&lt;&gt;"",IF('Cihazlar'!F155="","",IF(ISNUMBER('Cihazlar'!F155),'Cihazlar'!F155,IFERROR(DATE(VALUE(RIGHT('Cihazlar'!F155,4)),VALUE(MID('Cihazlar'!F155,4,2)),VALUE(LEFT('Cihazlar'!F155,2))),""))),IF('Cihazlar'!E155="","",IF(ISNUMBER('Cihazlar'!E155),'Cihazlar'!E155,IFERROR(DATE(VALUE(RIGHT('Cihazlar'!E155,4)),VALUE(MID('Cihazlar'!E155,4,2)),VALUE(LEFT('Cihazlar'!E155,2))),""))))</f>
        <v/>
      </c>
      <c r="P155" t="str">
        <f>IF('Cihazlar'!C155="","",IFERROR(MATCH('Cihazlar'!C155,'Ürünler'!$A:$A,0),IFERROR(MATCH('Cihazlar'!C155,'Ürünler'!$B:$B,0),"")))</f>
        <v/>
      </c>
      <c r="Q155">
        <f>IF(R155&gt;0,0,IF('Cihazlar'!J155&lt;&gt;"",N(VALUE('Cihazlar'!J155)),IF(P155="",0,N(INDEX('Ürünler'!$C:$C,P155)))))</f>
        <v>0</v>
      </c>
      <c r="R155">
        <f>IF('Cihazlar'!K155&lt;&gt;"",N(VALUE('Cihazlar'!K155)),IF('Cihazlar'!J155&lt;&gt;"",0,IF(P155="",0,N(INDEX('Ürünler'!$D:$D,P155)))))</f>
        <v>0</v>
      </c>
    </row>
    <row r="156" spans="1:18">
      <c r="A156" t="str">
        <f>IF(AND('Cihazlar'!A156="",'Cihazlar'!B156=""),"",IFERROR(INDEX('Müşteriler'!$A:$A,MATCH(IF('Cihazlar'!A156="","§",'Cihazlar'!A156),'Müşteriler'!$K:$K,0)),IFERROR(INDEX('Müşteriler'!$A:$A,MATCH(IF('Cihazlar'!B156="","§",'Cihazlar'!B156),'Müşteriler'!$C:$C,0)),'Cihazlar'!A156&amp;'Cihazlar'!B156)))</f>
        <v/>
      </c>
      <c r="B156" t="str">
        <f>IF('Cihazlar'!C156="","",IF(P156="",'Cihazlar'!C156,INDEX('Ürünler'!$B:$B,P156)))</f>
        <v/>
      </c>
      <c r="C156" t="str">
        <f>IF('Cihazlar'!D156="","",'Cihazlar'!D156)</f>
        <v/>
      </c>
      <c r="D156" s="16" t="str">
        <f>O156</f>
        <v/>
      </c>
      <c r="E156" t="str">
        <f>IF(R156&gt;0,R156&amp;" gün",IF(Q156&gt;0,Q156&amp;" ay",""))</f>
        <v/>
      </c>
      <c r="F156" s="16" t="str">
        <f>IF(OR('Cihazlar'!C156="",O156=""),"",IF(R156&gt;0,O156+R156,IF(Q156&gt;0,EDATE(O156,Q156),"")))</f>
        <v/>
      </c>
      <c r="G156" s="17" t="str">
        <f>IF(F156="","",F156-TODAY())</f>
        <v/>
      </c>
      <c r="H156" t="str">
        <f>IF(G156="","",IF(G156&lt;0,"Gecikmiş",IF(G156&lt;=30,"30 gün içinde","Planlı")))</f>
        <v/>
      </c>
      <c r="I156" s="16" t="str">
        <f>IF('Cihazlar'!R156="","",IF('Cihazlar'!S156="Uygun değil",(IF('Cihazlar'!R156="","",IF(ISNUMBER('Cihazlar'!R156),'Cihazlar'!R156,IFERROR(DATE(VALUE(RIGHT('Cihazlar'!R156,4)),VALUE(MID('Cihazlar'!R156,4,2)),VALUE(LEFT('Cihazlar'!R156,2))),""))))+0,EDATE((IF('Cihazlar'!R156="","",IF(ISNUMBER('Cihazlar'!R156),'Cihazlar'!R156,IFERROR(DATE(VALUE(RIGHT('Cihazlar'!R156,4)),VALUE(MID('Cihazlar'!R156,4,2)),VALUE(LEFT('Cihazlar'!R156,2))),"")))),12)))</f>
        <v/>
      </c>
      <c r="J156" s="17" t="str">
        <f>IF(I156="","",I156-TODAY())</f>
        <v/>
      </c>
      <c r="K156" s="16" t="str">
        <f>IF('Cihazlar'!U156="","",IF('Cihazlar'!V156="Kaçak var",(IF('Cihazlar'!U156="","",IF(ISNUMBER('Cihazlar'!U156),'Cihazlar'!U156,IFERROR(DATE(VALUE(RIGHT('Cihazlar'!U156,4)),VALUE(MID('Cihazlar'!U156,4,2)),VALUE(LEFT('Cihazlar'!U156,2))),""))))+30,EDATE((IF('Cihazlar'!U156="","",IF(ISNUMBER('Cihazlar'!U156),'Cihazlar'!U156,IFERROR(DATE(VALUE(RIGHT('Cihazlar'!U156,4)),VALUE(MID('Cihazlar'!U156,4,2)),VALUE(LEFT('Cihazlar'!U156,2))),"")))),12)))</f>
        <v/>
      </c>
      <c r="L156" s="17" t="str">
        <f>IF(K156="","",K156-TODAY())</f>
        <v/>
      </c>
      <c r="M156" s="16" t="str">
        <f>IF('Cihazlar'!X156="","",IF('Cihazlar'!Y156="Uygun değil",(IF('Cihazlar'!X156="","",IF(ISNUMBER('Cihazlar'!X156),'Cihazlar'!X156,IFERROR(DATE(VALUE(RIGHT('Cihazlar'!X156,4)),VALUE(MID('Cihazlar'!X156,4,2)),VALUE(LEFT('Cihazlar'!X156,2))),""))))+0,EDATE((IF('Cihazlar'!X156="","",IF(ISNUMBER('Cihazlar'!X156),'Cihazlar'!X156,IFERROR(DATE(VALUE(RIGHT('Cihazlar'!X156,4)),VALUE(MID('Cihazlar'!X156,4,2)),VALUE(LEFT('Cihazlar'!X156,2))),"")))),12)))</f>
        <v/>
      </c>
      <c r="N156" s="17" t="str">
        <f>IF(M156="","",M156-TODAY())</f>
        <v/>
      </c>
      <c r="O156" s="16" t="str">
        <f>IF('Cihazlar'!F156&lt;&gt;"",IF('Cihazlar'!F156="","",IF(ISNUMBER('Cihazlar'!F156),'Cihazlar'!F156,IFERROR(DATE(VALUE(RIGHT('Cihazlar'!F156,4)),VALUE(MID('Cihazlar'!F156,4,2)),VALUE(LEFT('Cihazlar'!F156,2))),""))),IF('Cihazlar'!E156="","",IF(ISNUMBER('Cihazlar'!E156),'Cihazlar'!E156,IFERROR(DATE(VALUE(RIGHT('Cihazlar'!E156,4)),VALUE(MID('Cihazlar'!E156,4,2)),VALUE(LEFT('Cihazlar'!E156,2))),""))))</f>
        <v/>
      </c>
      <c r="P156" t="str">
        <f>IF('Cihazlar'!C156="","",IFERROR(MATCH('Cihazlar'!C156,'Ürünler'!$A:$A,0),IFERROR(MATCH('Cihazlar'!C156,'Ürünler'!$B:$B,0),"")))</f>
        <v/>
      </c>
      <c r="Q156">
        <f>IF(R156&gt;0,0,IF('Cihazlar'!J156&lt;&gt;"",N(VALUE('Cihazlar'!J156)),IF(P156="",0,N(INDEX('Ürünler'!$C:$C,P156)))))</f>
        <v>0</v>
      </c>
      <c r="R156">
        <f>IF('Cihazlar'!K156&lt;&gt;"",N(VALUE('Cihazlar'!K156)),IF('Cihazlar'!J156&lt;&gt;"",0,IF(P156="",0,N(INDEX('Ürünler'!$D:$D,P156)))))</f>
        <v>0</v>
      </c>
    </row>
    <row r="157" spans="1:18">
      <c r="A157" t="str">
        <f>IF(AND('Cihazlar'!A157="",'Cihazlar'!B157=""),"",IFERROR(INDEX('Müşteriler'!$A:$A,MATCH(IF('Cihazlar'!A157="","§",'Cihazlar'!A157),'Müşteriler'!$K:$K,0)),IFERROR(INDEX('Müşteriler'!$A:$A,MATCH(IF('Cihazlar'!B157="","§",'Cihazlar'!B157),'Müşteriler'!$C:$C,0)),'Cihazlar'!A157&amp;'Cihazlar'!B157)))</f>
        <v/>
      </c>
      <c r="B157" t="str">
        <f>IF('Cihazlar'!C157="","",IF(P157="",'Cihazlar'!C157,INDEX('Ürünler'!$B:$B,P157)))</f>
        <v/>
      </c>
      <c r="C157" t="str">
        <f>IF('Cihazlar'!D157="","",'Cihazlar'!D157)</f>
        <v/>
      </c>
      <c r="D157" s="16" t="str">
        <f>O157</f>
        <v/>
      </c>
      <c r="E157" t="str">
        <f>IF(R157&gt;0,R157&amp;" gün",IF(Q157&gt;0,Q157&amp;" ay",""))</f>
        <v/>
      </c>
      <c r="F157" s="16" t="str">
        <f>IF(OR('Cihazlar'!C157="",O157=""),"",IF(R157&gt;0,O157+R157,IF(Q157&gt;0,EDATE(O157,Q157),"")))</f>
        <v/>
      </c>
      <c r="G157" s="17" t="str">
        <f>IF(F157="","",F157-TODAY())</f>
        <v/>
      </c>
      <c r="H157" t="str">
        <f>IF(G157="","",IF(G157&lt;0,"Gecikmiş",IF(G157&lt;=30,"30 gün içinde","Planlı")))</f>
        <v/>
      </c>
      <c r="I157" s="16" t="str">
        <f>IF('Cihazlar'!R157="","",IF('Cihazlar'!S157="Uygun değil",(IF('Cihazlar'!R157="","",IF(ISNUMBER('Cihazlar'!R157),'Cihazlar'!R157,IFERROR(DATE(VALUE(RIGHT('Cihazlar'!R157,4)),VALUE(MID('Cihazlar'!R157,4,2)),VALUE(LEFT('Cihazlar'!R157,2))),""))))+0,EDATE((IF('Cihazlar'!R157="","",IF(ISNUMBER('Cihazlar'!R157),'Cihazlar'!R157,IFERROR(DATE(VALUE(RIGHT('Cihazlar'!R157,4)),VALUE(MID('Cihazlar'!R157,4,2)),VALUE(LEFT('Cihazlar'!R157,2))),"")))),12)))</f>
        <v/>
      </c>
      <c r="J157" s="17" t="str">
        <f>IF(I157="","",I157-TODAY())</f>
        <v/>
      </c>
      <c r="K157" s="16" t="str">
        <f>IF('Cihazlar'!U157="","",IF('Cihazlar'!V157="Kaçak var",(IF('Cihazlar'!U157="","",IF(ISNUMBER('Cihazlar'!U157),'Cihazlar'!U157,IFERROR(DATE(VALUE(RIGHT('Cihazlar'!U157,4)),VALUE(MID('Cihazlar'!U157,4,2)),VALUE(LEFT('Cihazlar'!U157,2))),""))))+30,EDATE((IF('Cihazlar'!U157="","",IF(ISNUMBER('Cihazlar'!U157),'Cihazlar'!U157,IFERROR(DATE(VALUE(RIGHT('Cihazlar'!U157,4)),VALUE(MID('Cihazlar'!U157,4,2)),VALUE(LEFT('Cihazlar'!U157,2))),"")))),12)))</f>
        <v/>
      </c>
      <c r="L157" s="17" t="str">
        <f>IF(K157="","",K157-TODAY())</f>
        <v/>
      </c>
      <c r="M157" s="16" t="str">
        <f>IF('Cihazlar'!X157="","",IF('Cihazlar'!Y157="Uygun değil",(IF('Cihazlar'!X157="","",IF(ISNUMBER('Cihazlar'!X157),'Cihazlar'!X157,IFERROR(DATE(VALUE(RIGHT('Cihazlar'!X157,4)),VALUE(MID('Cihazlar'!X157,4,2)),VALUE(LEFT('Cihazlar'!X157,2))),""))))+0,EDATE((IF('Cihazlar'!X157="","",IF(ISNUMBER('Cihazlar'!X157),'Cihazlar'!X157,IFERROR(DATE(VALUE(RIGHT('Cihazlar'!X157,4)),VALUE(MID('Cihazlar'!X157,4,2)),VALUE(LEFT('Cihazlar'!X157,2))),"")))),12)))</f>
        <v/>
      </c>
      <c r="N157" s="17" t="str">
        <f>IF(M157="","",M157-TODAY())</f>
        <v/>
      </c>
      <c r="O157" s="16" t="str">
        <f>IF('Cihazlar'!F157&lt;&gt;"",IF('Cihazlar'!F157="","",IF(ISNUMBER('Cihazlar'!F157),'Cihazlar'!F157,IFERROR(DATE(VALUE(RIGHT('Cihazlar'!F157,4)),VALUE(MID('Cihazlar'!F157,4,2)),VALUE(LEFT('Cihazlar'!F157,2))),""))),IF('Cihazlar'!E157="","",IF(ISNUMBER('Cihazlar'!E157),'Cihazlar'!E157,IFERROR(DATE(VALUE(RIGHT('Cihazlar'!E157,4)),VALUE(MID('Cihazlar'!E157,4,2)),VALUE(LEFT('Cihazlar'!E157,2))),""))))</f>
        <v/>
      </c>
      <c r="P157" t="str">
        <f>IF('Cihazlar'!C157="","",IFERROR(MATCH('Cihazlar'!C157,'Ürünler'!$A:$A,0),IFERROR(MATCH('Cihazlar'!C157,'Ürünler'!$B:$B,0),"")))</f>
        <v/>
      </c>
      <c r="Q157">
        <f>IF(R157&gt;0,0,IF('Cihazlar'!J157&lt;&gt;"",N(VALUE('Cihazlar'!J157)),IF(P157="",0,N(INDEX('Ürünler'!$C:$C,P157)))))</f>
        <v>0</v>
      </c>
      <c r="R157">
        <f>IF('Cihazlar'!K157&lt;&gt;"",N(VALUE('Cihazlar'!K157)),IF('Cihazlar'!J157&lt;&gt;"",0,IF(P157="",0,N(INDEX('Ürünler'!$D:$D,P157)))))</f>
        <v>0</v>
      </c>
    </row>
    <row r="158" spans="1:18">
      <c r="A158" t="str">
        <f>IF(AND('Cihazlar'!A158="",'Cihazlar'!B158=""),"",IFERROR(INDEX('Müşteriler'!$A:$A,MATCH(IF('Cihazlar'!A158="","§",'Cihazlar'!A158),'Müşteriler'!$K:$K,0)),IFERROR(INDEX('Müşteriler'!$A:$A,MATCH(IF('Cihazlar'!B158="","§",'Cihazlar'!B158),'Müşteriler'!$C:$C,0)),'Cihazlar'!A158&amp;'Cihazlar'!B158)))</f>
        <v/>
      </c>
      <c r="B158" t="str">
        <f>IF('Cihazlar'!C158="","",IF(P158="",'Cihazlar'!C158,INDEX('Ürünler'!$B:$B,P158)))</f>
        <v/>
      </c>
      <c r="C158" t="str">
        <f>IF('Cihazlar'!D158="","",'Cihazlar'!D158)</f>
        <v/>
      </c>
      <c r="D158" s="16" t="str">
        <f>O158</f>
        <v/>
      </c>
      <c r="E158" t="str">
        <f>IF(R158&gt;0,R158&amp;" gün",IF(Q158&gt;0,Q158&amp;" ay",""))</f>
        <v/>
      </c>
      <c r="F158" s="16" t="str">
        <f>IF(OR('Cihazlar'!C158="",O158=""),"",IF(R158&gt;0,O158+R158,IF(Q158&gt;0,EDATE(O158,Q158),"")))</f>
        <v/>
      </c>
      <c r="G158" s="17" t="str">
        <f>IF(F158="","",F158-TODAY())</f>
        <v/>
      </c>
      <c r="H158" t="str">
        <f>IF(G158="","",IF(G158&lt;0,"Gecikmiş",IF(G158&lt;=30,"30 gün içinde","Planlı")))</f>
        <v/>
      </c>
      <c r="I158" s="16" t="str">
        <f>IF('Cihazlar'!R158="","",IF('Cihazlar'!S158="Uygun değil",(IF('Cihazlar'!R158="","",IF(ISNUMBER('Cihazlar'!R158),'Cihazlar'!R158,IFERROR(DATE(VALUE(RIGHT('Cihazlar'!R158,4)),VALUE(MID('Cihazlar'!R158,4,2)),VALUE(LEFT('Cihazlar'!R158,2))),""))))+0,EDATE((IF('Cihazlar'!R158="","",IF(ISNUMBER('Cihazlar'!R158),'Cihazlar'!R158,IFERROR(DATE(VALUE(RIGHT('Cihazlar'!R158,4)),VALUE(MID('Cihazlar'!R158,4,2)),VALUE(LEFT('Cihazlar'!R158,2))),"")))),12)))</f>
        <v/>
      </c>
      <c r="J158" s="17" t="str">
        <f>IF(I158="","",I158-TODAY())</f>
        <v/>
      </c>
      <c r="K158" s="16" t="str">
        <f>IF('Cihazlar'!U158="","",IF('Cihazlar'!V158="Kaçak var",(IF('Cihazlar'!U158="","",IF(ISNUMBER('Cihazlar'!U158),'Cihazlar'!U158,IFERROR(DATE(VALUE(RIGHT('Cihazlar'!U158,4)),VALUE(MID('Cihazlar'!U158,4,2)),VALUE(LEFT('Cihazlar'!U158,2))),""))))+30,EDATE((IF('Cihazlar'!U158="","",IF(ISNUMBER('Cihazlar'!U158),'Cihazlar'!U158,IFERROR(DATE(VALUE(RIGHT('Cihazlar'!U158,4)),VALUE(MID('Cihazlar'!U158,4,2)),VALUE(LEFT('Cihazlar'!U158,2))),"")))),12)))</f>
        <v/>
      </c>
      <c r="L158" s="17" t="str">
        <f>IF(K158="","",K158-TODAY())</f>
        <v/>
      </c>
      <c r="M158" s="16" t="str">
        <f>IF('Cihazlar'!X158="","",IF('Cihazlar'!Y158="Uygun değil",(IF('Cihazlar'!X158="","",IF(ISNUMBER('Cihazlar'!X158),'Cihazlar'!X158,IFERROR(DATE(VALUE(RIGHT('Cihazlar'!X158,4)),VALUE(MID('Cihazlar'!X158,4,2)),VALUE(LEFT('Cihazlar'!X158,2))),""))))+0,EDATE((IF('Cihazlar'!X158="","",IF(ISNUMBER('Cihazlar'!X158),'Cihazlar'!X158,IFERROR(DATE(VALUE(RIGHT('Cihazlar'!X158,4)),VALUE(MID('Cihazlar'!X158,4,2)),VALUE(LEFT('Cihazlar'!X158,2))),"")))),12)))</f>
        <v/>
      </c>
      <c r="N158" s="17" t="str">
        <f>IF(M158="","",M158-TODAY())</f>
        <v/>
      </c>
      <c r="O158" s="16" t="str">
        <f>IF('Cihazlar'!F158&lt;&gt;"",IF('Cihazlar'!F158="","",IF(ISNUMBER('Cihazlar'!F158),'Cihazlar'!F158,IFERROR(DATE(VALUE(RIGHT('Cihazlar'!F158,4)),VALUE(MID('Cihazlar'!F158,4,2)),VALUE(LEFT('Cihazlar'!F158,2))),""))),IF('Cihazlar'!E158="","",IF(ISNUMBER('Cihazlar'!E158),'Cihazlar'!E158,IFERROR(DATE(VALUE(RIGHT('Cihazlar'!E158,4)),VALUE(MID('Cihazlar'!E158,4,2)),VALUE(LEFT('Cihazlar'!E158,2))),""))))</f>
        <v/>
      </c>
      <c r="P158" t="str">
        <f>IF('Cihazlar'!C158="","",IFERROR(MATCH('Cihazlar'!C158,'Ürünler'!$A:$A,0),IFERROR(MATCH('Cihazlar'!C158,'Ürünler'!$B:$B,0),"")))</f>
        <v/>
      </c>
      <c r="Q158">
        <f>IF(R158&gt;0,0,IF('Cihazlar'!J158&lt;&gt;"",N(VALUE('Cihazlar'!J158)),IF(P158="",0,N(INDEX('Ürünler'!$C:$C,P158)))))</f>
        <v>0</v>
      </c>
      <c r="R158">
        <f>IF('Cihazlar'!K158&lt;&gt;"",N(VALUE('Cihazlar'!K158)),IF('Cihazlar'!J158&lt;&gt;"",0,IF(P158="",0,N(INDEX('Ürünler'!$D:$D,P158)))))</f>
        <v>0</v>
      </c>
    </row>
    <row r="159" spans="1:18">
      <c r="A159" t="str">
        <f>IF(AND('Cihazlar'!A159="",'Cihazlar'!B159=""),"",IFERROR(INDEX('Müşteriler'!$A:$A,MATCH(IF('Cihazlar'!A159="","§",'Cihazlar'!A159),'Müşteriler'!$K:$K,0)),IFERROR(INDEX('Müşteriler'!$A:$A,MATCH(IF('Cihazlar'!B159="","§",'Cihazlar'!B159),'Müşteriler'!$C:$C,0)),'Cihazlar'!A159&amp;'Cihazlar'!B159)))</f>
        <v/>
      </c>
      <c r="B159" t="str">
        <f>IF('Cihazlar'!C159="","",IF(P159="",'Cihazlar'!C159,INDEX('Ürünler'!$B:$B,P159)))</f>
        <v/>
      </c>
      <c r="C159" t="str">
        <f>IF('Cihazlar'!D159="","",'Cihazlar'!D159)</f>
        <v/>
      </c>
      <c r="D159" s="16" t="str">
        <f>O159</f>
        <v/>
      </c>
      <c r="E159" t="str">
        <f>IF(R159&gt;0,R159&amp;" gün",IF(Q159&gt;0,Q159&amp;" ay",""))</f>
        <v/>
      </c>
      <c r="F159" s="16" t="str">
        <f>IF(OR('Cihazlar'!C159="",O159=""),"",IF(R159&gt;0,O159+R159,IF(Q159&gt;0,EDATE(O159,Q159),"")))</f>
        <v/>
      </c>
      <c r="G159" s="17" t="str">
        <f>IF(F159="","",F159-TODAY())</f>
        <v/>
      </c>
      <c r="H159" t="str">
        <f>IF(G159="","",IF(G159&lt;0,"Gecikmiş",IF(G159&lt;=30,"30 gün içinde","Planlı")))</f>
        <v/>
      </c>
      <c r="I159" s="16" t="str">
        <f>IF('Cihazlar'!R159="","",IF('Cihazlar'!S159="Uygun değil",(IF('Cihazlar'!R159="","",IF(ISNUMBER('Cihazlar'!R159),'Cihazlar'!R159,IFERROR(DATE(VALUE(RIGHT('Cihazlar'!R159,4)),VALUE(MID('Cihazlar'!R159,4,2)),VALUE(LEFT('Cihazlar'!R159,2))),""))))+0,EDATE((IF('Cihazlar'!R159="","",IF(ISNUMBER('Cihazlar'!R159),'Cihazlar'!R159,IFERROR(DATE(VALUE(RIGHT('Cihazlar'!R159,4)),VALUE(MID('Cihazlar'!R159,4,2)),VALUE(LEFT('Cihazlar'!R159,2))),"")))),12)))</f>
        <v/>
      </c>
      <c r="J159" s="17" t="str">
        <f>IF(I159="","",I159-TODAY())</f>
        <v/>
      </c>
      <c r="K159" s="16" t="str">
        <f>IF('Cihazlar'!U159="","",IF('Cihazlar'!V159="Kaçak var",(IF('Cihazlar'!U159="","",IF(ISNUMBER('Cihazlar'!U159),'Cihazlar'!U159,IFERROR(DATE(VALUE(RIGHT('Cihazlar'!U159,4)),VALUE(MID('Cihazlar'!U159,4,2)),VALUE(LEFT('Cihazlar'!U159,2))),""))))+30,EDATE((IF('Cihazlar'!U159="","",IF(ISNUMBER('Cihazlar'!U159),'Cihazlar'!U159,IFERROR(DATE(VALUE(RIGHT('Cihazlar'!U159,4)),VALUE(MID('Cihazlar'!U159,4,2)),VALUE(LEFT('Cihazlar'!U159,2))),"")))),12)))</f>
        <v/>
      </c>
      <c r="L159" s="17" t="str">
        <f>IF(K159="","",K159-TODAY())</f>
        <v/>
      </c>
      <c r="M159" s="16" t="str">
        <f>IF('Cihazlar'!X159="","",IF('Cihazlar'!Y159="Uygun değil",(IF('Cihazlar'!X159="","",IF(ISNUMBER('Cihazlar'!X159),'Cihazlar'!X159,IFERROR(DATE(VALUE(RIGHT('Cihazlar'!X159,4)),VALUE(MID('Cihazlar'!X159,4,2)),VALUE(LEFT('Cihazlar'!X159,2))),""))))+0,EDATE((IF('Cihazlar'!X159="","",IF(ISNUMBER('Cihazlar'!X159),'Cihazlar'!X159,IFERROR(DATE(VALUE(RIGHT('Cihazlar'!X159,4)),VALUE(MID('Cihazlar'!X159,4,2)),VALUE(LEFT('Cihazlar'!X159,2))),"")))),12)))</f>
        <v/>
      </c>
      <c r="N159" s="17" t="str">
        <f>IF(M159="","",M159-TODAY())</f>
        <v/>
      </c>
      <c r="O159" s="16" t="str">
        <f>IF('Cihazlar'!F159&lt;&gt;"",IF('Cihazlar'!F159="","",IF(ISNUMBER('Cihazlar'!F159),'Cihazlar'!F159,IFERROR(DATE(VALUE(RIGHT('Cihazlar'!F159,4)),VALUE(MID('Cihazlar'!F159,4,2)),VALUE(LEFT('Cihazlar'!F159,2))),""))),IF('Cihazlar'!E159="","",IF(ISNUMBER('Cihazlar'!E159),'Cihazlar'!E159,IFERROR(DATE(VALUE(RIGHT('Cihazlar'!E159,4)),VALUE(MID('Cihazlar'!E159,4,2)),VALUE(LEFT('Cihazlar'!E159,2))),""))))</f>
        <v/>
      </c>
      <c r="P159" t="str">
        <f>IF('Cihazlar'!C159="","",IFERROR(MATCH('Cihazlar'!C159,'Ürünler'!$A:$A,0),IFERROR(MATCH('Cihazlar'!C159,'Ürünler'!$B:$B,0),"")))</f>
        <v/>
      </c>
      <c r="Q159">
        <f>IF(R159&gt;0,0,IF('Cihazlar'!J159&lt;&gt;"",N(VALUE('Cihazlar'!J159)),IF(P159="",0,N(INDEX('Ürünler'!$C:$C,P159)))))</f>
        <v>0</v>
      </c>
      <c r="R159">
        <f>IF('Cihazlar'!K159&lt;&gt;"",N(VALUE('Cihazlar'!K159)),IF('Cihazlar'!J159&lt;&gt;"",0,IF(P159="",0,N(INDEX('Ürünler'!$D:$D,P159)))))</f>
        <v>0</v>
      </c>
    </row>
    <row r="160" spans="1:18">
      <c r="A160" t="str">
        <f>IF(AND('Cihazlar'!A160="",'Cihazlar'!B160=""),"",IFERROR(INDEX('Müşteriler'!$A:$A,MATCH(IF('Cihazlar'!A160="","§",'Cihazlar'!A160),'Müşteriler'!$K:$K,0)),IFERROR(INDEX('Müşteriler'!$A:$A,MATCH(IF('Cihazlar'!B160="","§",'Cihazlar'!B160),'Müşteriler'!$C:$C,0)),'Cihazlar'!A160&amp;'Cihazlar'!B160)))</f>
        <v/>
      </c>
      <c r="B160" t="str">
        <f>IF('Cihazlar'!C160="","",IF(P160="",'Cihazlar'!C160,INDEX('Ürünler'!$B:$B,P160)))</f>
        <v/>
      </c>
      <c r="C160" t="str">
        <f>IF('Cihazlar'!D160="","",'Cihazlar'!D160)</f>
        <v/>
      </c>
      <c r="D160" s="16" t="str">
        <f>O160</f>
        <v/>
      </c>
      <c r="E160" t="str">
        <f>IF(R160&gt;0,R160&amp;" gün",IF(Q160&gt;0,Q160&amp;" ay",""))</f>
        <v/>
      </c>
      <c r="F160" s="16" t="str">
        <f>IF(OR('Cihazlar'!C160="",O160=""),"",IF(R160&gt;0,O160+R160,IF(Q160&gt;0,EDATE(O160,Q160),"")))</f>
        <v/>
      </c>
      <c r="G160" s="17" t="str">
        <f>IF(F160="","",F160-TODAY())</f>
        <v/>
      </c>
      <c r="H160" t="str">
        <f>IF(G160="","",IF(G160&lt;0,"Gecikmiş",IF(G160&lt;=30,"30 gün içinde","Planlı")))</f>
        <v/>
      </c>
      <c r="I160" s="16" t="str">
        <f>IF('Cihazlar'!R160="","",IF('Cihazlar'!S160="Uygun değil",(IF('Cihazlar'!R160="","",IF(ISNUMBER('Cihazlar'!R160),'Cihazlar'!R160,IFERROR(DATE(VALUE(RIGHT('Cihazlar'!R160,4)),VALUE(MID('Cihazlar'!R160,4,2)),VALUE(LEFT('Cihazlar'!R160,2))),""))))+0,EDATE((IF('Cihazlar'!R160="","",IF(ISNUMBER('Cihazlar'!R160),'Cihazlar'!R160,IFERROR(DATE(VALUE(RIGHT('Cihazlar'!R160,4)),VALUE(MID('Cihazlar'!R160,4,2)),VALUE(LEFT('Cihazlar'!R160,2))),"")))),12)))</f>
        <v/>
      </c>
      <c r="J160" s="17" t="str">
        <f>IF(I160="","",I160-TODAY())</f>
        <v/>
      </c>
      <c r="K160" s="16" t="str">
        <f>IF('Cihazlar'!U160="","",IF('Cihazlar'!V160="Kaçak var",(IF('Cihazlar'!U160="","",IF(ISNUMBER('Cihazlar'!U160),'Cihazlar'!U160,IFERROR(DATE(VALUE(RIGHT('Cihazlar'!U160,4)),VALUE(MID('Cihazlar'!U160,4,2)),VALUE(LEFT('Cihazlar'!U160,2))),""))))+30,EDATE((IF('Cihazlar'!U160="","",IF(ISNUMBER('Cihazlar'!U160),'Cihazlar'!U160,IFERROR(DATE(VALUE(RIGHT('Cihazlar'!U160,4)),VALUE(MID('Cihazlar'!U160,4,2)),VALUE(LEFT('Cihazlar'!U160,2))),"")))),12)))</f>
        <v/>
      </c>
      <c r="L160" s="17" t="str">
        <f>IF(K160="","",K160-TODAY())</f>
        <v/>
      </c>
      <c r="M160" s="16" t="str">
        <f>IF('Cihazlar'!X160="","",IF('Cihazlar'!Y160="Uygun değil",(IF('Cihazlar'!X160="","",IF(ISNUMBER('Cihazlar'!X160),'Cihazlar'!X160,IFERROR(DATE(VALUE(RIGHT('Cihazlar'!X160,4)),VALUE(MID('Cihazlar'!X160,4,2)),VALUE(LEFT('Cihazlar'!X160,2))),""))))+0,EDATE((IF('Cihazlar'!X160="","",IF(ISNUMBER('Cihazlar'!X160),'Cihazlar'!X160,IFERROR(DATE(VALUE(RIGHT('Cihazlar'!X160,4)),VALUE(MID('Cihazlar'!X160,4,2)),VALUE(LEFT('Cihazlar'!X160,2))),"")))),12)))</f>
        <v/>
      </c>
      <c r="N160" s="17" t="str">
        <f>IF(M160="","",M160-TODAY())</f>
        <v/>
      </c>
      <c r="O160" s="16" t="str">
        <f>IF('Cihazlar'!F160&lt;&gt;"",IF('Cihazlar'!F160="","",IF(ISNUMBER('Cihazlar'!F160),'Cihazlar'!F160,IFERROR(DATE(VALUE(RIGHT('Cihazlar'!F160,4)),VALUE(MID('Cihazlar'!F160,4,2)),VALUE(LEFT('Cihazlar'!F160,2))),""))),IF('Cihazlar'!E160="","",IF(ISNUMBER('Cihazlar'!E160),'Cihazlar'!E160,IFERROR(DATE(VALUE(RIGHT('Cihazlar'!E160,4)),VALUE(MID('Cihazlar'!E160,4,2)),VALUE(LEFT('Cihazlar'!E160,2))),""))))</f>
        <v/>
      </c>
      <c r="P160" t="str">
        <f>IF('Cihazlar'!C160="","",IFERROR(MATCH('Cihazlar'!C160,'Ürünler'!$A:$A,0),IFERROR(MATCH('Cihazlar'!C160,'Ürünler'!$B:$B,0),"")))</f>
        <v/>
      </c>
      <c r="Q160">
        <f>IF(R160&gt;0,0,IF('Cihazlar'!J160&lt;&gt;"",N(VALUE('Cihazlar'!J160)),IF(P160="",0,N(INDEX('Ürünler'!$C:$C,P160)))))</f>
        <v>0</v>
      </c>
      <c r="R160">
        <f>IF('Cihazlar'!K160&lt;&gt;"",N(VALUE('Cihazlar'!K160)),IF('Cihazlar'!J160&lt;&gt;"",0,IF(P160="",0,N(INDEX('Ürünler'!$D:$D,P160)))))</f>
        <v>0</v>
      </c>
    </row>
    <row r="161" spans="1:18">
      <c r="A161" t="str">
        <f>IF(AND('Cihazlar'!A161="",'Cihazlar'!B161=""),"",IFERROR(INDEX('Müşteriler'!$A:$A,MATCH(IF('Cihazlar'!A161="","§",'Cihazlar'!A161),'Müşteriler'!$K:$K,0)),IFERROR(INDEX('Müşteriler'!$A:$A,MATCH(IF('Cihazlar'!B161="","§",'Cihazlar'!B161),'Müşteriler'!$C:$C,0)),'Cihazlar'!A161&amp;'Cihazlar'!B161)))</f>
        <v/>
      </c>
      <c r="B161" t="str">
        <f>IF('Cihazlar'!C161="","",IF(P161="",'Cihazlar'!C161,INDEX('Ürünler'!$B:$B,P161)))</f>
        <v/>
      </c>
      <c r="C161" t="str">
        <f>IF('Cihazlar'!D161="","",'Cihazlar'!D161)</f>
        <v/>
      </c>
      <c r="D161" s="16" t="str">
        <f>O161</f>
        <v/>
      </c>
      <c r="E161" t="str">
        <f>IF(R161&gt;0,R161&amp;" gün",IF(Q161&gt;0,Q161&amp;" ay",""))</f>
        <v/>
      </c>
      <c r="F161" s="16" t="str">
        <f>IF(OR('Cihazlar'!C161="",O161=""),"",IF(R161&gt;0,O161+R161,IF(Q161&gt;0,EDATE(O161,Q161),"")))</f>
        <v/>
      </c>
      <c r="G161" s="17" t="str">
        <f>IF(F161="","",F161-TODAY())</f>
        <v/>
      </c>
      <c r="H161" t="str">
        <f>IF(G161="","",IF(G161&lt;0,"Gecikmiş",IF(G161&lt;=30,"30 gün içinde","Planlı")))</f>
        <v/>
      </c>
      <c r="I161" s="16" t="str">
        <f>IF('Cihazlar'!R161="","",IF('Cihazlar'!S161="Uygun değil",(IF('Cihazlar'!R161="","",IF(ISNUMBER('Cihazlar'!R161),'Cihazlar'!R161,IFERROR(DATE(VALUE(RIGHT('Cihazlar'!R161,4)),VALUE(MID('Cihazlar'!R161,4,2)),VALUE(LEFT('Cihazlar'!R161,2))),""))))+0,EDATE((IF('Cihazlar'!R161="","",IF(ISNUMBER('Cihazlar'!R161),'Cihazlar'!R161,IFERROR(DATE(VALUE(RIGHT('Cihazlar'!R161,4)),VALUE(MID('Cihazlar'!R161,4,2)),VALUE(LEFT('Cihazlar'!R161,2))),"")))),12)))</f>
        <v/>
      </c>
      <c r="J161" s="17" t="str">
        <f>IF(I161="","",I161-TODAY())</f>
        <v/>
      </c>
      <c r="K161" s="16" t="str">
        <f>IF('Cihazlar'!U161="","",IF('Cihazlar'!V161="Kaçak var",(IF('Cihazlar'!U161="","",IF(ISNUMBER('Cihazlar'!U161),'Cihazlar'!U161,IFERROR(DATE(VALUE(RIGHT('Cihazlar'!U161,4)),VALUE(MID('Cihazlar'!U161,4,2)),VALUE(LEFT('Cihazlar'!U161,2))),""))))+30,EDATE((IF('Cihazlar'!U161="","",IF(ISNUMBER('Cihazlar'!U161),'Cihazlar'!U161,IFERROR(DATE(VALUE(RIGHT('Cihazlar'!U161,4)),VALUE(MID('Cihazlar'!U161,4,2)),VALUE(LEFT('Cihazlar'!U161,2))),"")))),12)))</f>
        <v/>
      </c>
      <c r="L161" s="17" t="str">
        <f>IF(K161="","",K161-TODAY())</f>
        <v/>
      </c>
      <c r="M161" s="16" t="str">
        <f>IF('Cihazlar'!X161="","",IF('Cihazlar'!Y161="Uygun değil",(IF('Cihazlar'!X161="","",IF(ISNUMBER('Cihazlar'!X161),'Cihazlar'!X161,IFERROR(DATE(VALUE(RIGHT('Cihazlar'!X161,4)),VALUE(MID('Cihazlar'!X161,4,2)),VALUE(LEFT('Cihazlar'!X161,2))),""))))+0,EDATE((IF('Cihazlar'!X161="","",IF(ISNUMBER('Cihazlar'!X161),'Cihazlar'!X161,IFERROR(DATE(VALUE(RIGHT('Cihazlar'!X161,4)),VALUE(MID('Cihazlar'!X161,4,2)),VALUE(LEFT('Cihazlar'!X161,2))),"")))),12)))</f>
        <v/>
      </c>
      <c r="N161" s="17" t="str">
        <f>IF(M161="","",M161-TODAY())</f>
        <v/>
      </c>
      <c r="O161" s="16" t="str">
        <f>IF('Cihazlar'!F161&lt;&gt;"",IF('Cihazlar'!F161="","",IF(ISNUMBER('Cihazlar'!F161),'Cihazlar'!F161,IFERROR(DATE(VALUE(RIGHT('Cihazlar'!F161,4)),VALUE(MID('Cihazlar'!F161,4,2)),VALUE(LEFT('Cihazlar'!F161,2))),""))),IF('Cihazlar'!E161="","",IF(ISNUMBER('Cihazlar'!E161),'Cihazlar'!E161,IFERROR(DATE(VALUE(RIGHT('Cihazlar'!E161,4)),VALUE(MID('Cihazlar'!E161,4,2)),VALUE(LEFT('Cihazlar'!E161,2))),""))))</f>
        <v/>
      </c>
      <c r="P161" t="str">
        <f>IF('Cihazlar'!C161="","",IFERROR(MATCH('Cihazlar'!C161,'Ürünler'!$A:$A,0),IFERROR(MATCH('Cihazlar'!C161,'Ürünler'!$B:$B,0),"")))</f>
        <v/>
      </c>
      <c r="Q161">
        <f>IF(R161&gt;0,0,IF('Cihazlar'!J161&lt;&gt;"",N(VALUE('Cihazlar'!J161)),IF(P161="",0,N(INDEX('Ürünler'!$C:$C,P161)))))</f>
        <v>0</v>
      </c>
      <c r="R161">
        <f>IF('Cihazlar'!K161&lt;&gt;"",N(VALUE('Cihazlar'!K161)),IF('Cihazlar'!J161&lt;&gt;"",0,IF(P161="",0,N(INDEX('Ürünler'!$D:$D,P161)))))</f>
        <v>0</v>
      </c>
    </row>
    <row r="162" spans="1:18">
      <c r="A162" t="str">
        <f>IF(AND('Cihazlar'!A162="",'Cihazlar'!B162=""),"",IFERROR(INDEX('Müşteriler'!$A:$A,MATCH(IF('Cihazlar'!A162="","§",'Cihazlar'!A162),'Müşteriler'!$K:$K,0)),IFERROR(INDEX('Müşteriler'!$A:$A,MATCH(IF('Cihazlar'!B162="","§",'Cihazlar'!B162),'Müşteriler'!$C:$C,0)),'Cihazlar'!A162&amp;'Cihazlar'!B162)))</f>
        <v/>
      </c>
      <c r="B162" t="str">
        <f>IF('Cihazlar'!C162="","",IF(P162="",'Cihazlar'!C162,INDEX('Ürünler'!$B:$B,P162)))</f>
        <v/>
      </c>
      <c r="C162" t="str">
        <f>IF('Cihazlar'!D162="","",'Cihazlar'!D162)</f>
        <v/>
      </c>
      <c r="D162" s="16" t="str">
        <f>O162</f>
        <v/>
      </c>
      <c r="E162" t="str">
        <f>IF(R162&gt;0,R162&amp;" gün",IF(Q162&gt;0,Q162&amp;" ay",""))</f>
        <v/>
      </c>
      <c r="F162" s="16" t="str">
        <f>IF(OR('Cihazlar'!C162="",O162=""),"",IF(R162&gt;0,O162+R162,IF(Q162&gt;0,EDATE(O162,Q162),"")))</f>
        <v/>
      </c>
      <c r="G162" s="17" t="str">
        <f>IF(F162="","",F162-TODAY())</f>
        <v/>
      </c>
      <c r="H162" t="str">
        <f>IF(G162="","",IF(G162&lt;0,"Gecikmiş",IF(G162&lt;=30,"30 gün içinde","Planlı")))</f>
        <v/>
      </c>
      <c r="I162" s="16" t="str">
        <f>IF('Cihazlar'!R162="","",IF('Cihazlar'!S162="Uygun değil",(IF('Cihazlar'!R162="","",IF(ISNUMBER('Cihazlar'!R162),'Cihazlar'!R162,IFERROR(DATE(VALUE(RIGHT('Cihazlar'!R162,4)),VALUE(MID('Cihazlar'!R162,4,2)),VALUE(LEFT('Cihazlar'!R162,2))),""))))+0,EDATE((IF('Cihazlar'!R162="","",IF(ISNUMBER('Cihazlar'!R162),'Cihazlar'!R162,IFERROR(DATE(VALUE(RIGHT('Cihazlar'!R162,4)),VALUE(MID('Cihazlar'!R162,4,2)),VALUE(LEFT('Cihazlar'!R162,2))),"")))),12)))</f>
        <v/>
      </c>
      <c r="J162" s="17" t="str">
        <f>IF(I162="","",I162-TODAY())</f>
        <v/>
      </c>
      <c r="K162" s="16" t="str">
        <f>IF('Cihazlar'!U162="","",IF('Cihazlar'!V162="Kaçak var",(IF('Cihazlar'!U162="","",IF(ISNUMBER('Cihazlar'!U162),'Cihazlar'!U162,IFERROR(DATE(VALUE(RIGHT('Cihazlar'!U162,4)),VALUE(MID('Cihazlar'!U162,4,2)),VALUE(LEFT('Cihazlar'!U162,2))),""))))+30,EDATE((IF('Cihazlar'!U162="","",IF(ISNUMBER('Cihazlar'!U162),'Cihazlar'!U162,IFERROR(DATE(VALUE(RIGHT('Cihazlar'!U162,4)),VALUE(MID('Cihazlar'!U162,4,2)),VALUE(LEFT('Cihazlar'!U162,2))),"")))),12)))</f>
        <v/>
      </c>
      <c r="L162" s="17" t="str">
        <f>IF(K162="","",K162-TODAY())</f>
        <v/>
      </c>
      <c r="M162" s="16" t="str">
        <f>IF('Cihazlar'!X162="","",IF('Cihazlar'!Y162="Uygun değil",(IF('Cihazlar'!X162="","",IF(ISNUMBER('Cihazlar'!X162),'Cihazlar'!X162,IFERROR(DATE(VALUE(RIGHT('Cihazlar'!X162,4)),VALUE(MID('Cihazlar'!X162,4,2)),VALUE(LEFT('Cihazlar'!X162,2))),""))))+0,EDATE((IF('Cihazlar'!X162="","",IF(ISNUMBER('Cihazlar'!X162),'Cihazlar'!X162,IFERROR(DATE(VALUE(RIGHT('Cihazlar'!X162,4)),VALUE(MID('Cihazlar'!X162,4,2)),VALUE(LEFT('Cihazlar'!X162,2))),"")))),12)))</f>
        <v/>
      </c>
      <c r="N162" s="17" t="str">
        <f>IF(M162="","",M162-TODAY())</f>
        <v/>
      </c>
      <c r="O162" s="16" t="str">
        <f>IF('Cihazlar'!F162&lt;&gt;"",IF('Cihazlar'!F162="","",IF(ISNUMBER('Cihazlar'!F162),'Cihazlar'!F162,IFERROR(DATE(VALUE(RIGHT('Cihazlar'!F162,4)),VALUE(MID('Cihazlar'!F162,4,2)),VALUE(LEFT('Cihazlar'!F162,2))),""))),IF('Cihazlar'!E162="","",IF(ISNUMBER('Cihazlar'!E162),'Cihazlar'!E162,IFERROR(DATE(VALUE(RIGHT('Cihazlar'!E162,4)),VALUE(MID('Cihazlar'!E162,4,2)),VALUE(LEFT('Cihazlar'!E162,2))),""))))</f>
        <v/>
      </c>
      <c r="P162" t="str">
        <f>IF('Cihazlar'!C162="","",IFERROR(MATCH('Cihazlar'!C162,'Ürünler'!$A:$A,0),IFERROR(MATCH('Cihazlar'!C162,'Ürünler'!$B:$B,0),"")))</f>
        <v/>
      </c>
      <c r="Q162">
        <f>IF(R162&gt;0,0,IF('Cihazlar'!J162&lt;&gt;"",N(VALUE('Cihazlar'!J162)),IF(P162="",0,N(INDEX('Ürünler'!$C:$C,P162)))))</f>
        <v>0</v>
      </c>
      <c r="R162">
        <f>IF('Cihazlar'!K162&lt;&gt;"",N(VALUE('Cihazlar'!K162)),IF('Cihazlar'!J162&lt;&gt;"",0,IF(P162="",0,N(INDEX('Ürünler'!$D:$D,P162)))))</f>
        <v>0</v>
      </c>
    </row>
    <row r="163" spans="1:18">
      <c r="A163" t="str">
        <f>IF(AND('Cihazlar'!A163="",'Cihazlar'!B163=""),"",IFERROR(INDEX('Müşteriler'!$A:$A,MATCH(IF('Cihazlar'!A163="","§",'Cihazlar'!A163),'Müşteriler'!$K:$K,0)),IFERROR(INDEX('Müşteriler'!$A:$A,MATCH(IF('Cihazlar'!B163="","§",'Cihazlar'!B163),'Müşteriler'!$C:$C,0)),'Cihazlar'!A163&amp;'Cihazlar'!B163)))</f>
        <v/>
      </c>
      <c r="B163" t="str">
        <f>IF('Cihazlar'!C163="","",IF(P163="",'Cihazlar'!C163,INDEX('Ürünler'!$B:$B,P163)))</f>
        <v/>
      </c>
      <c r="C163" t="str">
        <f>IF('Cihazlar'!D163="","",'Cihazlar'!D163)</f>
        <v/>
      </c>
      <c r="D163" s="16" t="str">
        <f>O163</f>
        <v/>
      </c>
      <c r="E163" t="str">
        <f>IF(R163&gt;0,R163&amp;" gün",IF(Q163&gt;0,Q163&amp;" ay",""))</f>
        <v/>
      </c>
      <c r="F163" s="16" t="str">
        <f>IF(OR('Cihazlar'!C163="",O163=""),"",IF(R163&gt;0,O163+R163,IF(Q163&gt;0,EDATE(O163,Q163),"")))</f>
        <v/>
      </c>
      <c r="G163" s="17" t="str">
        <f>IF(F163="","",F163-TODAY())</f>
        <v/>
      </c>
      <c r="H163" t="str">
        <f>IF(G163="","",IF(G163&lt;0,"Gecikmiş",IF(G163&lt;=30,"30 gün içinde","Planlı")))</f>
        <v/>
      </c>
      <c r="I163" s="16" t="str">
        <f>IF('Cihazlar'!R163="","",IF('Cihazlar'!S163="Uygun değil",(IF('Cihazlar'!R163="","",IF(ISNUMBER('Cihazlar'!R163),'Cihazlar'!R163,IFERROR(DATE(VALUE(RIGHT('Cihazlar'!R163,4)),VALUE(MID('Cihazlar'!R163,4,2)),VALUE(LEFT('Cihazlar'!R163,2))),""))))+0,EDATE((IF('Cihazlar'!R163="","",IF(ISNUMBER('Cihazlar'!R163),'Cihazlar'!R163,IFERROR(DATE(VALUE(RIGHT('Cihazlar'!R163,4)),VALUE(MID('Cihazlar'!R163,4,2)),VALUE(LEFT('Cihazlar'!R163,2))),"")))),12)))</f>
        <v/>
      </c>
      <c r="J163" s="17" t="str">
        <f>IF(I163="","",I163-TODAY())</f>
        <v/>
      </c>
      <c r="K163" s="16" t="str">
        <f>IF('Cihazlar'!U163="","",IF('Cihazlar'!V163="Kaçak var",(IF('Cihazlar'!U163="","",IF(ISNUMBER('Cihazlar'!U163),'Cihazlar'!U163,IFERROR(DATE(VALUE(RIGHT('Cihazlar'!U163,4)),VALUE(MID('Cihazlar'!U163,4,2)),VALUE(LEFT('Cihazlar'!U163,2))),""))))+30,EDATE((IF('Cihazlar'!U163="","",IF(ISNUMBER('Cihazlar'!U163),'Cihazlar'!U163,IFERROR(DATE(VALUE(RIGHT('Cihazlar'!U163,4)),VALUE(MID('Cihazlar'!U163,4,2)),VALUE(LEFT('Cihazlar'!U163,2))),"")))),12)))</f>
        <v/>
      </c>
      <c r="L163" s="17" t="str">
        <f>IF(K163="","",K163-TODAY())</f>
        <v/>
      </c>
      <c r="M163" s="16" t="str">
        <f>IF('Cihazlar'!X163="","",IF('Cihazlar'!Y163="Uygun değil",(IF('Cihazlar'!X163="","",IF(ISNUMBER('Cihazlar'!X163),'Cihazlar'!X163,IFERROR(DATE(VALUE(RIGHT('Cihazlar'!X163,4)),VALUE(MID('Cihazlar'!X163,4,2)),VALUE(LEFT('Cihazlar'!X163,2))),""))))+0,EDATE((IF('Cihazlar'!X163="","",IF(ISNUMBER('Cihazlar'!X163),'Cihazlar'!X163,IFERROR(DATE(VALUE(RIGHT('Cihazlar'!X163,4)),VALUE(MID('Cihazlar'!X163,4,2)),VALUE(LEFT('Cihazlar'!X163,2))),"")))),12)))</f>
        <v/>
      </c>
      <c r="N163" s="17" t="str">
        <f>IF(M163="","",M163-TODAY())</f>
        <v/>
      </c>
      <c r="O163" s="16" t="str">
        <f>IF('Cihazlar'!F163&lt;&gt;"",IF('Cihazlar'!F163="","",IF(ISNUMBER('Cihazlar'!F163),'Cihazlar'!F163,IFERROR(DATE(VALUE(RIGHT('Cihazlar'!F163,4)),VALUE(MID('Cihazlar'!F163,4,2)),VALUE(LEFT('Cihazlar'!F163,2))),""))),IF('Cihazlar'!E163="","",IF(ISNUMBER('Cihazlar'!E163),'Cihazlar'!E163,IFERROR(DATE(VALUE(RIGHT('Cihazlar'!E163,4)),VALUE(MID('Cihazlar'!E163,4,2)),VALUE(LEFT('Cihazlar'!E163,2))),""))))</f>
        <v/>
      </c>
      <c r="P163" t="str">
        <f>IF('Cihazlar'!C163="","",IFERROR(MATCH('Cihazlar'!C163,'Ürünler'!$A:$A,0),IFERROR(MATCH('Cihazlar'!C163,'Ürünler'!$B:$B,0),"")))</f>
        <v/>
      </c>
      <c r="Q163">
        <f>IF(R163&gt;0,0,IF('Cihazlar'!J163&lt;&gt;"",N(VALUE('Cihazlar'!J163)),IF(P163="",0,N(INDEX('Ürünler'!$C:$C,P163)))))</f>
        <v>0</v>
      </c>
      <c r="R163">
        <f>IF('Cihazlar'!K163&lt;&gt;"",N(VALUE('Cihazlar'!K163)),IF('Cihazlar'!J163&lt;&gt;"",0,IF(P163="",0,N(INDEX('Ürünler'!$D:$D,P163)))))</f>
        <v>0</v>
      </c>
    </row>
    <row r="164" spans="1:18">
      <c r="A164" t="str">
        <f>IF(AND('Cihazlar'!A164="",'Cihazlar'!B164=""),"",IFERROR(INDEX('Müşteriler'!$A:$A,MATCH(IF('Cihazlar'!A164="","§",'Cihazlar'!A164),'Müşteriler'!$K:$K,0)),IFERROR(INDEX('Müşteriler'!$A:$A,MATCH(IF('Cihazlar'!B164="","§",'Cihazlar'!B164),'Müşteriler'!$C:$C,0)),'Cihazlar'!A164&amp;'Cihazlar'!B164)))</f>
        <v/>
      </c>
      <c r="B164" t="str">
        <f>IF('Cihazlar'!C164="","",IF(P164="",'Cihazlar'!C164,INDEX('Ürünler'!$B:$B,P164)))</f>
        <v/>
      </c>
      <c r="C164" t="str">
        <f>IF('Cihazlar'!D164="","",'Cihazlar'!D164)</f>
        <v/>
      </c>
      <c r="D164" s="16" t="str">
        <f>O164</f>
        <v/>
      </c>
      <c r="E164" t="str">
        <f>IF(R164&gt;0,R164&amp;" gün",IF(Q164&gt;0,Q164&amp;" ay",""))</f>
        <v/>
      </c>
      <c r="F164" s="16" t="str">
        <f>IF(OR('Cihazlar'!C164="",O164=""),"",IF(R164&gt;0,O164+R164,IF(Q164&gt;0,EDATE(O164,Q164),"")))</f>
        <v/>
      </c>
      <c r="G164" s="17" t="str">
        <f>IF(F164="","",F164-TODAY())</f>
        <v/>
      </c>
      <c r="H164" t="str">
        <f>IF(G164="","",IF(G164&lt;0,"Gecikmiş",IF(G164&lt;=30,"30 gün içinde","Planlı")))</f>
        <v/>
      </c>
      <c r="I164" s="16" t="str">
        <f>IF('Cihazlar'!R164="","",IF('Cihazlar'!S164="Uygun değil",(IF('Cihazlar'!R164="","",IF(ISNUMBER('Cihazlar'!R164),'Cihazlar'!R164,IFERROR(DATE(VALUE(RIGHT('Cihazlar'!R164,4)),VALUE(MID('Cihazlar'!R164,4,2)),VALUE(LEFT('Cihazlar'!R164,2))),""))))+0,EDATE((IF('Cihazlar'!R164="","",IF(ISNUMBER('Cihazlar'!R164),'Cihazlar'!R164,IFERROR(DATE(VALUE(RIGHT('Cihazlar'!R164,4)),VALUE(MID('Cihazlar'!R164,4,2)),VALUE(LEFT('Cihazlar'!R164,2))),"")))),12)))</f>
        <v/>
      </c>
      <c r="J164" s="17" t="str">
        <f>IF(I164="","",I164-TODAY())</f>
        <v/>
      </c>
      <c r="K164" s="16" t="str">
        <f>IF('Cihazlar'!U164="","",IF('Cihazlar'!V164="Kaçak var",(IF('Cihazlar'!U164="","",IF(ISNUMBER('Cihazlar'!U164),'Cihazlar'!U164,IFERROR(DATE(VALUE(RIGHT('Cihazlar'!U164,4)),VALUE(MID('Cihazlar'!U164,4,2)),VALUE(LEFT('Cihazlar'!U164,2))),""))))+30,EDATE((IF('Cihazlar'!U164="","",IF(ISNUMBER('Cihazlar'!U164),'Cihazlar'!U164,IFERROR(DATE(VALUE(RIGHT('Cihazlar'!U164,4)),VALUE(MID('Cihazlar'!U164,4,2)),VALUE(LEFT('Cihazlar'!U164,2))),"")))),12)))</f>
        <v/>
      </c>
      <c r="L164" s="17" t="str">
        <f>IF(K164="","",K164-TODAY())</f>
        <v/>
      </c>
      <c r="M164" s="16" t="str">
        <f>IF('Cihazlar'!X164="","",IF('Cihazlar'!Y164="Uygun değil",(IF('Cihazlar'!X164="","",IF(ISNUMBER('Cihazlar'!X164),'Cihazlar'!X164,IFERROR(DATE(VALUE(RIGHT('Cihazlar'!X164,4)),VALUE(MID('Cihazlar'!X164,4,2)),VALUE(LEFT('Cihazlar'!X164,2))),""))))+0,EDATE((IF('Cihazlar'!X164="","",IF(ISNUMBER('Cihazlar'!X164),'Cihazlar'!X164,IFERROR(DATE(VALUE(RIGHT('Cihazlar'!X164,4)),VALUE(MID('Cihazlar'!X164,4,2)),VALUE(LEFT('Cihazlar'!X164,2))),"")))),12)))</f>
        <v/>
      </c>
      <c r="N164" s="17" t="str">
        <f>IF(M164="","",M164-TODAY())</f>
        <v/>
      </c>
      <c r="O164" s="16" t="str">
        <f>IF('Cihazlar'!F164&lt;&gt;"",IF('Cihazlar'!F164="","",IF(ISNUMBER('Cihazlar'!F164),'Cihazlar'!F164,IFERROR(DATE(VALUE(RIGHT('Cihazlar'!F164,4)),VALUE(MID('Cihazlar'!F164,4,2)),VALUE(LEFT('Cihazlar'!F164,2))),""))),IF('Cihazlar'!E164="","",IF(ISNUMBER('Cihazlar'!E164),'Cihazlar'!E164,IFERROR(DATE(VALUE(RIGHT('Cihazlar'!E164,4)),VALUE(MID('Cihazlar'!E164,4,2)),VALUE(LEFT('Cihazlar'!E164,2))),""))))</f>
        <v/>
      </c>
      <c r="P164" t="str">
        <f>IF('Cihazlar'!C164="","",IFERROR(MATCH('Cihazlar'!C164,'Ürünler'!$A:$A,0),IFERROR(MATCH('Cihazlar'!C164,'Ürünler'!$B:$B,0),"")))</f>
        <v/>
      </c>
      <c r="Q164">
        <f>IF(R164&gt;0,0,IF('Cihazlar'!J164&lt;&gt;"",N(VALUE('Cihazlar'!J164)),IF(P164="",0,N(INDEX('Ürünler'!$C:$C,P164)))))</f>
        <v>0</v>
      </c>
      <c r="R164">
        <f>IF('Cihazlar'!K164&lt;&gt;"",N(VALUE('Cihazlar'!K164)),IF('Cihazlar'!J164&lt;&gt;"",0,IF(P164="",0,N(INDEX('Ürünler'!$D:$D,P164)))))</f>
        <v>0</v>
      </c>
    </row>
    <row r="165" spans="1:18">
      <c r="A165" t="str">
        <f>IF(AND('Cihazlar'!A165="",'Cihazlar'!B165=""),"",IFERROR(INDEX('Müşteriler'!$A:$A,MATCH(IF('Cihazlar'!A165="","§",'Cihazlar'!A165),'Müşteriler'!$K:$K,0)),IFERROR(INDEX('Müşteriler'!$A:$A,MATCH(IF('Cihazlar'!B165="","§",'Cihazlar'!B165),'Müşteriler'!$C:$C,0)),'Cihazlar'!A165&amp;'Cihazlar'!B165)))</f>
        <v/>
      </c>
      <c r="B165" t="str">
        <f>IF('Cihazlar'!C165="","",IF(P165="",'Cihazlar'!C165,INDEX('Ürünler'!$B:$B,P165)))</f>
        <v/>
      </c>
      <c r="C165" t="str">
        <f>IF('Cihazlar'!D165="","",'Cihazlar'!D165)</f>
        <v/>
      </c>
      <c r="D165" s="16" t="str">
        <f>O165</f>
        <v/>
      </c>
      <c r="E165" t="str">
        <f>IF(R165&gt;0,R165&amp;" gün",IF(Q165&gt;0,Q165&amp;" ay",""))</f>
        <v/>
      </c>
      <c r="F165" s="16" t="str">
        <f>IF(OR('Cihazlar'!C165="",O165=""),"",IF(R165&gt;0,O165+R165,IF(Q165&gt;0,EDATE(O165,Q165),"")))</f>
        <v/>
      </c>
      <c r="G165" s="17" t="str">
        <f>IF(F165="","",F165-TODAY())</f>
        <v/>
      </c>
      <c r="H165" t="str">
        <f>IF(G165="","",IF(G165&lt;0,"Gecikmiş",IF(G165&lt;=30,"30 gün içinde","Planlı")))</f>
        <v/>
      </c>
      <c r="I165" s="16" t="str">
        <f>IF('Cihazlar'!R165="","",IF('Cihazlar'!S165="Uygun değil",(IF('Cihazlar'!R165="","",IF(ISNUMBER('Cihazlar'!R165),'Cihazlar'!R165,IFERROR(DATE(VALUE(RIGHT('Cihazlar'!R165,4)),VALUE(MID('Cihazlar'!R165,4,2)),VALUE(LEFT('Cihazlar'!R165,2))),""))))+0,EDATE((IF('Cihazlar'!R165="","",IF(ISNUMBER('Cihazlar'!R165),'Cihazlar'!R165,IFERROR(DATE(VALUE(RIGHT('Cihazlar'!R165,4)),VALUE(MID('Cihazlar'!R165,4,2)),VALUE(LEFT('Cihazlar'!R165,2))),"")))),12)))</f>
        <v/>
      </c>
      <c r="J165" s="17" t="str">
        <f>IF(I165="","",I165-TODAY())</f>
        <v/>
      </c>
      <c r="K165" s="16" t="str">
        <f>IF('Cihazlar'!U165="","",IF('Cihazlar'!V165="Kaçak var",(IF('Cihazlar'!U165="","",IF(ISNUMBER('Cihazlar'!U165),'Cihazlar'!U165,IFERROR(DATE(VALUE(RIGHT('Cihazlar'!U165,4)),VALUE(MID('Cihazlar'!U165,4,2)),VALUE(LEFT('Cihazlar'!U165,2))),""))))+30,EDATE((IF('Cihazlar'!U165="","",IF(ISNUMBER('Cihazlar'!U165),'Cihazlar'!U165,IFERROR(DATE(VALUE(RIGHT('Cihazlar'!U165,4)),VALUE(MID('Cihazlar'!U165,4,2)),VALUE(LEFT('Cihazlar'!U165,2))),"")))),12)))</f>
        <v/>
      </c>
      <c r="L165" s="17" t="str">
        <f>IF(K165="","",K165-TODAY())</f>
        <v/>
      </c>
      <c r="M165" s="16" t="str">
        <f>IF('Cihazlar'!X165="","",IF('Cihazlar'!Y165="Uygun değil",(IF('Cihazlar'!X165="","",IF(ISNUMBER('Cihazlar'!X165),'Cihazlar'!X165,IFERROR(DATE(VALUE(RIGHT('Cihazlar'!X165,4)),VALUE(MID('Cihazlar'!X165,4,2)),VALUE(LEFT('Cihazlar'!X165,2))),""))))+0,EDATE((IF('Cihazlar'!X165="","",IF(ISNUMBER('Cihazlar'!X165),'Cihazlar'!X165,IFERROR(DATE(VALUE(RIGHT('Cihazlar'!X165,4)),VALUE(MID('Cihazlar'!X165,4,2)),VALUE(LEFT('Cihazlar'!X165,2))),"")))),12)))</f>
        <v/>
      </c>
      <c r="N165" s="17" t="str">
        <f>IF(M165="","",M165-TODAY())</f>
        <v/>
      </c>
      <c r="O165" s="16" t="str">
        <f>IF('Cihazlar'!F165&lt;&gt;"",IF('Cihazlar'!F165="","",IF(ISNUMBER('Cihazlar'!F165),'Cihazlar'!F165,IFERROR(DATE(VALUE(RIGHT('Cihazlar'!F165,4)),VALUE(MID('Cihazlar'!F165,4,2)),VALUE(LEFT('Cihazlar'!F165,2))),""))),IF('Cihazlar'!E165="","",IF(ISNUMBER('Cihazlar'!E165),'Cihazlar'!E165,IFERROR(DATE(VALUE(RIGHT('Cihazlar'!E165,4)),VALUE(MID('Cihazlar'!E165,4,2)),VALUE(LEFT('Cihazlar'!E165,2))),""))))</f>
        <v/>
      </c>
      <c r="P165" t="str">
        <f>IF('Cihazlar'!C165="","",IFERROR(MATCH('Cihazlar'!C165,'Ürünler'!$A:$A,0),IFERROR(MATCH('Cihazlar'!C165,'Ürünler'!$B:$B,0),"")))</f>
        <v/>
      </c>
      <c r="Q165">
        <f>IF(R165&gt;0,0,IF('Cihazlar'!J165&lt;&gt;"",N(VALUE('Cihazlar'!J165)),IF(P165="",0,N(INDEX('Ürünler'!$C:$C,P165)))))</f>
        <v>0</v>
      </c>
      <c r="R165">
        <f>IF('Cihazlar'!K165&lt;&gt;"",N(VALUE('Cihazlar'!K165)),IF('Cihazlar'!J165&lt;&gt;"",0,IF(P165="",0,N(INDEX('Ürünler'!$D:$D,P165)))))</f>
        <v>0</v>
      </c>
    </row>
    <row r="166" spans="1:18">
      <c r="A166" t="str">
        <f>IF(AND('Cihazlar'!A166="",'Cihazlar'!B166=""),"",IFERROR(INDEX('Müşteriler'!$A:$A,MATCH(IF('Cihazlar'!A166="","§",'Cihazlar'!A166),'Müşteriler'!$K:$K,0)),IFERROR(INDEX('Müşteriler'!$A:$A,MATCH(IF('Cihazlar'!B166="","§",'Cihazlar'!B166),'Müşteriler'!$C:$C,0)),'Cihazlar'!A166&amp;'Cihazlar'!B166)))</f>
        <v/>
      </c>
      <c r="B166" t="str">
        <f>IF('Cihazlar'!C166="","",IF(P166="",'Cihazlar'!C166,INDEX('Ürünler'!$B:$B,P166)))</f>
        <v/>
      </c>
      <c r="C166" t="str">
        <f>IF('Cihazlar'!D166="","",'Cihazlar'!D166)</f>
        <v/>
      </c>
      <c r="D166" s="16" t="str">
        <f>O166</f>
        <v/>
      </c>
      <c r="E166" t="str">
        <f>IF(R166&gt;0,R166&amp;" gün",IF(Q166&gt;0,Q166&amp;" ay",""))</f>
        <v/>
      </c>
      <c r="F166" s="16" t="str">
        <f>IF(OR('Cihazlar'!C166="",O166=""),"",IF(R166&gt;0,O166+R166,IF(Q166&gt;0,EDATE(O166,Q166),"")))</f>
        <v/>
      </c>
      <c r="G166" s="17" t="str">
        <f>IF(F166="","",F166-TODAY())</f>
        <v/>
      </c>
      <c r="H166" t="str">
        <f>IF(G166="","",IF(G166&lt;0,"Gecikmiş",IF(G166&lt;=30,"30 gün içinde","Planlı")))</f>
        <v/>
      </c>
      <c r="I166" s="16" t="str">
        <f>IF('Cihazlar'!R166="","",IF('Cihazlar'!S166="Uygun değil",(IF('Cihazlar'!R166="","",IF(ISNUMBER('Cihazlar'!R166),'Cihazlar'!R166,IFERROR(DATE(VALUE(RIGHT('Cihazlar'!R166,4)),VALUE(MID('Cihazlar'!R166,4,2)),VALUE(LEFT('Cihazlar'!R166,2))),""))))+0,EDATE((IF('Cihazlar'!R166="","",IF(ISNUMBER('Cihazlar'!R166),'Cihazlar'!R166,IFERROR(DATE(VALUE(RIGHT('Cihazlar'!R166,4)),VALUE(MID('Cihazlar'!R166,4,2)),VALUE(LEFT('Cihazlar'!R166,2))),"")))),12)))</f>
        <v/>
      </c>
      <c r="J166" s="17" t="str">
        <f>IF(I166="","",I166-TODAY())</f>
        <v/>
      </c>
      <c r="K166" s="16" t="str">
        <f>IF('Cihazlar'!U166="","",IF('Cihazlar'!V166="Kaçak var",(IF('Cihazlar'!U166="","",IF(ISNUMBER('Cihazlar'!U166),'Cihazlar'!U166,IFERROR(DATE(VALUE(RIGHT('Cihazlar'!U166,4)),VALUE(MID('Cihazlar'!U166,4,2)),VALUE(LEFT('Cihazlar'!U166,2))),""))))+30,EDATE((IF('Cihazlar'!U166="","",IF(ISNUMBER('Cihazlar'!U166),'Cihazlar'!U166,IFERROR(DATE(VALUE(RIGHT('Cihazlar'!U166,4)),VALUE(MID('Cihazlar'!U166,4,2)),VALUE(LEFT('Cihazlar'!U166,2))),"")))),12)))</f>
        <v/>
      </c>
      <c r="L166" s="17" t="str">
        <f>IF(K166="","",K166-TODAY())</f>
        <v/>
      </c>
      <c r="M166" s="16" t="str">
        <f>IF('Cihazlar'!X166="","",IF('Cihazlar'!Y166="Uygun değil",(IF('Cihazlar'!X166="","",IF(ISNUMBER('Cihazlar'!X166),'Cihazlar'!X166,IFERROR(DATE(VALUE(RIGHT('Cihazlar'!X166,4)),VALUE(MID('Cihazlar'!X166,4,2)),VALUE(LEFT('Cihazlar'!X166,2))),""))))+0,EDATE((IF('Cihazlar'!X166="","",IF(ISNUMBER('Cihazlar'!X166),'Cihazlar'!X166,IFERROR(DATE(VALUE(RIGHT('Cihazlar'!X166,4)),VALUE(MID('Cihazlar'!X166,4,2)),VALUE(LEFT('Cihazlar'!X166,2))),"")))),12)))</f>
        <v/>
      </c>
      <c r="N166" s="17" t="str">
        <f>IF(M166="","",M166-TODAY())</f>
        <v/>
      </c>
      <c r="O166" s="16" t="str">
        <f>IF('Cihazlar'!F166&lt;&gt;"",IF('Cihazlar'!F166="","",IF(ISNUMBER('Cihazlar'!F166),'Cihazlar'!F166,IFERROR(DATE(VALUE(RIGHT('Cihazlar'!F166,4)),VALUE(MID('Cihazlar'!F166,4,2)),VALUE(LEFT('Cihazlar'!F166,2))),""))),IF('Cihazlar'!E166="","",IF(ISNUMBER('Cihazlar'!E166),'Cihazlar'!E166,IFERROR(DATE(VALUE(RIGHT('Cihazlar'!E166,4)),VALUE(MID('Cihazlar'!E166,4,2)),VALUE(LEFT('Cihazlar'!E166,2))),""))))</f>
        <v/>
      </c>
      <c r="P166" t="str">
        <f>IF('Cihazlar'!C166="","",IFERROR(MATCH('Cihazlar'!C166,'Ürünler'!$A:$A,0),IFERROR(MATCH('Cihazlar'!C166,'Ürünler'!$B:$B,0),"")))</f>
        <v/>
      </c>
      <c r="Q166">
        <f>IF(R166&gt;0,0,IF('Cihazlar'!J166&lt;&gt;"",N(VALUE('Cihazlar'!J166)),IF(P166="",0,N(INDEX('Ürünler'!$C:$C,P166)))))</f>
        <v>0</v>
      </c>
      <c r="R166">
        <f>IF('Cihazlar'!K166&lt;&gt;"",N(VALUE('Cihazlar'!K166)),IF('Cihazlar'!J166&lt;&gt;"",0,IF(P166="",0,N(INDEX('Ürünler'!$D:$D,P166)))))</f>
        <v>0</v>
      </c>
    </row>
    <row r="167" spans="1:18">
      <c r="A167" t="str">
        <f>IF(AND('Cihazlar'!A167="",'Cihazlar'!B167=""),"",IFERROR(INDEX('Müşteriler'!$A:$A,MATCH(IF('Cihazlar'!A167="","§",'Cihazlar'!A167),'Müşteriler'!$K:$K,0)),IFERROR(INDEX('Müşteriler'!$A:$A,MATCH(IF('Cihazlar'!B167="","§",'Cihazlar'!B167),'Müşteriler'!$C:$C,0)),'Cihazlar'!A167&amp;'Cihazlar'!B167)))</f>
        <v/>
      </c>
      <c r="B167" t="str">
        <f>IF('Cihazlar'!C167="","",IF(P167="",'Cihazlar'!C167,INDEX('Ürünler'!$B:$B,P167)))</f>
        <v/>
      </c>
      <c r="C167" t="str">
        <f>IF('Cihazlar'!D167="","",'Cihazlar'!D167)</f>
        <v/>
      </c>
      <c r="D167" s="16" t="str">
        <f>O167</f>
        <v/>
      </c>
      <c r="E167" t="str">
        <f>IF(R167&gt;0,R167&amp;" gün",IF(Q167&gt;0,Q167&amp;" ay",""))</f>
        <v/>
      </c>
      <c r="F167" s="16" t="str">
        <f>IF(OR('Cihazlar'!C167="",O167=""),"",IF(R167&gt;0,O167+R167,IF(Q167&gt;0,EDATE(O167,Q167),"")))</f>
        <v/>
      </c>
      <c r="G167" s="17" t="str">
        <f>IF(F167="","",F167-TODAY())</f>
        <v/>
      </c>
      <c r="H167" t="str">
        <f>IF(G167="","",IF(G167&lt;0,"Gecikmiş",IF(G167&lt;=30,"30 gün içinde","Planlı")))</f>
        <v/>
      </c>
      <c r="I167" s="16" t="str">
        <f>IF('Cihazlar'!R167="","",IF('Cihazlar'!S167="Uygun değil",(IF('Cihazlar'!R167="","",IF(ISNUMBER('Cihazlar'!R167),'Cihazlar'!R167,IFERROR(DATE(VALUE(RIGHT('Cihazlar'!R167,4)),VALUE(MID('Cihazlar'!R167,4,2)),VALUE(LEFT('Cihazlar'!R167,2))),""))))+0,EDATE((IF('Cihazlar'!R167="","",IF(ISNUMBER('Cihazlar'!R167),'Cihazlar'!R167,IFERROR(DATE(VALUE(RIGHT('Cihazlar'!R167,4)),VALUE(MID('Cihazlar'!R167,4,2)),VALUE(LEFT('Cihazlar'!R167,2))),"")))),12)))</f>
        <v/>
      </c>
      <c r="J167" s="17" t="str">
        <f>IF(I167="","",I167-TODAY())</f>
        <v/>
      </c>
      <c r="K167" s="16" t="str">
        <f>IF('Cihazlar'!U167="","",IF('Cihazlar'!V167="Kaçak var",(IF('Cihazlar'!U167="","",IF(ISNUMBER('Cihazlar'!U167),'Cihazlar'!U167,IFERROR(DATE(VALUE(RIGHT('Cihazlar'!U167,4)),VALUE(MID('Cihazlar'!U167,4,2)),VALUE(LEFT('Cihazlar'!U167,2))),""))))+30,EDATE((IF('Cihazlar'!U167="","",IF(ISNUMBER('Cihazlar'!U167),'Cihazlar'!U167,IFERROR(DATE(VALUE(RIGHT('Cihazlar'!U167,4)),VALUE(MID('Cihazlar'!U167,4,2)),VALUE(LEFT('Cihazlar'!U167,2))),"")))),12)))</f>
        <v/>
      </c>
      <c r="L167" s="17" t="str">
        <f>IF(K167="","",K167-TODAY())</f>
        <v/>
      </c>
      <c r="M167" s="16" t="str">
        <f>IF('Cihazlar'!X167="","",IF('Cihazlar'!Y167="Uygun değil",(IF('Cihazlar'!X167="","",IF(ISNUMBER('Cihazlar'!X167),'Cihazlar'!X167,IFERROR(DATE(VALUE(RIGHT('Cihazlar'!X167,4)),VALUE(MID('Cihazlar'!X167,4,2)),VALUE(LEFT('Cihazlar'!X167,2))),""))))+0,EDATE((IF('Cihazlar'!X167="","",IF(ISNUMBER('Cihazlar'!X167),'Cihazlar'!X167,IFERROR(DATE(VALUE(RIGHT('Cihazlar'!X167,4)),VALUE(MID('Cihazlar'!X167,4,2)),VALUE(LEFT('Cihazlar'!X167,2))),"")))),12)))</f>
        <v/>
      </c>
      <c r="N167" s="17" t="str">
        <f>IF(M167="","",M167-TODAY())</f>
        <v/>
      </c>
      <c r="O167" s="16" t="str">
        <f>IF('Cihazlar'!F167&lt;&gt;"",IF('Cihazlar'!F167="","",IF(ISNUMBER('Cihazlar'!F167),'Cihazlar'!F167,IFERROR(DATE(VALUE(RIGHT('Cihazlar'!F167,4)),VALUE(MID('Cihazlar'!F167,4,2)),VALUE(LEFT('Cihazlar'!F167,2))),""))),IF('Cihazlar'!E167="","",IF(ISNUMBER('Cihazlar'!E167),'Cihazlar'!E167,IFERROR(DATE(VALUE(RIGHT('Cihazlar'!E167,4)),VALUE(MID('Cihazlar'!E167,4,2)),VALUE(LEFT('Cihazlar'!E167,2))),""))))</f>
        <v/>
      </c>
      <c r="P167" t="str">
        <f>IF('Cihazlar'!C167="","",IFERROR(MATCH('Cihazlar'!C167,'Ürünler'!$A:$A,0),IFERROR(MATCH('Cihazlar'!C167,'Ürünler'!$B:$B,0),"")))</f>
        <v/>
      </c>
      <c r="Q167">
        <f>IF(R167&gt;0,0,IF('Cihazlar'!J167&lt;&gt;"",N(VALUE('Cihazlar'!J167)),IF(P167="",0,N(INDEX('Ürünler'!$C:$C,P167)))))</f>
        <v>0</v>
      </c>
      <c r="R167">
        <f>IF('Cihazlar'!K167&lt;&gt;"",N(VALUE('Cihazlar'!K167)),IF('Cihazlar'!J167&lt;&gt;"",0,IF(P167="",0,N(INDEX('Ürünler'!$D:$D,P167)))))</f>
        <v>0</v>
      </c>
    </row>
    <row r="168" spans="1:18">
      <c r="A168" t="str">
        <f>IF(AND('Cihazlar'!A168="",'Cihazlar'!B168=""),"",IFERROR(INDEX('Müşteriler'!$A:$A,MATCH(IF('Cihazlar'!A168="","§",'Cihazlar'!A168),'Müşteriler'!$K:$K,0)),IFERROR(INDEX('Müşteriler'!$A:$A,MATCH(IF('Cihazlar'!B168="","§",'Cihazlar'!B168),'Müşteriler'!$C:$C,0)),'Cihazlar'!A168&amp;'Cihazlar'!B168)))</f>
        <v/>
      </c>
      <c r="B168" t="str">
        <f>IF('Cihazlar'!C168="","",IF(P168="",'Cihazlar'!C168,INDEX('Ürünler'!$B:$B,P168)))</f>
        <v/>
      </c>
      <c r="C168" t="str">
        <f>IF('Cihazlar'!D168="","",'Cihazlar'!D168)</f>
        <v/>
      </c>
      <c r="D168" s="16" t="str">
        <f>O168</f>
        <v/>
      </c>
      <c r="E168" t="str">
        <f>IF(R168&gt;0,R168&amp;" gün",IF(Q168&gt;0,Q168&amp;" ay",""))</f>
        <v/>
      </c>
      <c r="F168" s="16" t="str">
        <f>IF(OR('Cihazlar'!C168="",O168=""),"",IF(R168&gt;0,O168+R168,IF(Q168&gt;0,EDATE(O168,Q168),"")))</f>
        <v/>
      </c>
      <c r="G168" s="17" t="str">
        <f>IF(F168="","",F168-TODAY())</f>
        <v/>
      </c>
      <c r="H168" t="str">
        <f>IF(G168="","",IF(G168&lt;0,"Gecikmiş",IF(G168&lt;=30,"30 gün içinde","Planlı")))</f>
        <v/>
      </c>
      <c r="I168" s="16" t="str">
        <f>IF('Cihazlar'!R168="","",IF('Cihazlar'!S168="Uygun değil",(IF('Cihazlar'!R168="","",IF(ISNUMBER('Cihazlar'!R168),'Cihazlar'!R168,IFERROR(DATE(VALUE(RIGHT('Cihazlar'!R168,4)),VALUE(MID('Cihazlar'!R168,4,2)),VALUE(LEFT('Cihazlar'!R168,2))),""))))+0,EDATE((IF('Cihazlar'!R168="","",IF(ISNUMBER('Cihazlar'!R168),'Cihazlar'!R168,IFERROR(DATE(VALUE(RIGHT('Cihazlar'!R168,4)),VALUE(MID('Cihazlar'!R168,4,2)),VALUE(LEFT('Cihazlar'!R168,2))),"")))),12)))</f>
        <v/>
      </c>
      <c r="J168" s="17" t="str">
        <f>IF(I168="","",I168-TODAY())</f>
        <v/>
      </c>
      <c r="K168" s="16" t="str">
        <f>IF('Cihazlar'!U168="","",IF('Cihazlar'!V168="Kaçak var",(IF('Cihazlar'!U168="","",IF(ISNUMBER('Cihazlar'!U168),'Cihazlar'!U168,IFERROR(DATE(VALUE(RIGHT('Cihazlar'!U168,4)),VALUE(MID('Cihazlar'!U168,4,2)),VALUE(LEFT('Cihazlar'!U168,2))),""))))+30,EDATE((IF('Cihazlar'!U168="","",IF(ISNUMBER('Cihazlar'!U168),'Cihazlar'!U168,IFERROR(DATE(VALUE(RIGHT('Cihazlar'!U168,4)),VALUE(MID('Cihazlar'!U168,4,2)),VALUE(LEFT('Cihazlar'!U168,2))),"")))),12)))</f>
        <v/>
      </c>
      <c r="L168" s="17" t="str">
        <f>IF(K168="","",K168-TODAY())</f>
        <v/>
      </c>
      <c r="M168" s="16" t="str">
        <f>IF('Cihazlar'!X168="","",IF('Cihazlar'!Y168="Uygun değil",(IF('Cihazlar'!X168="","",IF(ISNUMBER('Cihazlar'!X168),'Cihazlar'!X168,IFERROR(DATE(VALUE(RIGHT('Cihazlar'!X168,4)),VALUE(MID('Cihazlar'!X168,4,2)),VALUE(LEFT('Cihazlar'!X168,2))),""))))+0,EDATE((IF('Cihazlar'!X168="","",IF(ISNUMBER('Cihazlar'!X168),'Cihazlar'!X168,IFERROR(DATE(VALUE(RIGHT('Cihazlar'!X168,4)),VALUE(MID('Cihazlar'!X168,4,2)),VALUE(LEFT('Cihazlar'!X168,2))),"")))),12)))</f>
        <v/>
      </c>
      <c r="N168" s="17" t="str">
        <f>IF(M168="","",M168-TODAY())</f>
        <v/>
      </c>
      <c r="O168" s="16" t="str">
        <f>IF('Cihazlar'!F168&lt;&gt;"",IF('Cihazlar'!F168="","",IF(ISNUMBER('Cihazlar'!F168),'Cihazlar'!F168,IFERROR(DATE(VALUE(RIGHT('Cihazlar'!F168,4)),VALUE(MID('Cihazlar'!F168,4,2)),VALUE(LEFT('Cihazlar'!F168,2))),""))),IF('Cihazlar'!E168="","",IF(ISNUMBER('Cihazlar'!E168),'Cihazlar'!E168,IFERROR(DATE(VALUE(RIGHT('Cihazlar'!E168,4)),VALUE(MID('Cihazlar'!E168,4,2)),VALUE(LEFT('Cihazlar'!E168,2))),""))))</f>
        <v/>
      </c>
      <c r="P168" t="str">
        <f>IF('Cihazlar'!C168="","",IFERROR(MATCH('Cihazlar'!C168,'Ürünler'!$A:$A,0),IFERROR(MATCH('Cihazlar'!C168,'Ürünler'!$B:$B,0),"")))</f>
        <v/>
      </c>
      <c r="Q168">
        <f>IF(R168&gt;0,0,IF('Cihazlar'!J168&lt;&gt;"",N(VALUE('Cihazlar'!J168)),IF(P168="",0,N(INDEX('Ürünler'!$C:$C,P168)))))</f>
        <v>0</v>
      </c>
      <c r="R168">
        <f>IF('Cihazlar'!K168&lt;&gt;"",N(VALUE('Cihazlar'!K168)),IF('Cihazlar'!J168&lt;&gt;"",0,IF(P168="",0,N(INDEX('Ürünler'!$D:$D,P168)))))</f>
        <v>0</v>
      </c>
    </row>
    <row r="169" spans="1:18">
      <c r="A169" t="str">
        <f>IF(AND('Cihazlar'!A169="",'Cihazlar'!B169=""),"",IFERROR(INDEX('Müşteriler'!$A:$A,MATCH(IF('Cihazlar'!A169="","§",'Cihazlar'!A169),'Müşteriler'!$K:$K,0)),IFERROR(INDEX('Müşteriler'!$A:$A,MATCH(IF('Cihazlar'!B169="","§",'Cihazlar'!B169),'Müşteriler'!$C:$C,0)),'Cihazlar'!A169&amp;'Cihazlar'!B169)))</f>
        <v/>
      </c>
      <c r="B169" t="str">
        <f>IF('Cihazlar'!C169="","",IF(P169="",'Cihazlar'!C169,INDEX('Ürünler'!$B:$B,P169)))</f>
        <v/>
      </c>
      <c r="C169" t="str">
        <f>IF('Cihazlar'!D169="","",'Cihazlar'!D169)</f>
        <v/>
      </c>
      <c r="D169" s="16" t="str">
        <f>O169</f>
        <v/>
      </c>
      <c r="E169" t="str">
        <f>IF(R169&gt;0,R169&amp;" gün",IF(Q169&gt;0,Q169&amp;" ay",""))</f>
        <v/>
      </c>
      <c r="F169" s="16" t="str">
        <f>IF(OR('Cihazlar'!C169="",O169=""),"",IF(R169&gt;0,O169+R169,IF(Q169&gt;0,EDATE(O169,Q169),"")))</f>
        <v/>
      </c>
      <c r="G169" s="17" t="str">
        <f>IF(F169="","",F169-TODAY())</f>
        <v/>
      </c>
      <c r="H169" t="str">
        <f>IF(G169="","",IF(G169&lt;0,"Gecikmiş",IF(G169&lt;=30,"30 gün içinde","Planlı")))</f>
        <v/>
      </c>
      <c r="I169" s="16" t="str">
        <f>IF('Cihazlar'!R169="","",IF('Cihazlar'!S169="Uygun değil",(IF('Cihazlar'!R169="","",IF(ISNUMBER('Cihazlar'!R169),'Cihazlar'!R169,IFERROR(DATE(VALUE(RIGHT('Cihazlar'!R169,4)),VALUE(MID('Cihazlar'!R169,4,2)),VALUE(LEFT('Cihazlar'!R169,2))),""))))+0,EDATE((IF('Cihazlar'!R169="","",IF(ISNUMBER('Cihazlar'!R169),'Cihazlar'!R169,IFERROR(DATE(VALUE(RIGHT('Cihazlar'!R169,4)),VALUE(MID('Cihazlar'!R169,4,2)),VALUE(LEFT('Cihazlar'!R169,2))),"")))),12)))</f>
        <v/>
      </c>
      <c r="J169" s="17" t="str">
        <f>IF(I169="","",I169-TODAY())</f>
        <v/>
      </c>
      <c r="K169" s="16" t="str">
        <f>IF('Cihazlar'!U169="","",IF('Cihazlar'!V169="Kaçak var",(IF('Cihazlar'!U169="","",IF(ISNUMBER('Cihazlar'!U169),'Cihazlar'!U169,IFERROR(DATE(VALUE(RIGHT('Cihazlar'!U169,4)),VALUE(MID('Cihazlar'!U169,4,2)),VALUE(LEFT('Cihazlar'!U169,2))),""))))+30,EDATE((IF('Cihazlar'!U169="","",IF(ISNUMBER('Cihazlar'!U169),'Cihazlar'!U169,IFERROR(DATE(VALUE(RIGHT('Cihazlar'!U169,4)),VALUE(MID('Cihazlar'!U169,4,2)),VALUE(LEFT('Cihazlar'!U169,2))),"")))),12)))</f>
        <v/>
      </c>
      <c r="L169" s="17" t="str">
        <f>IF(K169="","",K169-TODAY())</f>
        <v/>
      </c>
      <c r="M169" s="16" t="str">
        <f>IF('Cihazlar'!X169="","",IF('Cihazlar'!Y169="Uygun değil",(IF('Cihazlar'!X169="","",IF(ISNUMBER('Cihazlar'!X169),'Cihazlar'!X169,IFERROR(DATE(VALUE(RIGHT('Cihazlar'!X169,4)),VALUE(MID('Cihazlar'!X169,4,2)),VALUE(LEFT('Cihazlar'!X169,2))),""))))+0,EDATE((IF('Cihazlar'!X169="","",IF(ISNUMBER('Cihazlar'!X169),'Cihazlar'!X169,IFERROR(DATE(VALUE(RIGHT('Cihazlar'!X169,4)),VALUE(MID('Cihazlar'!X169,4,2)),VALUE(LEFT('Cihazlar'!X169,2))),"")))),12)))</f>
        <v/>
      </c>
      <c r="N169" s="17" t="str">
        <f>IF(M169="","",M169-TODAY())</f>
        <v/>
      </c>
      <c r="O169" s="16" t="str">
        <f>IF('Cihazlar'!F169&lt;&gt;"",IF('Cihazlar'!F169="","",IF(ISNUMBER('Cihazlar'!F169),'Cihazlar'!F169,IFERROR(DATE(VALUE(RIGHT('Cihazlar'!F169,4)),VALUE(MID('Cihazlar'!F169,4,2)),VALUE(LEFT('Cihazlar'!F169,2))),""))),IF('Cihazlar'!E169="","",IF(ISNUMBER('Cihazlar'!E169),'Cihazlar'!E169,IFERROR(DATE(VALUE(RIGHT('Cihazlar'!E169,4)),VALUE(MID('Cihazlar'!E169,4,2)),VALUE(LEFT('Cihazlar'!E169,2))),""))))</f>
        <v/>
      </c>
      <c r="P169" t="str">
        <f>IF('Cihazlar'!C169="","",IFERROR(MATCH('Cihazlar'!C169,'Ürünler'!$A:$A,0),IFERROR(MATCH('Cihazlar'!C169,'Ürünler'!$B:$B,0),"")))</f>
        <v/>
      </c>
      <c r="Q169">
        <f>IF(R169&gt;0,0,IF('Cihazlar'!J169&lt;&gt;"",N(VALUE('Cihazlar'!J169)),IF(P169="",0,N(INDEX('Ürünler'!$C:$C,P169)))))</f>
        <v>0</v>
      </c>
      <c r="R169">
        <f>IF('Cihazlar'!K169&lt;&gt;"",N(VALUE('Cihazlar'!K169)),IF('Cihazlar'!J169&lt;&gt;"",0,IF(P169="",0,N(INDEX('Ürünler'!$D:$D,P169)))))</f>
        <v>0</v>
      </c>
    </row>
    <row r="170" spans="1:18">
      <c r="A170" t="str">
        <f>IF(AND('Cihazlar'!A170="",'Cihazlar'!B170=""),"",IFERROR(INDEX('Müşteriler'!$A:$A,MATCH(IF('Cihazlar'!A170="","§",'Cihazlar'!A170),'Müşteriler'!$K:$K,0)),IFERROR(INDEX('Müşteriler'!$A:$A,MATCH(IF('Cihazlar'!B170="","§",'Cihazlar'!B170),'Müşteriler'!$C:$C,0)),'Cihazlar'!A170&amp;'Cihazlar'!B170)))</f>
        <v/>
      </c>
      <c r="B170" t="str">
        <f>IF('Cihazlar'!C170="","",IF(P170="",'Cihazlar'!C170,INDEX('Ürünler'!$B:$B,P170)))</f>
        <v/>
      </c>
      <c r="C170" t="str">
        <f>IF('Cihazlar'!D170="","",'Cihazlar'!D170)</f>
        <v/>
      </c>
      <c r="D170" s="16" t="str">
        <f>O170</f>
        <v/>
      </c>
      <c r="E170" t="str">
        <f>IF(R170&gt;0,R170&amp;" gün",IF(Q170&gt;0,Q170&amp;" ay",""))</f>
        <v/>
      </c>
      <c r="F170" s="16" t="str">
        <f>IF(OR('Cihazlar'!C170="",O170=""),"",IF(R170&gt;0,O170+R170,IF(Q170&gt;0,EDATE(O170,Q170),"")))</f>
        <v/>
      </c>
      <c r="G170" s="17" t="str">
        <f>IF(F170="","",F170-TODAY())</f>
        <v/>
      </c>
      <c r="H170" t="str">
        <f>IF(G170="","",IF(G170&lt;0,"Gecikmiş",IF(G170&lt;=30,"30 gün içinde","Planlı")))</f>
        <v/>
      </c>
      <c r="I170" s="16" t="str">
        <f>IF('Cihazlar'!R170="","",IF('Cihazlar'!S170="Uygun değil",(IF('Cihazlar'!R170="","",IF(ISNUMBER('Cihazlar'!R170),'Cihazlar'!R170,IFERROR(DATE(VALUE(RIGHT('Cihazlar'!R170,4)),VALUE(MID('Cihazlar'!R170,4,2)),VALUE(LEFT('Cihazlar'!R170,2))),""))))+0,EDATE((IF('Cihazlar'!R170="","",IF(ISNUMBER('Cihazlar'!R170),'Cihazlar'!R170,IFERROR(DATE(VALUE(RIGHT('Cihazlar'!R170,4)),VALUE(MID('Cihazlar'!R170,4,2)),VALUE(LEFT('Cihazlar'!R170,2))),"")))),12)))</f>
        <v/>
      </c>
      <c r="J170" s="17" t="str">
        <f>IF(I170="","",I170-TODAY())</f>
        <v/>
      </c>
      <c r="K170" s="16" t="str">
        <f>IF('Cihazlar'!U170="","",IF('Cihazlar'!V170="Kaçak var",(IF('Cihazlar'!U170="","",IF(ISNUMBER('Cihazlar'!U170),'Cihazlar'!U170,IFERROR(DATE(VALUE(RIGHT('Cihazlar'!U170,4)),VALUE(MID('Cihazlar'!U170,4,2)),VALUE(LEFT('Cihazlar'!U170,2))),""))))+30,EDATE((IF('Cihazlar'!U170="","",IF(ISNUMBER('Cihazlar'!U170),'Cihazlar'!U170,IFERROR(DATE(VALUE(RIGHT('Cihazlar'!U170,4)),VALUE(MID('Cihazlar'!U170,4,2)),VALUE(LEFT('Cihazlar'!U170,2))),"")))),12)))</f>
        <v/>
      </c>
      <c r="L170" s="17" t="str">
        <f>IF(K170="","",K170-TODAY())</f>
        <v/>
      </c>
      <c r="M170" s="16" t="str">
        <f>IF('Cihazlar'!X170="","",IF('Cihazlar'!Y170="Uygun değil",(IF('Cihazlar'!X170="","",IF(ISNUMBER('Cihazlar'!X170),'Cihazlar'!X170,IFERROR(DATE(VALUE(RIGHT('Cihazlar'!X170,4)),VALUE(MID('Cihazlar'!X170,4,2)),VALUE(LEFT('Cihazlar'!X170,2))),""))))+0,EDATE((IF('Cihazlar'!X170="","",IF(ISNUMBER('Cihazlar'!X170),'Cihazlar'!X170,IFERROR(DATE(VALUE(RIGHT('Cihazlar'!X170,4)),VALUE(MID('Cihazlar'!X170,4,2)),VALUE(LEFT('Cihazlar'!X170,2))),"")))),12)))</f>
        <v/>
      </c>
      <c r="N170" s="17" t="str">
        <f>IF(M170="","",M170-TODAY())</f>
        <v/>
      </c>
      <c r="O170" s="16" t="str">
        <f>IF('Cihazlar'!F170&lt;&gt;"",IF('Cihazlar'!F170="","",IF(ISNUMBER('Cihazlar'!F170),'Cihazlar'!F170,IFERROR(DATE(VALUE(RIGHT('Cihazlar'!F170,4)),VALUE(MID('Cihazlar'!F170,4,2)),VALUE(LEFT('Cihazlar'!F170,2))),""))),IF('Cihazlar'!E170="","",IF(ISNUMBER('Cihazlar'!E170),'Cihazlar'!E170,IFERROR(DATE(VALUE(RIGHT('Cihazlar'!E170,4)),VALUE(MID('Cihazlar'!E170,4,2)),VALUE(LEFT('Cihazlar'!E170,2))),""))))</f>
        <v/>
      </c>
      <c r="P170" t="str">
        <f>IF('Cihazlar'!C170="","",IFERROR(MATCH('Cihazlar'!C170,'Ürünler'!$A:$A,0),IFERROR(MATCH('Cihazlar'!C170,'Ürünler'!$B:$B,0),"")))</f>
        <v/>
      </c>
      <c r="Q170">
        <f>IF(R170&gt;0,0,IF('Cihazlar'!J170&lt;&gt;"",N(VALUE('Cihazlar'!J170)),IF(P170="",0,N(INDEX('Ürünler'!$C:$C,P170)))))</f>
        <v>0</v>
      </c>
      <c r="R170">
        <f>IF('Cihazlar'!K170&lt;&gt;"",N(VALUE('Cihazlar'!K170)),IF('Cihazlar'!J170&lt;&gt;"",0,IF(P170="",0,N(INDEX('Ürünler'!$D:$D,P170)))))</f>
        <v>0</v>
      </c>
    </row>
    <row r="171" spans="1:18">
      <c r="A171" t="str">
        <f>IF(AND('Cihazlar'!A171="",'Cihazlar'!B171=""),"",IFERROR(INDEX('Müşteriler'!$A:$A,MATCH(IF('Cihazlar'!A171="","§",'Cihazlar'!A171),'Müşteriler'!$K:$K,0)),IFERROR(INDEX('Müşteriler'!$A:$A,MATCH(IF('Cihazlar'!B171="","§",'Cihazlar'!B171),'Müşteriler'!$C:$C,0)),'Cihazlar'!A171&amp;'Cihazlar'!B171)))</f>
        <v/>
      </c>
      <c r="B171" t="str">
        <f>IF('Cihazlar'!C171="","",IF(P171="",'Cihazlar'!C171,INDEX('Ürünler'!$B:$B,P171)))</f>
        <v/>
      </c>
      <c r="C171" t="str">
        <f>IF('Cihazlar'!D171="","",'Cihazlar'!D171)</f>
        <v/>
      </c>
      <c r="D171" s="16" t="str">
        <f>O171</f>
        <v/>
      </c>
      <c r="E171" t="str">
        <f>IF(R171&gt;0,R171&amp;" gün",IF(Q171&gt;0,Q171&amp;" ay",""))</f>
        <v/>
      </c>
      <c r="F171" s="16" t="str">
        <f>IF(OR('Cihazlar'!C171="",O171=""),"",IF(R171&gt;0,O171+R171,IF(Q171&gt;0,EDATE(O171,Q171),"")))</f>
        <v/>
      </c>
      <c r="G171" s="17" t="str">
        <f>IF(F171="","",F171-TODAY())</f>
        <v/>
      </c>
      <c r="H171" t="str">
        <f>IF(G171="","",IF(G171&lt;0,"Gecikmiş",IF(G171&lt;=30,"30 gün içinde","Planlı")))</f>
        <v/>
      </c>
      <c r="I171" s="16" t="str">
        <f>IF('Cihazlar'!R171="","",IF('Cihazlar'!S171="Uygun değil",(IF('Cihazlar'!R171="","",IF(ISNUMBER('Cihazlar'!R171),'Cihazlar'!R171,IFERROR(DATE(VALUE(RIGHT('Cihazlar'!R171,4)),VALUE(MID('Cihazlar'!R171,4,2)),VALUE(LEFT('Cihazlar'!R171,2))),""))))+0,EDATE((IF('Cihazlar'!R171="","",IF(ISNUMBER('Cihazlar'!R171),'Cihazlar'!R171,IFERROR(DATE(VALUE(RIGHT('Cihazlar'!R171,4)),VALUE(MID('Cihazlar'!R171,4,2)),VALUE(LEFT('Cihazlar'!R171,2))),"")))),12)))</f>
        <v/>
      </c>
      <c r="J171" s="17" t="str">
        <f>IF(I171="","",I171-TODAY())</f>
        <v/>
      </c>
      <c r="K171" s="16" t="str">
        <f>IF('Cihazlar'!U171="","",IF('Cihazlar'!V171="Kaçak var",(IF('Cihazlar'!U171="","",IF(ISNUMBER('Cihazlar'!U171),'Cihazlar'!U171,IFERROR(DATE(VALUE(RIGHT('Cihazlar'!U171,4)),VALUE(MID('Cihazlar'!U171,4,2)),VALUE(LEFT('Cihazlar'!U171,2))),""))))+30,EDATE((IF('Cihazlar'!U171="","",IF(ISNUMBER('Cihazlar'!U171),'Cihazlar'!U171,IFERROR(DATE(VALUE(RIGHT('Cihazlar'!U171,4)),VALUE(MID('Cihazlar'!U171,4,2)),VALUE(LEFT('Cihazlar'!U171,2))),"")))),12)))</f>
        <v/>
      </c>
      <c r="L171" s="17" t="str">
        <f>IF(K171="","",K171-TODAY())</f>
        <v/>
      </c>
      <c r="M171" s="16" t="str">
        <f>IF('Cihazlar'!X171="","",IF('Cihazlar'!Y171="Uygun değil",(IF('Cihazlar'!X171="","",IF(ISNUMBER('Cihazlar'!X171),'Cihazlar'!X171,IFERROR(DATE(VALUE(RIGHT('Cihazlar'!X171,4)),VALUE(MID('Cihazlar'!X171,4,2)),VALUE(LEFT('Cihazlar'!X171,2))),""))))+0,EDATE((IF('Cihazlar'!X171="","",IF(ISNUMBER('Cihazlar'!X171),'Cihazlar'!X171,IFERROR(DATE(VALUE(RIGHT('Cihazlar'!X171,4)),VALUE(MID('Cihazlar'!X171,4,2)),VALUE(LEFT('Cihazlar'!X171,2))),"")))),12)))</f>
        <v/>
      </c>
      <c r="N171" s="17" t="str">
        <f>IF(M171="","",M171-TODAY())</f>
        <v/>
      </c>
      <c r="O171" s="16" t="str">
        <f>IF('Cihazlar'!F171&lt;&gt;"",IF('Cihazlar'!F171="","",IF(ISNUMBER('Cihazlar'!F171),'Cihazlar'!F171,IFERROR(DATE(VALUE(RIGHT('Cihazlar'!F171,4)),VALUE(MID('Cihazlar'!F171,4,2)),VALUE(LEFT('Cihazlar'!F171,2))),""))),IF('Cihazlar'!E171="","",IF(ISNUMBER('Cihazlar'!E171),'Cihazlar'!E171,IFERROR(DATE(VALUE(RIGHT('Cihazlar'!E171,4)),VALUE(MID('Cihazlar'!E171,4,2)),VALUE(LEFT('Cihazlar'!E171,2))),""))))</f>
        <v/>
      </c>
      <c r="P171" t="str">
        <f>IF('Cihazlar'!C171="","",IFERROR(MATCH('Cihazlar'!C171,'Ürünler'!$A:$A,0),IFERROR(MATCH('Cihazlar'!C171,'Ürünler'!$B:$B,0),"")))</f>
        <v/>
      </c>
      <c r="Q171">
        <f>IF(R171&gt;0,0,IF('Cihazlar'!J171&lt;&gt;"",N(VALUE('Cihazlar'!J171)),IF(P171="",0,N(INDEX('Ürünler'!$C:$C,P171)))))</f>
        <v>0</v>
      </c>
      <c r="R171">
        <f>IF('Cihazlar'!K171&lt;&gt;"",N(VALUE('Cihazlar'!K171)),IF('Cihazlar'!J171&lt;&gt;"",0,IF(P171="",0,N(INDEX('Ürünler'!$D:$D,P171)))))</f>
        <v>0</v>
      </c>
    </row>
    <row r="172" spans="1:18">
      <c r="A172" t="str">
        <f>IF(AND('Cihazlar'!A172="",'Cihazlar'!B172=""),"",IFERROR(INDEX('Müşteriler'!$A:$A,MATCH(IF('Cihazlar'!A172="","§",'Cihazlar'!A172),'Müşteriler'!$K:$K,0)),IFERROR(INDEX('Müşteriler'!$A:$A,MATCH(IF('Cihazlar'!B172="","§",'Cihazlar'!B172),'Müşteriler'!$C:$C,0)),'Cihazlar'!A172&amp;'Cihazlar'!B172)))</f>
        <v/>
      </c>
      <c r="B172" t="str">
        <f>IF('Cihazlar'!C172="","",IF(P172="",'Cihazlar'!C172,INDEX('Ürünler'!$B:$B,P172)))</f>
        <v/>
      </c>
      <c r="C172" t="str">
        <f>IF('Cihazlar'!D172="","",'Cihazlar'!D172)</f>
        <v/>
      </c>
      <c r="D172" s="16" t="str">
        <f>O172</f>
        <v/>
      </c>
      <c r="E172" t="str">
        <f>IF(R172&gt;0,R172&amp;" gün",IF(Q172&gt;0,Q172&amp;" ay",""))</f>
        <v/>
      </c>
      <c r="F172" s="16" t="str">
        <f>IF(OR('Cihazlar'!C172="",O172=""),"",IF(R172&gt;0,O172+R172,IF(Q172&gt;0,EDATE(O172,Q172),"")))</f>
        <v/>
      </c>
      <c r="G172" s="17" t="str">
        <f>IF(F172="","",F172-TODAY())</f>
        <v/>
      </c>
      <c r="H172" t="str">
        <f>IF(G172="","",IF(G172&lt;0,"Gecikmiş",IF(G172&lt;=30,"30 gün içinde","Planlı")))</f>
        <v/>
      </c>
      <c r="I172" s="16" t="str">
        <f>IF('Cihazlar'!R172="","",IF('Cihazlar'!S172="Uygun değil",(IF('Cihazlar'!R172="","",IF(ISNUMBER('Cihazlar'!R172),'Cihazlar'!R172,IFERROR(DATE(VALUE(RIGHT('Cihazlar'!R172,4)),VALUE(MID('Cihazlar'!R172,4,2)),VALUE(LEFT('Cihazlar'!R172,2))),""))))+0,EDATE((IF('Cihazlar'!R172="","",IF(ISNUMBER('Cihazlar'!R172),'Cihazlar'!R172,IFERROR(DATE(VALUE(RIGHT('Cihazlar'!R172,4)),VALUE(MID('Cihazlar'!R172,4,2)),VALUE(LEFT('Cihazlar'!R172,2))),"")))),12)))</f>
        <v/>
      </c>
      <c r="J172" s="17" t="str">
        <f>IF(I172="","",I172-TODAY())</f>
        <v/>
      </c>
      <c r="K172" s="16" t="str">
        <f>IF('Cihazlar'!U172="","",IF('Cihazlar'!V172="Kaçak var",(IF('Cihazlar'!U172="","",IF(ISNUMBER('Cihazlar'!U172),'Cihazlar'!U172,IFERROR(DATE(VALUE(RIGHT('Cihazlar'!U172,4)),VALUE(MID('Cihazlar'!U172,4,2)),VALUE(LEFT('Cihazlar'!U172,2))),""))))+30,EDATE((IF('Cihazlar'!U172="","",IF(ISNUMBER('Cihazlar'!U172),'Cihazlar'!U172,IFERROR(DATE(VALUE(RIGHT('Cihazlar'!U172,4)),VALUE(MID('Cihazlar'!U172,4,2)),VALUE(LEFT('Cihazlar'!U172,2))),"")))),12)))</f>
        <v/>
      </c>
      <c r="L172" s="17" t="str">
        <f>IF(K172="","",K172-TODAY())</f>
        <v/>
      </c>
      <c r="M172" s="16" t="str">
        <f>IF('Cihazlar'!X172="","",IF('Cihazlar'!Y172="Uygun değil",(IF('Cihazlar'!X172="","",IF(ISNUMBER('Cihazlar'!X172),'Cihazlar'!X172,IFERROR(DATE(VALUE(RIGHT('Cihazlar'!X172,4)),VALUE(MID('Cihazlar'!X172,4,2)),VALUE(LEFT('Cihazlar'!X172,2))),""))))+0,EDATE((IF('Cihazlar'!X172="","",IF(ISNUMBER('Cihazlar'!X172),'Cihazlar'!X172,IFERROR(DATE(VALUE(RIGHT('Cihazlar'!X172,4)),VALUE(MID('Cihazlar'!X172,4,2)),VALUE(LEFT('Cihazlar'!X172,2))),"")))),12)))</f>
        <v/>
      </c>
      <c r="N172" s="17" t="str">
        <f>IF(M172="","",M172-TODAY())</f>
        <v/>
      </c>
      <c r="O172" s="16" t="str">
        <f>IF('Cihazlar'!F172&lt;&gt;"",IF('Cihazlar'!F172="","",IF(ISNUMBER('Cihazlar'!F172),'Cihazlar'!F172,IFERROR(DATE(VALUE(RIGHT('Cihazlar'!F172,4)),VALUE(MID('Cihazlar'!F172,4,2)),VALUE(LEFT('Cihazlar'!F172,2))),""))),IF('Cihazlar'!E172="","",IF(ISNUMBER('Cihazlar'!E172),'Cihazlar'!E172,IFERROR(DATE(VALUE(RIGHT('Cihazlar'!E172,4)),VALUE(MID('Cihazlar'!E172,4,2)),VALUE(LEFT('Cihazlar'!E172,2))),""))))</f>
        <v/>
      </c>
      <c r="P172" t="str">
        <f>IF('Cihazlar'!C172="","",IFERROR(MATCH('Cihazlar'!C172,'Ürünler'!$A:$A,0),IFERROR(MATCH('Cihazlar'!C172,'Ürünler'!$B:$B,0),"")))</f>
        <v/>
      </c>
      <c r="Q172">
        <f>IF(R172&gt;0,0,IF('Cihazlar'!J172&lt;&gt;"",N(VALUE('Cihazlar'!J172)),IF(P172="",0,N(INDEX('Ürünler'!$C:$C,P172)))))</f>
        <v>0</v>
      </c>
      <c r="R172">
        <f>IF('Cihazlar'!K172&lt;&gt;"",N(VALUE('Cihazlar'!K172)),IF('Cihazlar'!J172&lt;&gt;"",0,IF(P172="",0,N(INDEX('Ürünler'!$D:$D,P172)))))</f>
        <v>0</v>
      </c>
    </row>
    <row r="173" spans="1:18">
      <c r="A173" t="str">
        <f>IF(AND('Cihazlar'!A173="",'Cihazlar'!B173=""),"",IFERROR(INDEX('Müşteriler'!$A:$A,MATCH(IF('Cihazlar'!A173="","§",'Cihazlar'!A173),'Müşteriler'!$K:$K,0)),IFERROR(INDEX('Müşteriler'!$A:$A,MATCH(IF('Cihazlar'!B173="","§",'Cihazlar'!B173),'Müşteriler'!$C:$C,0)),'Cihazlar'!A173&amp;'Cihazlar'!B173)))</f>
        <v/>
      </c>
      <c r="B173" t="str">
        <f>IF('Cihazlar'!C173="","",IF(P173="",'Cihazlar'!C173,INDEX('Ürünler'!$B:$B,P173)))</f>
        <v/>
      </c>
      <c r="C173" t="str">
        <f>IF('Cihazlar'!D173="","",'Cihazlar'!D173)</f>
        <v/>
      </c>
      <c r="D173" s="16" t="str">
        <f>O173</f>
        <v/>
      </c>
      <c r="E173" t="str">
        <f>IF(R173&gt;0,R173&amp;" gün",IF(Q173&gt;0,Q173&amp;" ay",""))</f>
        <v/>
      </c>
      <c r="F173" s="16" t="str">
        <f>IF(OR('Cihazlar'!C173="",O173=""),"",IF(R173&gt;0,O173+R173,IF(Q173&gt;0,EDATE(O173,Q173),"")))</f>
        <v/>
      </c>
      <c r="G173" s="17" t="str">
        <f>IF(F173="","",F173-TODAY())</f>
        <v/>
      </c>
      <c r="H173" t="str">
        <f>IF(G173="","",IF(G173&lt;0,"Gecikmiş",IF(G173&lt;=30,"30 gün içinde","Planlı")))</f>
        <v/>
      </c>
      <c r="I173" s="16" t="str">
        <f>IF('Cihazlar'!R173="","",IF('Cihazlar'!S173="Uygun değil",(IF('Cihazlar'!R173="","",IF(ISNUMBER('Cihazlar'!R173),'Cihazlar'!R173,IFERROR(DATE(VALUE(RIGHT('Cihazlar'!R173,4)),VALUE(MID('Cihazlar'!R173,4,2)),VALUE(LEFT('Cihazlar'!R173,2))),""))))+0,EDATE((IF('Cihazlar'!R173="","",IF(ISNUMBER('Cihazlar'!R173),'Cihazlar'!R173,IFERROR(DATE(VALUE(RIGHT('Cihazlar'!R173,4)),VALUE(MID('Cihazlar'!R173,4,2)),VALUE(LEFT('Cihazlar'!R173,2))),"")))),12)))</f>
        <v/>
      </c>
      <c r="J173" s="17" t="str">
        <f>IF(I173="","",I173-TODAY())</f>
        <v/>
      </c>
      <c r="K173" s="16" t="str">
        <f>IF('Cihazlar'!U173="","",IF('Cihazlar'!V173="Kaçak var",(IF('Cihazlar'!U173="","",IF(ISNUMBER('Cihazlar'!U173),'Cihazlar'!U173,IFERROR(DATE(VALUE(RIGHT('Cihazlar'!U173,4)),VALUE(MID('Cihazlar'!U173,4,2)),VALUE(LEFT('Cihazlar'!U173,2))),""))))+30,EDATE((IF('Cihazlar'!U173="","",IF(ISNUMBER('Cihazlar'!U173),'Cihazlar'!U173,IFERROR(DATE(VALUE(RIGHT('Cihazlar'!U173,4)),VALUE(MID('Cihazlar'!U173,4,2)),VALUE(LEFT('Cihazlar'!U173,2))),"")))),12)))</f>
        <v/>
      </c>
      <c r="L173" s="17" t="str">
        <f>IF(K173="","",K173-TODAY())</f>
        <v/>
      </c>
      <c r="M173" s="16" t="str">
        <f>IF('Cihazlar'!X173="","",IF('Cihazlar'!Y173="Uygun değil",(IF('Cihazlar'!X173="","",IF(ISNUMBER('Cihazlar'!X173),'Cihazlar'!X173,IFERROR(DATE(VALUE(RIGHT('Cihazlar'!X173,4)),VALUE(MID('Cihazlar'!X173,4,2)),VALUE(LEFT('Cihazlar'!X173,2))),""))))+0,EDATE((IF('Cihazlar'!X173="","",IF(ISNUMBER('Cihazlar'!X173),'Cihazlar'!X173,IFERROR(DATE(VALUE(RIGHT('Cihazlar'!X173,4)),VALUE(MID('Cihazlar'!X173,4,2)),VALUE(LEFT('Cihazlar'!X173,2))),"")))),12)))</f>
        <v/>
      </c>
      <c r="N173" s="17" t="str">
        <f>IF(M173="","",M173-TODAY())</f>
        <v/>
      </c>
      <c r="O173" s="16" t="str">
        <f>IF('Cihazlar'!F173&lt;&gt;"",IF('Cihazlar'!F173="","",IF(ISNUMBER('Cihazlar'!F173),'Cihazlar'!F173,IFERROR(DATE(VALUE(RIGHT('Cihazlar'!F173,4)),VALUE(MID('Cihazlar'!F173,4,2)),VALUE(LEFT('Cihazlar'!F173,2))),""))),IF('Cihazlar'!E173="","",IF(ISNUMBER('Cihazlar'!E173),'Cihazlar'!E173,IFERROR(DATE(VALUE(RIGHT('Cihazlar'!E173,4)),VALUE(MID('Cihazlar'!E173,4,2)),VALUE(LEFT('Cihazlar'!E173,2))),""))))</f>
        <v/>
      </c>
      <c r="P173" t="str">
        <f>IF('Cihazlar'!C173="","",IFERROR(MATCH('Cihazlar'!C173,'Ürünler'!$A:$A,0),IFERROR(MATCH('Cihazlar'!C173,'Ürünler'!$B:$B,0),"")))</f>
        <v/>
      </c>
      <c r="Q173">
        <f>IF(R173&gt;0,0,IF('Cihazlar'!J173&lt;&gt;"",N(VALUE('Cihazlar'!J173)),IF(P173="",0,N(INDEX('Ürünler'!$C:$C,P173)))))</f>
        <v>0</v>
      </c>
      <c r="R173">
        <f>IF('Cihazlar'!K173&lt;&gt;"",N(VALUE('Cihazlar'!K173)),IF('Cihazlar'!J173&lt;&gt;"",0,IF(P173="",0,N(INDEX('Ürünler'!$D:$D,P173)))))</f>
        <v>0</v>
      </c>
    </row>
    <row r="174" spans="1:18">
      <c r="A174" t="str">
        <f>IF(AND('Cihazlar'!A174="",'Cihazlar'!B174=""),"",IFERROR(INDEX('Müşteriler'!$A:$A,MATCH(IF('Cihazlar'!A174="","§",'Cihazlar'!A174),'Müşteriler'!$K:$K,0)),IFERROR(INDEX('Müşteriler'!$A:$A,MATCH(IF('Cihazlar'!B174="","§",'Cihazlar'!B174),'Müşteriler'!$C:$C,0)),'Cihazlar'!A174&amp;'Cihazlar'!B174)))</f>
        <v/>
      </c>
      <c r="B174" t="str">
        <f>IF('Cihazlar'!C174="","",IF(P174="",'Cihazlar'!C174,INDEX('Ürünler'!$B:$B,P174)))</f>
        <v/>
      </c>
      <c r="C174" t="str">
        <f>IF('Cihazlar'!D174="","",'Cihazlar'!D174)</f>
        <v/>
      </c>
      <c r="D174" s="16" t="str">
        <f>O174</f>
        <v/>
      </c>
      <c r="E174" t="str">
        <f>IF(R174&gt;0,R174&amp;" gün",IF(Q174&gt;0,Q174&amp;" ay",""))</f>
        <v/>
      </c>
      <c r="F174" s="16" t="str">
        <f>IF(OR('Cihazlar'!C174="",O174=""),"",IF(R174&gt;0,O174+R174,IF(Q174&gt;0,EDATE(O174,Q174),"")))</f>
        <v/>
      </c>
      <c r="G174" s="17" t="str">
        <f>IF(F174="","",F174-TODAY())</f>
        <v/>
      </c>
      <c r="H174" t="str">
        <f>IF(G174="","",IF(G174&lt;0,"Gecikmiş",IF(G174&lt;=30,"30 gün içinde","Planlı")))</f>
        <v/>
      </c>
      <c r="I174" s="16" t="str">
        <f>IF('Cihazlar'!R174="","",IF('Cihazlar'!S174="Uygun değil",(IF('Cihazlar'!R174="","",IF(ISNUMBER('Cihazlar'!R174),'Cihazlar'!R174,IFERROR(DATE(VALUE(RIGHT('Cihazlar'!R174,4)),VALUE(MID('Cihazlar'!R174,4,2)),VALUE(LEFT('Cihazlar'!R174,2))),""))))+0,EDATE((IF('Cihazlar'!R174="","",IF(ISNUMBER('Cihazlar'!R174),'Cihazlar'!R174,IFERROR(DATE(VALUE(RIGHT('Cihazlar'!R174,4)),VALUE(MID('Cihazlar'!R174,4,2)),VALUE(LEFT('Cihazlar'!R174,2))),"")))),12)))</f>
        <v/>
      </c>
      <c r="J174" s="17" t="str">
        <f>IF(I174="","",I174-TODAY())</f>
        <v/>
      </c>
      <c r="K174" s="16" t="str">
        <f>IF('Cihazlar'!U174="","",IF('Cihazlar'!V174="Kaçak var",(IF('Cihazlar'!U174="","",IF(ISNUMBER('Cihazlar'!U174),'Cihazlar'!U174,IFERROR(DATE(VALUE(RIGHT('Cihazlar'!U174,4)),VALUE(MID('Cihazlar'!U174,4,2)),VALUE(LEFT('Cihazlar'!U174,2))),""))))+30,EDATE((IF('Cihazlar'!U174="","",IF(ISNUMBER('Cihazlar'!U174),'Cihazlar'!U174,IFERROR(DATE(VALUE(RIGHT('Cihazlar'!U174,4)),VALUE(MID('Cihazlar'!U174,4,2)),VALUE(LEFT('Cihazlar'!U174,2))),"")))),12)))</f>
        <v/>
      </c>
      <c r="L174" s="17" t="str">
        <f>IF(K174="","",K174-TODAY())</f>
        <v/>
      </c>
      <c r="M174" s="16" t="str">
        <f>IF('Cihazlar'!X174="","",IF('Cihazlar'!Y174="Uygun değil",(IF('Cihazlar'!X174="","",IF(ISNUMBER('Cihazlar'!X174),'Cihazlar'!X174,IFERROR(DATE(VALUE(RIGHT('Cihazlar'!X174,4)),VALUE(MID('Cihazlar'!X174,4,2)),VALUE(LEFT('Cihazlar'!X174,2))),""))))+0,EDATE((IF('Cihazlar'!X174="","",IF(ISNUMBER('Cihazlar'!X174),'Cihazlar'!X174,IFERROR(DATE(VALUE(RIGHT('Cihazlar'!X174,4)),VALUE(MID('Cihazlar'!X174,4,2)),VALUE(LEFT('Cihazlar'!X174,2))),"")))),12)))</f>
        <v/>
      </c>
      <c r="N174" s="17" t="str">
        <f>IF(M174="","",M174-TODAY())</f>
        <v/>
      </c>
      <c r="O174" s="16" t="str">
        <f>IF('Cihazlar'!F174&lt;&gt;"",IF('Cihazlar'!F174="","",IF(ISNUMBER('Cihazlar'!F174),'Cihazlar'!F174,IFERROR(DATE(VALUE(RIGHT('Cihazlar'!F174,4)),VALUE(MID('Cihazlar'!F174,4,2)),VALUE(LEFT('Cihazlar'!F174,2))),""))),IF('Cihazlar'!E174="","",IF(ISNUMBER('Cihazlar'!E174),'Cihazlar'!E174,IFERROR(DATE(VALUE(RIGHT('Cihazlar'!E174,4)),VALUE(MID('Cihazlar'!E174,4,2)),VALUE(LEFT('Cihazlar'!E174,2))),""))))</f>
        <v/>
      </c>
      <c r="P174" t="str">
        <f>IF('Cihazlar'!C174="","",IFERROR(MATCH('Cihazlar'!C174,'Ürünler'!$A:$A,0),IFERROR(MATCH('Cihazlar'!C174,'Ürünler'!$B:$B,0),"")))</f>
        <v/>
      </c>
      <c r="Q174">
        <f>IF(R174&gt;0,0,IF('Cihazlar'!J174&lt;&gt;"",N(VALUE('Cihazlar'!J174)),IF(P174="",0,N(INDEX('Ürünler'!$C:$C,P174)))))</f>
        <v>0</v>
      </c>
      <c r="R174">
        <f>IF('Cihazlar'!K174&lt;&gt;"",N(VALUE('Cihazlar'!K174)),IF('Cihazlar'!J174&lt;&gt;"",0,IF(P174="",0,N(INDEX('Ürünler'!$D:$D,P174)))))</f>
        <v>0</v>
      </c>
    </row>
    <row r="175" spans="1:18">
      <c r="A175" t="str">
        <f>IF(AND('Cihazlar'!A175="",'Cihazlar'!B175=""),"",IFERROR(INDEX('Müşteriler'!$A:$A,MATCH(IF('Cihazlar'!A175="","§",'Cihazlar'!A175),'Müşteriler'!$K:$K,0)),IFERROR(INDEX('Müşteriler'!$A:$A,MATCH(IF('Cihazlar'!B175="","§",'Cihazlar'!B175),'Müşteriler'!$C:$C,0)),'Cihazlar'!A175&amp;'Cihazlar'!B175)))</f>
        <v/>
      </c>
      <c r="B175" t="str">
        <f>IF('Cihazlar'!C175="","",IF(P175="",'Cihazlar'!C175,INDEX('Ürünler'!$B:$B,P175)))</f>
        <v/>
      </c>
      <c r="C175" t="str">
        <f>IF('Cihazlar'!D175="","",'Cihazlar'!D175)</f>
        <v/>
      </c>
      <c r="D175" s="16" t="str">
        <f>O175</f>
        <v/>
      </c>
      <c r="E175" t="str">
        <f>IF(R175&gt;0,R175&amp;" gün",IF(Q175&gt;0,Q175&amp;" ay",""))</f>
        <v/>
      </c>
      <c r="F175" s="16" t="str">
        <f>IF(OR('Cihazlar'!C175="",O175=""),"",IF(R175&gt;0,O175+R175,IF(Q175&gt;0,EDATE(O175,Q175),"")))</f>
        <v/>
      </c>
      <c r="G175" s="17" t="str">
        <f>IF(F175="","",F175-TODAY())</f>
        <v/>
      </c>
      <c r="H175" t="str">
        <f>IF(G175="","",IF(G175&lt;0,"Gecikmiş",IF(G175&lt;=30,"30 gün içinde","Planlı")))</f>
        <v/>
      </c>
      <c r="I175" s="16" t="str">
        <f>IF('Cihazlar'!R175="","",IF('Cihazlar'!S175="Uygun değil",(IF('Cihazlar'!R175="","",IF(ISNUMBER('Cihazlar'!R175),'Cihazlar'!R175,IFERROR(DATE(VALUE(RIGHT('Cihazlar'!R175,4)),VALUE(MID('Cihazlar'!R175,4,2)),VALUE(LEFT('Cihazlar'!R175,2))),""))))+0,EDATE((IF('Cihazlar'!R175="","",IF(ISNUMBER('Cihazlar'!R175),'Cihazlar'!R175,IFERROR(DATE(VALUE(RIGHT('Cihazlar'!R175,4)),VALUE(MID('Cihazlar'!R175,4,2)),VALUE(LEFT('Cihazlar'!R175,2))),"")))),12)))</f>
        <v/>
      </c>
      <c r="J175" s="17" t="str">
        <f>IF(I175="","",I175-TODAY())</f>
        <v/>
      </c>
      <c r="K175" s="16" t="str">
        <f>IF('Cihazlar'!U175="","",IF('Cihazlar'!V175="Kaçak var",(IF('Cihazlar'!U175="","",IF(ISNUMBER('Cihazlar'!U175),'Cihazlar'!U175,IFERROR(DATE(VALUE(RIGHT('Cihazlar'!U175,4)),VALUE(MID('Cihazlar'!U175,4,2)),VALUE(LEFT('Cihazlar'!U175,2))),""))))+30,EDATE((IF('Cihazlar'!U175="","",IF(ISNUMBER('Cihazlar'!U175),'Cihazlar'!U175,IFERROR(DATE(VALUE(RIGHT('Cihazlar'!U175,4)),VALUE(MID('Cihazlar'!U175,4,2)),VALUE(LEFT('Cihazlar'!U175,2))),"")))),12)))</f>
        <v/>
      </c>
      <c r="L175" s="17" t="str">
        <f>IF(K175="","",K175-TODAY())</f>
        <v/>
      </c>
      <c r="M175" s="16" t="str">
        <f>IF('Cihazlar'!X175="","",IF('Cihazlar'!Y175="Uygun değil",(IF('Cihazlar'!X175="","",IF(ISNUMBER('Cihazlar'!X175),'Cihazlar'!X175,IFERROR(DATE(VALUE(RIGHT('Cihazlar'!X175,4)),VALUE(MID('Cihazlar'!X175,4,2)),VALUE(LEFT('Cihazlar'!X175,2))),""))))+0,EDATE((IF('Cihazlar'!X175="","",IF(ISNUMBER('Cihazlar'!X175),'Cihazlar'!X175,IFERROR(DATE(VALUE(RIGHT('Cihazlar'!X175,4)),VALUE(MID('Cihazlar'!X175,4,2)),VALUE(LEFT('Cihazlar'!X175,2))),"")))),12)))</f>
        <v/>
      </c>
      <c r="N175" s="17" t="str">
        <f>IF(M175="","",M175-TODAY())</f>
        <v/>
      </c>
      <c r="O175" s="16" t="str">
        <f>IF('Cihazlar'!F175&lt;&gt;"",IF('Cihazlar'!F175="","",IF(ISNUMBER('Cihazlar'!F175),'Cihazlar'!F175,IFERROR(DATE(VALUE(RIGHT('Cihazlar'!F175,4)),VALUE(MID('Cihazlar'!F175,4,2)),VALUE(LEFT('Cihazlar'!F175,2))),""))),IF('Cihazlar'!E175="","",IF(ISNUMBER('Cihazlar'!E175),'Cihazlar'!E175,IFERROR(DATE(VALUE(RIGHT('Cihazlar'!E175,4)),VALUE(MID('Cihazlar'!E175,4,2)),VALUE(LEFT('Cihazlar'!E175,2))),""))))</f>
        <v/>
      </c>
      <c r="P175" t="str">
        <f>IF('Cihazlar'!C175="","",IFERROR(MATCH('Cihazlar'!C175,'Ürünler'!$A:$A,0),IFERROR(MATCH('Cihazlar'!C175,'Ürünler'!$B:$B,0),"")))</f>
        <v/>
      </c>
      <c r="Q175">
        <f>IF(R175&gt;0,0,IF('Cihazlar'!J175&lt;&gt;"",N(VALUE('Cihazlar'!J175)),IF(P175="",0,N(INDEX('Ürünler'!$C:$C,P175)))))</f>
        <v>0</v>
      </c>
      <c r="R175">
        <f>IF('Cihazlar'!K175&lt;&gt;"",N(VALUE('Cihazlar'!K175)),IF('Cihazlar'!J175&lt;&gt;"",0,IF(P175="",0,N(INDEX('Ürünler'!$D:$D,P175)))))</f>
        <v>0</v>
      </c>
    </row>
    <row r="176" spans="1:18">
      <c r="A176" t="str">
        <f>IF(AND('Cihazlar'!A176="",'Cihazlar'!B176=""),"",IFERROR(INDEX('Müşteriler'!$A:$A,MATCH(IF('Cihazlar'!A176="","§",'Cihazlar'!A176),'Müşteriler'!$K:$K,0)),IFERROR(INDEX('Müşteriler'!$A:$A,MATCH(IF('Cihazlar'!B176="","§",'Cihazlar'!B176),'Müşteriler'!$C:$C,0)),'Cihazlar'!A176&amp;'Cihazlar'!B176)))</f>
        <v/>
      </c>
      <c r="B176" t="str">
        <f>IF('Cihazlar'!C176="","",IF(P176="",'Cihazlar'!C176,INDEX('Ürünler'!$B:$B,P176)))</f>
        <v/>
      </c>
      <c r="C176" t="str">
        <f>IF('Cihazlar'!D176="","",'Cihazlar'!D176)</f>
        <v/>
      </c>
      <c r="D176" s="16" t="str">
        <f>O176</f>
        <v/>
      </c>
      <c r="E176" t="str">
        <f>IF(R176&gt;0,R176&amp;" gün",IF(Q176&gt;0,Q176&amp;" ay",""))</f>
        <v/>
      </c>
      <c r="F176" s="16" t="str">
        <f>IF(OR('Cihazlar'!C176="",O176=""),"",IF(R176&gt;0,O176+R176,IF(Q176&gt;0,EDATE(O176,Q176),"")))</f>
        <v/>
      </c>
      <c r="G176" s="17" t="str">
        <f>IF(F176="","",F176-TODAY())</f>
        <v/>
      </c>
      <c r="H176" t="str">
        <f>IF(G176="","",IF(G176&lt;0,"Gecikmiş",IF(G176&lt;=30,"30 gün içinde","Planlı")))</f>
        <v/>
      </c>
      <c r="I176" s="16" t="str">
        <f>IF('Cihazlar'!R176="","",IF('Cihazlar'!S176="Uygun değil",(IF('Cihazlar'!R176="","",IF(ISNUMBER('Cihazlar'!R176),'Cihazlar'!R176,IFERROR(DATE(VALUE(RIGHT('Cihazlar'!R176,4)),VALUE(MID('Cihazlar'!R176,4,2)),VALUE(LEFT('Cihazlar'!R176,2))),""))))+0,EDATE((IF('Cihazlar'!R176="","",IF(ISNUMBER('Cihazlar'!R176),'Cihazlar'!R176,IFERROR(DATE(VALUE(RIGHT('Cihazlar'!R176,4)),VALUE(MID('Cihazlar'!R176,4,2)),VALUE(LEFT('Cihazlar'!R176,2))),"")))),12)))</f>
        <v/>
      </c>
      <c r="J176" s="17" t="str">
        <f>IF(I176="","",I176-TODAY())</f>
        <v/>
      </c>
      <c r="K176" s="16" t="str">
        <f>IF('Cihazlar'!U176="","",IF('Cihazlar'!V176="Kaçak var",(IF('Cihazlar'!U176="","",IF(ISNUMBER('Cihazlar'!U176),'Cihazlar'!U176,IFERROR(DATE(VALUE(RIGHT('Cihazlar'!U176,4)),VALUE(MID('Cihazlar'!U176,4,2)),VALUE(LEFT('Cihazlar'!U176,2))),""))))+30,EDATE((IF('Cihazlar'!U176="","",IF(ISNUMBER('Cihazlar'!U176),'Cihazlar'!U176,IFERROR(DATE(VALUE(RIGHT('Cihazlar'!U176,4)),VALUE(MID('Cihazlar'!U176,4,2)),VALUE(LEFT('Cihazlar'!U176,2))),"")))),12)))</f>
        <v/>
      </c>
      <c r="L176" s="17" t="str">
        <f>IF(K176="","",K176-TODAY())</f>
        <v/>
      </c>
      <c r="M176" s="16" t="str">
        <f>IF('Cihazlar'!X176="","",IF('Cihazlar'!Y176="Uygun değil",(IF('Cihazlar'!X176="","",IF(ISNUMBER('Cihazlar'!X176),'Cihazlar'!X176,IFERROR(DATE(VALUE(RIGHT('Cihazlar'!X176,4)),VALUE(MID('Cihazlar'!X176,4,2)),VALUE(LEFT('Cihazlar'!X176,2))),""))))+0,EDATE((IF('Cihazlar'!X176="","",IF(ISNUMBER('Cihazlar'!X176),'Cihazlar'!X176,IFERROR(DATE(VALUE(RIGHT('Cihazlar'!X176,4)),VALUE(MID('Cihazlar'!X176,4,2)),VALUE(LEFT('Cihazlar'!X176,2))),"")))),12)))</f>
        <v/>
      </c>
      <c r="N176" s="17" t="str">
        <f>IF(M176="","",M176-TODAY())</f>
        <v/>
      </c>
      <c r="O176" s="16" t="str">
        <f>IF('Cihazlar'!F176&lt;&gt;"",IF('Cihazlar'!F176="","",IF(ISNUMBER('Cihazlar'!F176),'Cihazlar'!F176,IFERROR(DATE(VALUE(RIGHT('Cihazlar'!F176,4)),VALUE(MID('Cihazlar'!F176,4,2)),VALUE(LEFT('Cihazlar'!F176,2))),""))),IF('Cihazlar'!E176="","",IF(ISNUMBER('Cihazlar'!E176),'Cihazlar'!E176,IFERROR(DATE(VALUE(RIGHT('Cihazlar'!E176,4)),VALUE(MID('Cihazlar'!E176,4,2)),VALUE(LEFT('Cihazlar'!E176,2))),""))))</f>
        <v/>
      </c>
      <c r="P176" t="str">
        <f>IF('Cihazlar'!C176="","",IFERROR(MATCH('Cihazlar'!C176,'Ürünler'!$A:$A,0),IFERROR(MATCH('Cihazlar'!C176,'Ürünler'!$B:$B,0),"")))</f>
        <v/>
      </c>
      <c r="Q176">
        <f>IF(R176&gt;0,0,IF('Cihazlar'!J176&lt;&gt;"",N(VALUE('Cihazlar'!J176)),IF(P176="",0,N(INDEX('Ürünler'!$C:$C,P176)))))</f>
        <v>0</v>
      </c>
      <c r="R176">
        <f>IF('Cihazlar'!K176&lt;&gt;"",N(VALUE('Cihazlar'!K176)),IF('Cihazlar'!J176&lt;&gt;"",0,IF(P176="",0,N(INDEX('Ürünler'!$D:$D,P176)))))</f>
        <v>0</v>
      </c>
    </row>
    <row r="177" spans="1:18">
      <c r="A177" t="str">
        <f>IF(AND('Cihazlar'!A177="",'Cihazlar'!B177=""),"",IFERROR(INDEX('Müşteriler'!$A:$A,MATCH(IF('Cihazlar'!A177="","§",'Cihazlar'!A177),'Müşteriler'!$K:$K,0)),IFERROR(INDEX('Müşteriler'!$A:$A,MATCH(IF('Cihazlar'!B177="","§",'Cihazlar'!B177),'Müşteriler'!$C:$C,0)),'Cihazlar'!A177&amp;'Cihazlar'!B177)))</f>
        <v/>
      </c>
      <c r="B177" t="str">
        <f>IF('Cihazlar'!C177="","",IF(P177="",'Cihazlar'!C177,INDEX('Ürünler'!$B:$B,P177)))</f>
        <v/>
      </c>
      <c r="C177" t="str">
        <f>IF('Cihazlar'!D177="","",'Cihazlar'!D177)</f>
        <v/>
      </c>
      <c r="D177" s="16" t="str">
        <f>O177</f>
        <v/>
      </c>
      <c r="E177" t="str">
        <f>IF(R177&gt;0,R177&amp;" gün",IF(Q177&gt;0,Q177&amp;" ay",""))</f>
        <v/>
      </c>
      <c r="F177" s="16" t="str">
        <f>IF(OR('Cihazlar'!C177="",O177=""),"",IF(R177&gt;0,O177+R177,IF(Q177&gt;0,EDATE(O177,Q177),"")))</f>
        <v/>
      </c>
      <c r="G177" s="17" t="str">
        <f>IF(F177="","",F177-TODAY())</f>
        <v/>
      </c>
      <c r="H177" t="str">
        <f>IF(G177="","",IF(G177&lt;0,"Gecikmiş",IF(G177&lt;=30,"30 gün içinde","Planlı")))</f>
        <v/>
      </c>
      <c r="I177" s="16" t="str">
        <f>IF('Cihazlar'!R177="","",IF('Cihazlar'!S177="Uygun değil",(IF('Cihazlar'!R177="","",IF(ISNUMBER('Cihazlar'!R177),'Cihazlar'!R177,IFERROR(DATE(VALUE(RIGHT('Cihazlar'!R177,4)),VALUE(MID('Cihazlar'!R177,4,2)),VALUE(LEFT('Cihazlar'!R177,2))),""))))+0,EDATE((IF('Cihazlar'!R177="","",IF(ISNUMBER('Cihazlar'!R177),'Cihazlar'!R177,IFERROR(DATE(VALUE(RIGHT('Cihazlar'!R177,4)),VALUE(MID('Cihazlar'!R177,4,2)),VALUE(LEFT('Cihazlar'!R177,2))),"")))),12)))</f>
        <v/>
      </c>
      <c r="J177" s="17" t="str">
        <f>IF(I177="","",I177-TODAY())</f>
        <v/>
      </c>
      <c r="K177" s="16" t="str">
        <f>IF('Cihazlar'!U177="","",IF('Cihazlar'!V177="Kaçak var",(IF('Cihazlar'!U177="","",IF(ISNUMBER('Cihazlar'!U177),'Cihazlar'!U177,IFERROR(DATE(VALUE(RIGHT('Cihazlar'!U177,4)),VALUE(MID('Cihazlar'!U177,4,2)),VALUE(LEFT('Cihazlar'!U177,2))),""))))+30,EDATE((IF('Cihazlar'!U177="","",IF(ISNUMBER('Cihazlar'!U177),'Cihazlar'!U177,IFERROR(DATE(VALUE(RIGHT('Cihazlar'!U177,4)),VALUE(MID('Cihazlar'!U177,4,2)),VALUE(LEFT('Cihazlar'!U177,2))),"")))),12)))</f>
        <v/>
      </c>
      <c r="L177" s="17" t="str">
        <f>IF(K177="","",K177-TODAY())</f>
        <v/>
      </c>
      <c r="M177" s="16" t="str">
        <f>IF('Cihazlar'!X177="","",IF('Cihazlar'!Y177="Uygun değil",(IF('Cihazlar'!X177="","",IF(ISNUMBER('Cihazlar'!X177),'Cihazlar'!X177,IFERROR(DATE(VALUE(RIGHT('Cihazlar'!X177,4)),VALUE(MID('Cihazlar'!X177,4,2)),VALUE(LEFT('Cihazlar'!X177,2))),""))))+0,EDATE((IF('Cihazlar'!X177="","",IF(ISNUMBER('Cihazlar'!X177),'Cihazlar'!X177,IFERROR(DATE(VALUE(RIGHT('Cihazlar'!X177,4)),VALUE(MID('Cihazlar'!X177,4,2)),VALUE(LEFT('Cihazlar'!X177,2))),"")))),12)))</f>
        <v/>
      </c>
      <c r="N177" s="17" t="str">
        <f>IF(M177="","",M177-TODAY())</f>
        <v/>
      </c>
      <c r="O177" s="16" t="str">
        <f>IF('Cihazlar'!F177&lt;&gt;"",IF('Cihazlar'!F177="","",IF(ISNUMBER('Cihazlar'!F177),'Cihazlar'!F177,IFERROR(DATE(VALUE(RIGHT('Cihazlar'!F177,4)),VALUE(MID('Cihazlar'!F177,4,2)),VALUE(LEFT('Cihazlar'!F177,2))),""))),IF('Cihazlar'!E177="","",IF(ISNUMBER('Cihazlar'!E177),'Cihazlar'!E177,IFERROR(DATE(VALUE(RIGHT('Cihazlar'!E177,4)),VALUE(MID('Cihazlar'!E177,4,2)),VALUE(LEFT('Cihazlar'!E177,2))),""))))</f>
        <v/>
      </c>
      <c r="P177" t="str">
        <f>IF('Cihazlar'!C177="","",IFERROR(MATCH('Cihazlar'!C177,'Ürünler'!$A:$A,0),IFERROR(MATCH('Cihazlar'!C177,'Ürünler'!$B:$B,0),"")))</f>
        <v/>
      </c>
      <c r="Q177">
        <f>IF(R177&gt;0,0,IF('Cihazlar'!J177&lt;&gt;"",N(VALUE('Cihazlar'!J177)),IF(P177="",0,N(INDEX('Ürünler'!$C:$C,P177)))))</f>
        <v>0</v>
      </c>
      <c r="R177">
        <f>IF('Cihazlar'!K177&lt;&gt;"",N(VALUE('Cihazlar'!K177)),IF('Cihazlar'!J177&lt;&gt;"",0,IF(P177="",0,N(INDEX('Ürünler'!$D:$D,P177)))))</f>
        <v>0</v>
      </c>
    </row>
    <row r="178" spans="1:18">
      <c r="A178" t="str">
        <f>IF(AND('Cihazlar'!A178="",'Cihazlar'!B178=""),"",IFERROR(INDEX('Müşteriler'!$A:$A,MATCH(IF('Cihazlar'!A178="","§",'Cihazlar'!A178),'Müşteriler'!$K:$K,0)),IFERROR(INDEX('Müşteriler'!$A:$A,MATCH(IF('Cihazlar'!B178="","§",'Cihazlar'!B178),'Müşteriler'!$C:$C,0)),'Cihazlar'!A178&amp;'Cihazlar'!B178)))</f>
        <v/>
      </c>
      <c r="B178" t="str">
        <f>IF('Cihazlar'!C178="","",IF(P178="",'Cihazlar'!C178,INDEX('Ürünler'!$B:$B,P178)))</f>
        <v/>
      </c>
      <c r="C178" t="str">
        <f>IF('Cihazlar'!D178="","",'Cihazlar'!D178)</f>
        <v/>
      </c>
      <c r="D178" s="16" t="str">
        <f>O178</f>
        <v/>
      </c>
      <c r="E178" t="str">
        <f>IF(R178&gt;0,R178&amp;" gün",IF(Q178&gt;0,Q178&amp;" ay",""))</f>
        <v/>
      </c>
      <c r="F178" s="16" t="str">
        <f>IF(OR('Cihazlar'!C178="",O178=""),"",IF(R178&gt;0,O178+R178,IF(Q178&gt;0,EDATE(O178,Q178),"")))</f>
        <v/>
      </c>
      <c r="G178" s="17" t="str">
        <f>IF(F178="","",F178-TODAY())</f>
        <v/>
      </c>
      <c r="H178" t="str">
        <f>IF(G178="","",IF(G178&lt;0,"Gecikmiş",IF(G178&lt;=30,"30 gün içinde","Planlı")))</f>
        <v/>
      </c>
      <c r="I178" s="16" t="str">
        <f>IF('Cihazlar'!R178="","",IF('Cihazlar'!S178="Uygun değil",(IF('Cihazlar'!R178="","",IF(ISNUMBER('Cihazlar'!R178),'Cihazlar'!R178,IFERROR(DATE(VALUE(RIGHT('Cihazlar'!R178,4)),VALUE(MID('Cihazlar'!R178,4,2)),VALUE(LEFT('Cihazlar'!R178,2))),""))))+0,EDATE((IF('Cihazlar'!R178="","",IF(ISNUMBER('Cihazlar'!R178),'Cihazlar'!R178,IFERROR(DATE(VALUE(RIGHT('Cihazlar'!R178,4)),VALUE(MID('Cihazlar'!R178,4,2)),VALUE(LEFT('Cihazlar'!R178,2))),"")))),12)))</f>
        <v/>
      </c>
      <c r="J178" s="17" t="str">
        <f>IF(I178="","",I178-TODAY())</f>
        <v/>
      </c>
      <c r="K178" s="16" t="str">
        <f>IF('Cihazlar'!U178="","",IF('Cihazlar'!V178="Kaçak var",(IF('Cihazlar'!U178="","",IF(ISNUMBER('Cihazlar'!U178),'Cihazlar'!U178,IFERROR(DATE(VALUE(RIGHT('Cihazlar'!U178,4)),VALUE(MID('Cihazlar'!U178,4,2)),VALUE(LEFT('Cihazlar'!U178,2))),""))))+30,EDATE((IF('Cihazlar'!U178="","",IF(ISNUMBER('Cihazlar'!U178),'Cihazlar'!U178,IFERROR(DATE(VALUE(RIGHT('Cihazlar'!U178,4)),VALUE(MID('Cihazlar'!U178,4,2)),VALUE(LEFT('Cihazlar'!U178,2))),"")))),12)))</f>
        <v/>
      </c>
      <c r="L178" s="17" t="str">
        <f>IF(K178="","",K178-TODAY())</f>
        <v/>
      </c>
      <c r="M178" s="16" t="str">
        <f>IF('Cihazlar'!X178="","",IF('Cihazlar'!Y178="Uygun değil",(IF('Cihazlar'!X178="","",IF(ISNUMBER('Cihazlar'!X178),'Cihazlar'!X178,IFERROR(DATE(VALUE(RIGHT('Cihazlar'!X178,4)),VALUE(MID('Cihazlar'!X178,4,2)),VALUE(LEFT('Cihazlar'!X178,2))),""))))+0,EDATE((IF('Cihazlar'!X178="","",IF(ISNUMBER('Cihazlar'!X178),'Cihazlar'!X178,IFERROR(DATE(VALUE(RIGHT('Cihazlar'!X178,4)),VALUE(MID('Cihazlar'!X178,4,2)),VALUE(LEFT('Cihazlar'!X178,2))),"")))),12)))</f>
        <v/>
      </c>
      <c r="N178" s="17" t="str">
        <f>IF(M178="","",M178-TODAY())</f>
        <v/>
      </c>
      <c r="O178" s="16" t="str">
        <f>IF('Cihazlar'!F178&lt;&gt;"",IF('Cihazlar'!F178="","",IF(ISNUMBER('Cihazlar'!F178),'Cihazlar'!F178,IFERROR(DATE(VALUE(RIGHT('Cihazlar'!F178,4)),VALUE(MID('Cihazlar'!F178,4,2)),VALUE(LEFT('Cihazlar'!F178,2))),""))),IF('Cihazlar'!E178="","",IF(ISNUMBER('Cihazlar'!E178),'Cihazlar'!E178,IFERROR(DATE(VALUE(RIGHT('Cihazlar'!E178,4)),VALUE(MID('Cihazlar'!E178,4,2)),VALUE(LEFT('Cihazlar'!E178,2))),""))))</f>
        <v/>
      </c>
      <c r="P178" t="str">
        <f>IF('Cihazlar'!C178="","",IFERROR(MATCH('Cihazlar'!C178,'Ürünler'!$A:$A,0),IFERROR(MATCH('Cihazlar'!C178,'Ürünler'!$B:$B,0),"")))</f>
        <v/>
      </c>
      <c r="Q178">
        <f>IF(R178&gt;0,0,IF('Cihazlar'!J178&lt;&gt;"",N(VALUE('Cihazlar'!J178)),IF(P178="",0,N(INDEX('Ürünler'!$C:$C,P178)))))</f>
        <v>0</v>
      </c>
      <c r="R178">
        <f>IF('Cihazlar'!K178&lt;&gt;"",N(VALUE('Cihazlar'!K178)),IF('Cihazlar'!J178&lt;&gt;"",0,IF(P178="",0,N(INDEX('Ürünler'!$D:$D,P178)))))</f>
        <v>0</v>
      </c>
    </row>
    <row r="179" spans="1:18">
      <c r="A179" t="str">
        <f>IF(AND('Cihazlar'!A179="",'Cihazlar'!B179=""),"",IFERROR(INDEX('Müşteriler'!$A:$A,MATCH(IF('Cihazlar'!A179="","§",'Cihazlar'!A179),'Müşteriler'!$K:$K,0)),IFERROR(INDEX('Müşteriler'!$A:$A,MATCH(IF('Cihazlar'!B179="","§",'Cihazlar'!B179),'Müşteriler'!$C:$C,0)),'Cihazlar'!A179&amp;'Cihazlar'!B179)))</f>
        <v/>
      </c>
      <c r="B179" t="str">
        <f>IF('Cihazlar'!C179="","",IF(P179="",'Cihazlar'!C179,INDEX('Ürünler'!$B:$B,P179)))</f>
        <v/>
      </c>
      <c r="C179" t="str">
        <f>IF('Cihazlar'!D179="","",'Cihazlar'!D179)</f>
        <v/>
      </c>
      <c r="D179" s="16" t="str">
        <f>O179</f>
        <v/>
      </c>
      <c r="E179" t="str">
        <f>IF(R179&gt;0,R179&amp;" gün",IF(Q179&gt;0,Q179&amp;" ay",""))</f>
        <v/>
      </c>
      <c r="F179" s="16" t="str">
        <f>IF(OR('Cihazlar'!C179="",O179=""),"",IF(R179&gt;0,O179+R179,IF(Q179&gt;0,EDATE(O179,Q179),"")))</f>
        <v/>
      </c>
      <c r="G179" s="17" t="str">
        <f>IF(F179="","",F179-TODAY())</f>
        <v/>
      </c>
      <c r="H179" t="str">
        <f>IF(G179="","",IF(G179&lt;0,"Gecikmiş",IF(G179&lt;=30,"30 gün içinde","Planlı")))</f>
        <v/>
      </c>
      <c r="I179" s="16" t="str">
        <f>IF('Cihazlar'!R179="","",IF('Cihazlar'!S179="Uygun değil",(IF('Cihazlar'!R179="","",IF(ISNUMBER('Cihazlar'!R179),'Cihazlar'!R179,IFERROR(DATE(VALUE(RIGHT('Cihazlar'!R179,4)),VALUE(MID('Cihazlar'!R179,4,2)),VALUE(LEFT('Cihazlar'!R179,2))),""))))+0,EDATE((IF('Cihazlar'!R179="","",IF(ISNUMBER('Cihazlar'!R179),'Cihazlar'!R179,IFERROR(DATE(VALUE(RIGHT('Cihazlar'!R179,4)),VALUE(MID('Cihazlar'!R179,4,2)),VALUE(LEFT('Cihazlar'!R179,2))),"")))),12)))</f>
        <v/>
      </c>
      <c r="J179" s="17" t="str">
        <f>IF(I179="","",I179-TODAY())</f>
        <v/>
      </c>
      <c r="K179" s="16" t="str">
        <f>IF('Cihazlar'!U179="","",IF('Cihazlar'!V179="Kaçak var",(IF('Cihazlar'!U179="","",IF(ISNUMBER('Cihazlar'!U179),'Cihazlar'!U179,IFERROR(DATE(VALUE(RIGHT('Cihazlar'!U179,4)),VALUE(MID('Cihazlar'!U179,4,2)),VALUE(LEFT('Cihazlar'!U179,2))),""))))+30,EDATE((IF('Cihazlar'!U179="","",IF(ISNUMBER('Cihazlar'!U179),'Cihazlar'!U179,IFERROR(DATE(VALUE(RIGHT('Cihazlar'!U179,4)),VALUE(MID('Cihazlar'!U179,4,2)),VALUE(LEFT('Cihazlar'!U179,2))),"")))),12)))</f>
        <v/>
      </c>
      <c r="L179" s="17" t="str">
        <f>IF(K179="","",K179-TODAY())</f>
        <v/>
      </c>
      <c r="M179" s="16" t="str">
        <f>IF('Cihazlar'!X179="","",IF('Cihazlar'!Y179="Uygun değil",(IF('Cihazlar'!X179="","",IF(ISNUMBER('Cihazlar'!X179),'Cihazlar'!X179,IFERROR(DATE(VALUE(RIGHT('Cihazlar'!X179,4)),VALUE(MID('Cihazlar'!X179,4,2)),VALUE(LEFT('Cihazlar'!X179,2))),""))))+0,EDATE((IF('Cihazlar'!X179="","",IF(ISNUMBER('Cihazlar'!X179),'Cihazlar'!X179,IFERROR(DATE(VALUE(RIGHT('Cihazlar'!X179,4)),VALUE(MID('Cihazlar'!X179,4,2)),VALUE(LEFT('Cihazlar'!X179,2))),"")))),12)))</f>
        <v/>
      </c>
      <c r="N179" s="17" t="str">
        <f>IF(M179="","",M179-TODAY())</f>
        <v/>
      </c>
      <c r="O179" s="16" t="str">
        <f>IF('Cihazlar'!F179&lt;&gt;"",IF('Cihazlar'!F179="","",IF(ISNUMBER('Cihazlar'!F179),'Cihazlar'!F179,IFERROR(DATE(VALUE(RIGHT('Cihazlar'!F179,4)),VALUE(MID('Cihazlar'!F179,4,2)),VALUE(LEFT('Cihazlar'!F179,2))),""))),IF('Cihazlar'!E179="","",IF(ISNUMBER('Cihazlar'!E179),'Cihazlar'!E179,IFERROR(DATE(VALUE(RIGHT('Cihazlar'!E179,4)),VALUE(MID('Cihazlar'!E179,4,2)),VALUE(LEFT('Cihazlar'!E179,2))),""))))</f>
        <v/>
      </c>
      <c r="P179" t="str">
        <f>IF('Cihazlar'!C179="","",IFERROR(MATCH('Cihazlar'!C179,'Ürünler'!$A:$A,0),IFERROR(MATCH('Cihazlar'!C179,'Ürünler'!$B:$B,0),"")))</f>
        <v/>
      </c>
      <c r="Q179">
        <f>IF(R179&gt;0,0,IF('Cihazlar'!J179&lt;&gt;"",N(VALUE('Cihazlar'!J179)),IF(P179="",0,N(INDEX('Ürünler'!$C:$C,P179)))))</f>
        <v>0</v>
      </c>
      <c r="R179">
        <f>IF('Cihazlar'!K179&lt;&gt;"",N(VALUE('Cihazlar'!K179)),IF('Cihazlar'!J179&lt;&gt;"",0,IF(P179="",0,N(INDEX('Ürünler'!$D:$D,P179)))))</f>
        <v>0</v>
      </c>
    </row>
    <row r="180" spans="1:18">
      <c r="A180" t="str">
        <f>IF(AND('Cihazlar'!A180="",'Cihazlar'!B180=""),"",IFERROR(INDEX('Müşteriler'!$A:$A,MATCH(IF('Cihazlar'!A180="","§",'Cihazlar'!A180),'Müşteriler'!$K:$K,0)),IFERROR(INDEX('Müşteriler'!$A:$A,MATCH(IF('Cihazlar'!B180="","§",'Cihazlar'!B180),'Müşteriler'!$C:$C,0)),'Cihazlar'!A180&amp;'Cihazlar'!B180)))</f>
        <v/>
      </c>
      <c r="B180" t="str">
        <f>IF('Cihazlar'!C180="","",IF(P180="",'Cihazlar'!C180,INDEX('Ürünler'!$B:$B,P180)))</f>
        <v/>
      </c>
      <c r="C180" t="str">
        <f>IF('Cihazlar'!D180="","",'Cihazlar'!D180)</f>
        <v/>
      </c>
      <c r="D180" s="16" t="str">
        <f>O180</f>
        <v/>
      </c>
      <c r="E180" t="str">
        <f>IF(R180&gt;0,R180&amp;" gün",IF(Q180&gt;0,Q180&amp;" ay",""))</f>
        <v/>
      </c>
      <c r="F180" s="16" t="str">
        <f>IF(OR('Cihazlar'!C180="",O180=""),"",IF(R180&gt;0,O180+R180,IF(Q180&gt;0,EDATE(O180,Q180),"")))</f>
        <v/>
      </c>
      <c r="G180" s="17" t="str">
        <f>IF(F180="","",F180-TODAY())</f>
        <v/>
      </c>
      <c r="H180" t="str">
        <f>IF(G180="","",IF(G180&lt;0,"Gecikmiş",IF(G180&lt;=30,"30 gün içinde","Planlı")))</f>
        <v/>
      </c>
      <c r="I180" s="16" t="str">
        <f>IF('Cihazlar'!R180="","",IF('Cihazlar'!S180="Uygun değil",(IF('Cihazlar'!R180="","",IF(ISNUMBER('Cihazlar'!R180),'Cihazlar'!R180,IFERROR(DATE(VALUE(RIGHT('Cihazlar'!R180,4)),VALUE(MID('Cihazlar'!R180,4,2)),VALUE(LEFT('Cihazlar'!R180,2))),""))))+0,EDATE((IF('Cihazlar'!R180="","",IF(ISNUMBER('Cihazlar'!R180),'Cihazlar'!R180,IFERROR(DATE(VALUE(RIGHT('Cihazlar'!R180,4)),VALUE(MID('Cihazlar'!R180,4,2)),VALUE(LEFT('Cihazlar'!R180,2))),"")))),12)))</f>
        <v/>
      </c>
      <c r="J180" s="17" t="str">
        <f>IF(I180="","",I180-TODAY())</f>
        <v/>
      </c>
      <c r="K180" s="16" t="str">
        <f>IF('Cihazlar'!U180="","",IF('Cihazlar'!V180="Kaçak var",(IF('Cihazlar'!U180="","",IF(ISNUMBER('Cihazlar'!U180),'Cihazlar'!U180,IFERROR(DATE(VALUE(RIGHT('Cihazlar'!U180,4)),VALUE(MID('Cihazlar'!U180,4,2)),VALUE(LEFT('Cihazlar'!U180,2))),""))))+30,EDATE((IF('Cihazlar'!U180="","",IF(ISNUMBER('Cihazlar'!U180),'Cihazlar'!U180,IFERROR(DATE(VALUE(RIGHT('Cihazlar'!U180,4)),VALUE(MID('Cihazlar'!U180,4,2)),VALUE(LEFT('Cihazlar'!U180,2))),"")))),12)))</f>
        <v/>
      </c>
      <c r="L180" s="17" t="str">
        <f>IF(K180="","",K180-TODAY())</f>
        <v/>
      </c>
      <c r="M180" s="16" t="str">
        <f>IF('Cihazlar'!X180="","",IF('Cihazlar'!Y180="Uygun değil",(IF('Cihazlar'!X180="","",IF(ISNUMBER('Cihazlar'!X180),'Cihazlar'!X180,IFERROR(DATE(VALUE(RIGHT('Cihazlar'!X180,4)),VALUE(MID('Cihazlar'!X180,4,2)),VALUE(LEFT('Cihazlar'!X180,2))),""))))+0,EDATE((IF('Cihazlar'!X180="","",IF(ISNUMBER('Cihazlar'!X180),'Cihazlar'!X180,IFERROR(DATE(VALUE(RIGHT('Cihazlar'!X180,4)),VALUE(MID('Cihazlar'!X180,4,2)),VALUE(LEFT('Cihazlar'!X180,2))),"")))),12)))</f>
        <v/>
      </c>
      <c r="N180" s="17" t="str">
        <f>IF(M180="","",M180-TODAY())</f>
        <v/>
      </c>
      <c r="O180" s="16" t="str">
        <f>IF('Cihazlar'!F180&lt;&gt;"",IF('Cihazlar'!F180="","",IF(ISNUMBER('Cihazlar'!F180),'Cihazlar'!F180,IFERROR(DATE(VALUE(RIGHT('Cihazlar'!F180,4)),VALUE(MID('Cihazlar'!F180,4,2)),VALUE(LEFT('Cihazlar'!F180,2))),""))),IF('Cihazlar'!E180="","",IF(ISNUMBER('Cihazlar'!E180),'Cihazlar'!E180,IFERROR(DATE(VALUE(RIGHT('Cihazlar'!E180,4)),VALUE(MID('Cihazlar'!E180,4,2)),VALUE(LEFT('Cihazlar'!E180,2))),""))))</f>
        <v/>
      </c>
      <c r="P180" t="str">
        <f>IF('Cihazlar'!C180="","",IFERROR(MATCH('Cihazlar'!C180,'Ürünler'!$A:$A,0),IFERROR(MATCH('Cihazlar'!C180,'Ürünler'!$B:$B,0),"")))</f>
        <v/>
      </c>
      <c r="Q180">
        <f>IF(R180&gt;0,0,IF('Cihazlar'!J180&lt;&gt;"",N(VALUE('Cihazlar'!J180)),IF(P180="",0,N(INDEX('Ürünler'!$C:$C,P180)))))</f>
        <v>0</v>
      </c>
      <c r="R180">
        <f>IF('Cihazlar'!K180&lt;&gt;"",N(VALUE('Cihazlar'!K180)),IF('Cihazlar'!J180&lt;&gt;"",0,IF(P180="",0,N(INDEX('Ürünler'!$D:$D,P180)))))</f>
        <v>0</v>
      </c>
    </row>
    <row r="181" spans="1:18">
      <c r="A181" t="str">
        <f>IF(AND('Cihazlar'!A181="",'Cihazlar'!B181=""),"",IFERROR(INDEX('Müşteriler'!$A:$A,MATCH(IF('Cihazlar'!A181="","§",'Cihazlar'!A181),'Müşteriler'!$K:$K,0)),IFERROR(INDEX('Müşteriler'!$A:$A,MATCH(IF('Cihazlar'!B181="","§",'Cihazlar'!B181),'Müşteriler'!$C:$C,0)),'Cihazlar'!A181&amp;'Cihazlar'!B181)))</f>
        <v/>
      </c>
      <c r="B181" t="str">
        <f>IF('Cihazlar'!C181="","",IF(P181="",'Cihazlar'!C181,INDEX('Ürünler'!$B:$B,P181)))</f>
        <v/>
      </c>
      <c r="C181" t="str">
        <f>IF('Cihazlar'!D181="","",'Cihazlar'!D181)</f>
        <v/>
      </c>
      <c r="D181" s="16" t="str">
        <f>O181</f>
        <v/>
      </c>
      <c r="E181" t="str">
        <f>IF(R181&gt;0,R181&amp;" gün",IF(Q181&gt;0,Q181&amp;" ay",""))</f>
        <v/>
      </c>
      <c r="F181" s="16" t="str">
        <f>IF(OR('Cihazlar'!C181="",O181=""),"",IF(R181&gt;0,O181+R181,IF(Q181&gt;0,EDATE(O181,Q181),"")))</f>
        <v/>
      </c>
      <c r="G181" s="17" t="str">
        <f>IF(F181="","",F181-TODAY())</f>
        <v/>
      </c>
      <c r="H181" t="str">
        <f>IF(G181="","",IF(G181&lt;0,"Gecikmiş",IF(G181&lt;=30,"30 gün içinde","Planlı")))</f>
        <v/>
      </c>
      <c r="I181" s="16" t="str">
        <f>IF('Cihazlar'!R181="","",IF('Cihazlar'!S181="Uygun değil",(IF('Cihazlar'!R181="","",IF(ISNUMBER('Cihazlar'!R181),'Cihazlar'!R181,IFERROR(DATE(VALUE(RIGHT('Cihazlar'!R181,4)),VALUE(MID('Cihazlar'!R181,4,2)),VALUE(LEFT('Cihazlar'!R181,2))),""))))+0,EDATE((IF('Cihazlar'!R181="","",IF(ISNUMBER('Cihazlar'!R181),'Cihazlar'!R181,IFERROR(DATE(VALUE(RIGHT('Cihazlar'!R181,4)),VALUE(MID('Cihazlar'!R181,4,2)),VALUE(LEFT('Cihazlar'!R181,2))),"")))),12)))</f>
        <v/>
      </c>
      <c r="J181" s="17" t="str">
        <f>IF(I181="","",I181-TODAY())</f>
        <v/>
      </c>
      <c r="K181" s="16" t="str">
        <f>IF('Cihazlar'!U181="","",IF('Cihazlar'!V181="Kaçak var",(IF('Cihazlar'!U181="","",IF(ISNUMBER('Cihazlar'!U181),'Cihazlar'!U181,IFERROR(DATE(VALUE(RIGHT('Cihazlar'!U181,4)),VALUE(MID('Cihazlar'!U181,4,2)),VALUE(LEFT('Cihazlar'!U181,2))),""))))+30,EDATE((IF('Cihazlar'!U181="","",IF(ISNUMBER('Cihazlar'!U181),'Cihazlar'!U181,IFERROR(DATE(VALUE(RIGHT('Cihazlar'!U181,4)),VALUE(MID('Cihazlar'!U181,4,2)),VALUE(LEFT('Cihazlar'!U181,2))),"")))),12)))</f>
        <v/>
      </c>
      <c r="L181" s="17" t="str">
        <f>IF(K181="","",K181-TODAY())</f>
        <v/>
      </c>
      <c r="M181" s="16" t="str">
        <f>IF('Cihazlar'!X181="","",IF('Cihazlar'!Y181="Uygun değil",(IF('Cihazlar'!X181="","",IF(ISNUMBER('Cihazlar'!X181),'Cihazlar'!X181,IFERROR(DATE(VALUE(RIGHT('Cihazlar'!X181,4)),VALUE(MID('Cihazlar'!X181,4,2)),VALUE(LEFT('Cihazlar'!X181,2))),""))))+0,EDATE((IF('Cihazlar'!X181="","",IF(ISNUMBER('Cihazlar'!X181),'Cihazlar'!X181,IFERROR(DATE(VALUE(RIGHT('Cihazlar'!X181,4)),VALUE(MID('Cihazlar'!X181,4,2)),VALUE(LEFT('Cihazlar'!X181,2))),"")))),12)))</f>
        <v/>
      </c>
      <c r="N181" s="17" t="str">
        <f>IF(M181="","",M181-TODAY())</f>
        <v/>
      </c>
      <c r="O181" s="16" t="str">
        <f>IF('Cihazlar'!F181&lt;&gt;"",IF('Cihazlar'!F181="","",IF(ISNUMBER('Cihazlar'!F181),'Cihazlar'!F181,IFERROR(DATE(VALUE(RIGHT('Cihazlar'!F181,4)),VALUE(MID('Cihazlar'!F181,4,2)),VALUE(LEFT('Cihazlar'!F181,2))),""))),IF('Cihazlar'!E181="","",IF(ISNUMBER('Cihazlar'!E181),'Cihazlar'!E181,IFERROR(DATE(VALUE(RIGHT('Cihazlar'!E181,4)),VALUE(MID('Cihazlar'!E181,4,2)),VALUE(LEFT('Cihazlar'!E181,2))),""))))</f>
        <v/>
      </c>
      <c r="P181" t="str">
        <f>IF('Cihazlar'!C181="","",IFERROR(MATCH('Cihazlar'!C181,'Ürünler'!$A:$A,0),IFERROR(MATCH('Cihazlar'!C181,'Ürünler'!$B:$B,0),"")))</f>
        <v/>
      </c>
      <c r="Q181">
        <f>IF(R181&gt;0,0,IF('Cihazlar'!J181&lt;&gt;"",N(VALUE('Cihazlar'!J181)),IF(P181="",0,N(INDEX('Ürünler'!$C:$C,P181)))))</f>
        <v>0</v>
      </c>
      <c r="R181">
        <f>IF('Cihazlar'!K181&lt;&gt;"",N(VALUE('Cihazlar'!K181)),IF('Cihazlar'!J181&lt;&gt;"",0,IF(P181="",0,N(INDEX('Ürünler'!$D:$D,P181)))))</f>
        <v>0</v>
      </c>
    </row>
    <row r="182" spans="1:18">
      <c r="A182" t="str">
        <f>IF(AND('Cihazlar'!A182="",'Cihazlar'!B182=""),"",IFERROR(INDEX('Müşteriler'!$A:$A,MATCH(IF('Cihazlar'!A182="","§",'Cihazlar'!A182),'Müşteriler'!$K:$K,0)),IFERROR(INDEX('Müşteriler'!$A:$A,MATCH(IF('Cihazlar'!B182="","§",'Cihazlar'!B182),'Müşteriler'!$C:$C,0)),'Cihazlar'!A182&amp;'Cihazlar'!B182)))</f>
        <v/>
      </c>
      <c r="B182" t="str">
        <f>IF('Cihazlar'!C182="","",IF(P182="",'Cihazlar'!C182,INDEX('Ürünler'!$B:$B,P182)))</f>
        <v/>
      </c>
      <c r="C182" t="str">
        <f>IF('Cihazlar'!D182="","",'Cihazlar'!D182)</f>
        <v/>
      </c>
      <c r="D182" s="16" t="str">
        <f>O182</f>
        <v/>
      </c>
      <c r="E182" t="str">
        <f>IF(R182&gt;0,R182&amp;" gün",IF(Q182&gt;0,Q182&amp;" ay",""))</f>
        <v/>
      </c>
      <c r="F182" s="16" t="str">
        <f>IF(OR('Cihazlar'!C182="",O182=""),"",IF(R182&gt;0,O182+R182,IF(Q182&gt;0,EDATE(O182,Q182),"")))</f>
        <v/>
      </c>
      <c r="G182" s="17" t="str">
        <f>IF(F182="","",F182-TODAY())</f>
        <v/>
      </c>
      <c r="H182" t="str">
        <f>IF(G182="","",IF(G182&lt;0,"Gecikmiş",IF(G182&lt;=30,"30 gün içinde","Planlı")))</f>
        <v/>
      </c>
      <c r="I182" s="16" t="str">
        <f>IF('Cihazlar'!R182="","",IF('Cihazlar'!S182="Uygun değil",(IF('Cihazlar'!R182="","",IF(ISNUMBER('Cihazlar'!R182),'Cihazlar'!R182,IFERROR(DATE(VALUE(RIGHT('Cihazlar'!R182,4)),VALUE(MID('Cihazlar'!R182,4,2)),VALUE(LEFT('Cihazlar'!R182,2))),""))))+0,EDATE((IF('Cihazlar'!R182="","",IF(ISNUMBER('Cihazlar'!R182),'Cihazlar'!R182,IFERROR(DATE(VALUE(RIGHT('Cihazlar'!R182,4)),VALUE(MID('Cihazlar'!R182,4,2)),VALUE(LEFT('Cihazlar'!R182,2))),"")))),12)))</f>
        <v/>
      </c>
      <c r="J182" s="17" t="str">
        <f>IF(I182="","",I182-TODAY())</f>
        <v/>
      </c>
      <c r="K182" s="16" t="str">
        <f>IF('Cihazlar'!U182="","",IF('Cihazlar'!V182="Kaçak var",(IF('Cihazlar'!U182="","",IF(ISNUMBER('Cihazlar'!U182),'Cihazlar'!U182,IFERROR(DATE(VALUE(RIGHT('Cihazlar'!U182,4)),VALUE(MID('Cihazlar'!U182,4,2)),VALUE(LEFT('Cihazlar'!U182,2))),""))))+30,EDATE((IF('Cihazlar'!U182="","",IF(ISNUMBER('Cihazlar'!U182),'Cihazlar'!U182,IFERROR(DATE(VALUE(RIGHT('Cihazlar'!U182,4)),VALUE(MID('Cihazlar'!U182,4,2)),VALUE(LEFT('Cihazlar'!U182,2))),"")))),12)))</f>
        <v/>
      </c>
      <c r="L182" s="17" t="str">
        <f>IF(K182="","",K182-TODAY())</f>
        <v/>
      </c>
      <c r="M182" s="16" t="str">
        <f>IF('Cihazlar'!X182="","",IF('Cihazlar'!Y182="Uygun değil",(IF('Cihazlar'!X182="","",IF(ISNUMBER('Cihazlar'!X182),'Cihazlar'!X182,IFERROR(DATE(VALUE(RIGHT('Cihazlar'!X182,4)),VALUE(MID('Cihazlar'!X182,4,2)),VALUE(LEFT('Cihazlar'!X182,2))),""))))+0,EDATE((IF('Cihazlar'!X182="","",IF(ISNUMBER('Cihazlar'!X182),'Cihazlar'!X182,IFERROR(DATE(VALUE(RIGHT('Cihazlar'!X182,4)),VALUE(MID('Cihazlar'!X182,4,2)),VALUE(LEFT('Cihazlar'!X182,2))),"")))),12)))</f>
        <v/>
      </c>
      <c r="N182" s="17" t="str">
        <f>IF(M182="","",M182-TODAY())</f>
        <v/>
      </c>
      <c r="O182" s="16" t="str">
        <f>IF('Cihazlar'!F182&lt;&gt;"",IF('Cihazlar'!F182="","",IF(ISNUMBER('Cihazlar'!F182),'Cihazlar'!F182,IFERROR(DATE(VALUE(RIGHT('Cihazlar'!F182,4)),VALUE(MID('Cihazlar'!F182,4,2)),VALUE(LEFT('Cihazlar'!F182,2))),""))),IF('Cihazlar'!E182="","",IF(ISNUMBER('Cihazlar'!E182),'Cihazlar'!E182,IFERROR(DATE(VALUE(RIGHT('Cihazlar'!E182,4)),VALUE(MID('Cihazlar'!E182,4,2)),VALUE(LEFT('Cihazlar'!E182,2))),""))))</f>
        <v/>
      </c>
      <c r="P182" t="str">
        <f>IF('Cihazlar'!C182="","",IFERROR(MATCH('Cihazlar'!C182,'Ürünler'!$A:$A,0),IFERROR(MATCH('Cihazlar'!C182,'Ürünler'!$B:$B,0),"")))</f>
        <v/>
      </c>
      <c r="Q182">
        <f>IF(R182&gt;0,0,IF('Cihazlar'!J182&lt;&gt;"",N(VALUE('Cihazlar'!J182)),IF(P182="",0,N(INDEX('Ürünler'!$C:$C,P182)))))</f>
        <v>0</v>
      </c>
      <c r="R182">
        <f>IF('Cihazlar'!K182&lt;&gt;"",N(VALUE('Cihazlar'!K182)),IF('Cihazlar'!J182&lt;&gt;"",0,IF(P182="",0,N(INDEX('Ürünler'!$D:$D,P182)))))</f>
        <v>0</v>
      </c>
    </row>
    <row r="183" spans="1:18">
      <c r="A183" t="str">
        <f>IF(AND('Cihazlar'!A183="",'Cihazlar'!B183=""),"",IFERROR(INDEX('Müşteriler'!$A:$A,MATCH(IF('Cihazlar'!A183="","§",'Cihazlar'!A183),'Müşteriler'!$K:$K,0)),IFERROR(INDEX('Müşteriler'!$A:$A,MATCH(IF('Cihazlar'!B183="","§",'Cihazlar'!B183),'Müşteriler'!$C:$C,0)),'Cihazlar'!A183&amp;'Cihazlar'!B183)))</f>
        <v/>
      </c>
      <c r="B183" t="str">
        <f>IF('Cihazlar'!C183="","",IF(P183="",'Cihazlar'!C183,INDEX('Ürünler'!$B:$B,P183)))</f>
        <v/>
      </c>
      <c r="C183" t="str">
        <f>IF('Cihazlar'!D183="","",'Cihazlar'!D183)</f>
        <v/>
      </c>
      <c r="D183" s="16" t="str">
        <f>O183</f>
        <v/>
      </c>
      <c r="E183" t="str">
        <f>IF(R183&gt;0,R183&amp;" gün",IF(Q183&gt;0,Q183&amp;" ay",""))</f>
        <v/>
      </c>
      <c r="F183" s="16" t="str">
        <f>IF(OR('Cihazlar'!C183="",O183=""),"",IF(R183&gt;0,O183+R183,IF(Q183&gt;0,EDATE(O183,Q183),"")))</f>
        <v/>
      </c>
      <c r="G183" s="17" t="str">
        <f>IF(F183="","",F183-TODAY())</f>
        <v/>
      </c>
      <c r="H183" t="str">
        <f>IF(G183="","",IF(G183&lt;0,"Gecikmiş",IF(G183&lt;=30,"30 gün içinde","Planlı")))</f>
        <v/>
      </c>
      <c r="I183" s="16" t="str">
        <f>IF('Cihazlar'!R183="","",IF('Cihazlar'!S183="Uygun değil",(IF('Cihazlar'!R183="","",IF(ISNUMBER('Cihazlar'!R183),'Cihazlar'!R183,IFERROR(DATE(VALUE(RIGHT('Cihazlar'!R183,4)),VALUE(MID('Cihazlar'!R183,4,2)),VALUE(LEFT('Cihazlar'!R183,2))),""))))+0,EDATE((IF('Cihazlar'!R183="","",IF(ISNUMBER('Cihazlar'!R183),'Cihazlar'!R183,IFERROR(DATE(VALUE(RIGHT('Cihazlar'!R183,4)),VALUE(MID('Cihazlar'!R183,4,2)),VALUE(LEFT('Cihazlar'!R183,2))),"")))),12)))</f>
        <v/>
      </c>
      <c r="J183" s="17" t="str">
        <f>IF(I183="","",I183-TODAY())</f>
        <v/>
      </c>
      <c r="K183" s="16" t="str">
        <f>IF('Cihazlar'!U183="","",IF('Cihazlar'!V183="Kaçak var",(IF('Cihazlar'!U183="","",IF(ISNUMBER('Cihazlar'!U183),'Cihazlar'!U183,IFERROR(DATE(VALUE(RIGHT('Cihazlar'!U183,4)),VALUE(MID('Cihazlar'!U183,4,2)),VALUE(LEFT('Cihazlar'!U183,2))),""))))+30,EDATE((IF('Cihazlar'!U183="","",IF(ISNUMBER('Cihazlar'!U183),'Cihazlar'!U183,IFERROR(DATE(VALUE(RIGHT('Cihazlar'!U183,4)),VALUE(MID('Cihazlar'!U183,4,2)),VALUE(LEFT('Cihazlar'!U183,2))),"")))),12)))</f>
        <v/>
      </c>
      <c r="L183" s="17" t="str">
        <f>IF(K183="","",K183-TODAY())</f>
        <v/>
      </c>
      <c r="M183" s="16" t="str">
        <f>IF('Cihazlar'!X183="","",IF('Cihazlar'!Y183="Uygun değil",(IF('Cihazlar'!X183="","",IF(ISNUMBER('Cihazlar'!X183),'Cihazlar'!X183,IFERROR(DATE(VALUE(RIGHT('Cihazlar'!X183,4)),VALUE(MID('Cihazlar'!X183,4,2)),VALUE(LEFT('Cihazlar'!X183,2))),""))))+0,EDATE((IF('Cihazlar'!X183="","",IF(ISNUMBER('Cihazlar'!X183),'Cihazlar'!X183,IFERROR(DATE(VALUE(RIGHT('Cihazlar'!X183,4)),VALUE(MID('Cihazlar'!X183,4,2)),VALUE(LEFT('Cihazlar'!X183,2))),"")))),12)))</f>
        <v/>
      </c>
      <c r="N183" s="17" t="str">
        <f>IF(M183="","",M183-TODAY())</f>
        <v/>
      </c>
      <c r="O183" s="16" t="str">
        <f>IF('Cihazlar'!F183&lt;&gt;"",IF('Cihazlar'!F183="","",IF(ISNUMBER('Cihazlar'!F183),'Cihazlar'!F183,IFERROR(DATE(VALUE(RIGHT('Cihazlar'!F183,4)),VALUE(MID('Cihazlar'!F183,4,2)),VALUE(LEFT('Cihazlar'!F183,2))),""))),IF('Cihazlar'!E183="","",IF(ISNUMBER('Cihazlar'!E183),'Cihazlar'!E183,IFERROR(DATE(VALUE(RIGHT('Cihazlar'!E183,4)),VALUE(MID('Cihazlar'!E183,4,2)),VALUE(LEFT('Cihazlar'!E183,2))),""))))</f>
        <v/>
      </c>
      <c r="P183" t="str">
        <f>IF('Cihazlar'!C183="","",IFERROR(MATCH('Cihazlar'!C183,'Ürünler'!$A:$A,0),IFERROR(MATCH('Cihazlar'!C183,'Ürünler'!$B:$B,0),"")))</f>
        <v/>
      </c>
      <c r="Q183">
        <f>IF(R183&gt;0,0,IF('Cihazlar'!J183&lt;&gt;"",N(VALUE('Cihazlar'!J183)),IF(P183="",0,N(INDEX('Ürünler'!$C:$C,P183)))))</f>
        <v>0</v>
      </c>
      <c r="R183">
        <f>IF('Cihazlar'!K183&lt;&gt;"",N(VALUE('Cihazlar'!K183)),IF('Cihazlar'!J183&lt;&gt;"",0,IF(P183="",0,N(INDEX('Ürünler'!$D:$D,P183)))))</f>
        <v>0</v>
      </c>
    </row>
    <row r="184" spans="1:18">
      <c r="A184" t="str">
        <f>IF(AND('Cihazlar'!A184="",'Cihazlar'!B184=""),"",IFERROR(INDEX('Müşteriler'!$A:$A,MATCH(IF('Cihazlar'!A184="","§",'Cihazlar'!A184),'Müşteriler'!$K:$K,0)),IFERROR(INDEX('Müşteriler'!$A:$A,MATCH(IF('Cihazlar'!B184="","§",'Cihazlar'!B184),'Müşteriler'!$C:$C,0)),'Cihazlar'!A184&amp;'Cihazlar'!B184)))</f>
        <v/>
      </c>
      <c r="B184" t="str">
        <f>IF('Cihazlar'!C184="","",IF(P184="",'Cihazlar'!C184,INDEX('Ürünler'!$B:$B,P184)))</f>
        <v/>
      </c>
      <c r="C184" t="str">
        <f>IF('Cihazlar'!D184="","",'Cihazlar'!D184)</f>
        <v/>
      </c>
      <c r="D184" s="16" t="str">
        <f>O184</f>
        <v/>
      </c>
      <c r="E184" t="str">
        <f>IF(R184&gt;0,R184&amp;" gün",IF(Q184&gt;0,Q184&amp;" ay",""))</f>
        <v/>
      </c>
      <c r="F184" s="16" t="str">
        <f>IF(OR('Cihazlar'!C184="",O184=""),"",IF(R184&gt;0,O184+R184,IF(Q184&gt;0,EDATE(O184,Q184),"")))</f>
        <v/>
      </c>
      <c r="G184" s="17" t="str">
        <f>IF(F184="","",F184-TODAY())</f>
        <v/>
      </c>
      <c r="H184" t="str">
        <f>IF(G184="","",IF(G184&lt;0,"Gecikmiş",IF(G184&lt;=30,"30 gün içinde","Planlı")))</f>
        <v/>
      </c>
      <c r="I184" s="16" t="str">
        <f>IF('Cihazlar'!R184="","",IF('Cihazlar'!S184="Uygun değil",(IF('Cihazlar'!R184="","",IF(ISNUMBER('Cihazlar'!R184),'Cihazlar'!R184,IFERROR(DATE(VALUE(RIGHT('Cihazlar'!R184,4)),VALUE(MID('Cihazlar'!R184,4,2)),VALUE(LEFT('Cihazlar'!R184,2))),""))))+0,EDATE((IF('Cihazlar'!R184="","",IF(ISNUMBER('Cihazlar'!R184),'Cihazlar'!R184,IFERROR(DATE(VALUE(RIGHT('Cihazlar'!R184,4)),VALUE(MID('Cihazlar'!R184,4,2)),VALUE(LEFT('Cihazlar'!R184,2))),"")))),12)))</f>
        <v/>
      </c>
      <c r="J184" s="17" t="str">
        <f>IF(I184="","",I184-TODAY())</f>
        <v/>
      </c>
      <c r="K184" s="16" t="str">
        <f>IF('Cihazlar'!U184="","",IF('Cihazlar'!V184="Kaçak var",(IF('Cihazlar'!U184="","",IF(ISNUMBER('Cihazlar'!U184),'Cihazlar'!U184,IFERROR(DATE(VALUE(RIGHT('Cihazlar'!U184,4)),VALUE(MID('Cihazlar'!U184,4,2)),VALUE(LEFT('Cihazlar'!U184,2))),""))))+30,EDATE((IF('Cihazlar'!U184="","",IF(ISNUMBER('Cihazlar'!U184),'Cihazlar'!U184,IFERROR(DATE(VALUE(RIGHT('Cihazlar'!U184,4)),VALUE(MID('Cihazlar'!U184,4,2)),VALUE(LEFT('Cihazlar'!U184,2))),"")))),12)))</f>
        <v/>
      </c>
      <c r="L184" s="17" t="str">
        <f>IF(K184="","",K184-TODAY())</f>
        <v/>
      </c>
      <c r="M184" s="16" t="str">
        <f>IF('Cihazlar'!X184="","",IF('Cihazlar'!Y184="Uygun değil",(IF('Cihazlar'!X184="","",IF(ISNUMBER('Cihazlar'!X184),'Cihazlar'!X184,IFERROR(DATE(VALUE(RIGHT('Cihazlar'!X184,4)),VALUE(MID('Cihazlar'!X184,4,2)),VALUE(LEFT('Cihazlar'!X184,2))),""))))+0,EDATE((IF('Cihazlar'!X184="","",IF(ISNUMBER('Cihazlar'!X184),'Cihazlar'!X184,IFERROR(DATE(VALUE(RIGHT('Cihazlar'!X184,4)),VALUE(MID('Cihazlar'!X184,4,2)),VALUE(LEFT('Cihazlar'!X184,2))),"")))),12)))</f>
        <v/>
      </c>
      <c r="N184" s="17" t="str">
        <f>IF(M184="","",M184-TODAY())</f>
        <v/>
      </c>
      <c r="O184" s="16" t="str">
        <f>IF('Cihazlar'!F184&lt;&gt;"",IF('Cihazlar'!F184="","",IF(ISNUMBER('Cihazlar'!F184),'Cihazlar'!F184,IFERROR(DATE(VALUE(RIGHT('Cihazlar'!F184,4)),VALUE(MID('Cihazlar'!F184,4,2)),VALUE(LEFT('Cihazlar'!F184,2))),""))),IF('Cihazlar'!E184="","",IF(ISNUMBER('Cihazlar'!E184),'Cihazlar'!E184,IFERROR(DATE(VALUE(RIGHT('Cihazlar'!E184,4)),VALUE(MID('Cihazlar'!E184,4,2)),VALUE(LEFT('Cihazlar'!E184,2))),""))))</f>
        <v/>
      </c>
      <c r="P184" t="str">
        <f>IF('Cihazlar'!C184="","",IFERROR(MATCH('Cihazlar'!C184,'Ürünler'!$A:$A,0),IFERROR(MATCH('Cihazlar'!C184,'Ürünler'!$B:$B,0),"")))</f>
        <v/>
      </c>
      <c r="Q184">
        <f>IF(R184&gt;0,0,IF('Cihazlar'!J184&lt;&gt;"",N(VALUE('Cihazlar'!J184)),IF(P184="",0,N(INDEX('Ürünler'!$C:$C,P184)))))</f>
        <v>0</v>
      </c>
      <c r="R184">
        <f>IF('Cihazlar'!K184&lt;&gt;"",N(VALUE('Cihazlar'!K184)),IF('Cihazlar'!J184&lt;&gt;"",0,IF(P184="",0,N(INDEX('Ürünler'!$D:$D,P184)))))</f>
        <v>0</v>
      </c>
    </row>
    <row r="185" spans="1:18">
      <c r="A185" t="str">
        <f>IF(AND('Cihazlar'!A185="",'Cihazlar'!B185=""),"",IFERROR(INDEX('Müşteriler'!$A:$A,MATCH(IF('Cihazlar'!A185="","§",'Cihazlar'!A185),'Müşteriler'!$K:$K,0)),IFERROR(INDEX('Müşteriler'!$A:$A,MATCH(IF('Cihazlar'!B185="","§",'Cihazlar'!B185),'Müşteriler'!$C:$C,0)),'Cihazlar'!A185&amp;'Cihazlar'!B185)))</f>
        <v/>
      </c>
      <c r="B185" t="str">
        <f>IF('Cihazlar'!C185="","",IF(P185="",'Cihazlar'!C185,INDEX('Ürünler'!$B:$B,P185)))</f>
        <v/>
      </c>
      <c r="C185" t="str">
        <f>IF('Cihazlar'!D185="","",'Cihazlar'!D185)</f>
        <v/>
      </c>
      <c r="D185" s="16" t="str">
        <f>O185</f>
        <v/>
      </c>
      <c r="E185" t="str">
        <f>IF(R185&gt;0,R185&amp;" gün",IF(Q185&gt;0,Q185&amp;" ay",""))</f>
        <v/>
      </c>
      <c r="F185" s="16" t="str">
        <f>IF(OR('Cihazlar'!C185="",O185=""),"",IF(R185&gt;0,O185+R185,IF(Q185&gt;0,EDATE(O185,Q185),"")))</f>
        <v/>
      </c>
      <c r="G185" s="17" t="str">
        <f>IF(F185="","",F185-TODAY())</f>
        <v/>
      </c>
      <c r="H185" t="str">
        <f>IF(G185="","",IF(G185&lt;0,"Gecikmiş",IF(G185&lt;=30,"30 gün içinde","Planlı")))</f>
        <v/>
      </c>
      <c r="I185" s="16" t="str">
        <f>IF('Cihazlar'!R185="","",IF('Cihazlar'!S185="Uygun değil",(IF('Cihazlar'!R185="","",IF(ISNUMBER('Cihazlar'!R185),'Cihazlar'!R185,IFERROR(DATE(VALUE(RIGHT('Cihazlar'!R185,4)),VALUE(MID('Cihazlar'!R185,4,2)),VALUE(LEFT('Cihazlar'!R185,2))),""))))+0,EDATE((IF('Cihazlar'!R185="","",IF(ISNUMBER('Cihazlar'!R185),'Cihazlar'!R185,IFERROR(DATE(VALUE(RIGHT('Cihazlar'!R185,4)),VALUE(MID('Cihazlar'!R185,4,2)),VALUE(LEFT('Cihazlar'!R185,2))),"")))),12)))</f>
        <v/>
      </c>
      <c r="J185" s="17" t="str">
        <f>IF(I185="","",I185-TODAY())</f>
        <v/>
      </c>
      <c r="K185" s="16" t="str">
        <f>IF('Cihazlar'!U185="","",IF('Cihazlar'!V185="Kaçak var",(IF('Cihazlar'!U185="","",IF(ISNUMBER('Cihazlar'!U185),'Cihazlar'!U185,IFERROR(DATE(VALUE(RIGHT('Cihazlar'!U185,4)),VALUE(MID('Cihazlar'!U185,4,2)),VALUE(LEFT('Cihazlar'!U185,2))),""))))+30,EDATE((IF('Cihazlar'!U185="","",IF(ISNUMBER('Cihazlar'!U185),'Cihazlar'!U185,IFERROR(DATE(VALUE(RIGHT('Cihazlar'!U185,4)),VALUE(MID('Cihazlar'!U185,4,2)),VALUE(LEFT('Cihazlar'!U185,2))),"")))),12)))</f>
        <v/>
      </c>
      <c r="L185" s="17" t="str">
        <f>IF(K185="","",K185-TODAY())</f>
        <v/>
      </c>
      <c r="M185" s="16" t="str">
        <f>IF('Cihazlar'!X185="","",IF('Cihazlar'!Y185="Uygun değil",(IF('Cihazlar'!X185="","",IF(ISNUMBER('Cihazlar'!X185),'Cihazlar'!X185,IFERROR(DATE(VALUE(RIGHT('Cihazlar'!X185,4)),VALUE(MID('Cihazlar'!X185,4,2)),VALUE(LEFT('Cihazlar'!X185,2))),""))))+0,EDATE((IF('Cihazlar'!X185="","",IF(ISNUMBER('Cihazlar'!X185),'Cihazlar'!X185,IFERROR(DATE(VALUE(RIGHT('Cihazlar'!X185,4)),VALUE(MID('Cihazlar'!X185,4,2)),VALUE(LEFT('Cihazlar'!X185,2))),"")))),12)))</f>
        <v/>
      </c>
      <c r="N185" s="17" t="str">
        <f>IF(M185="","",M185-TODAY())</f>
        <v/>
      </c>
      <c r="O185" s="16" t="str">
        <f>IF('Cihazlar'!F185&lt;&gt;"",IF('Cihazlar'!F185="","",IF(ISNUMBER('Cihazlar'!F185),'Cihazlar'!F185,IFERROR(DATE(VALUE(RIGHT('Cihazlar'!F185,4)),VALUE(MID('Cihazlar'!F185,4,2)),VALUE(LEFT('Cihazlar'!F185,2))),""))),IF('Cihazlar'!E185="","",IF(ISNUMBER('Cihazlar'!E185),'Cihazlar'!E185,IFERROR(DATE(VALUE(RIGHT('Cihazlar'!E185,4)),VALUE(MID('Cihazlar'!E185,4,2)),VALUE(LEFT('Cihazlar'!E185,2))),""))))</f>
        <v/>
      </c>
      <c r="P185" t="str">
        <f>IF('Cihazlar'!C185="","",IFERROR(MATCH('Cihazlar'!C185,'Ürünler'!$A:$A,0),IFERROR(MATCH('Cihazlar'!C185,'Ürünler'!$B:$B,0),"")))</f>
        <v/>
      </c>
      <c r="Q185">
        <f>IF(R185&gt;0,0,IF('Cihazlar'!J185&lt;&gt;"",N(VALUE('Cihazlar'!J185)),IF(P185="",0,N(INDEX('Ürünler'!$C:$C,P185)))))</f>
        <v>0</v>
      </c>
      <c r="R185">
        <f>IF('Cihazlar'!K185&lt;&gt;"",N(VALUE('Cihazlar'!K185)),IF('Cihazlar'!J185&lt;&gt;"",0,IF(P185="",0,N(INDEX('Ürünler'!$D:$D,P185)))))</f>
        <v>0</v>
      </c>
    </row>
    <row r="186" spans="1:18">
      <c r="A186" t="str">
        <f>IF(AND('Cihazlar'!A186="",'Cihazlar'!B186=""),"",IFERROR(INDEX('Müşteriler'!$A:$A,MATCH(IF('Cihazlar'!A186="","§",'Cihazlar'!A186),'Müşteriler'!$K:$K,0)),IFERROR(INDEX('Müşteriler'!$A:$A,MATCH(IF('Cihazlar'!B186="","§",'Cihazlar'!B186),'Müşteriler'!$C:$C,0)),'Cihazlar'!A186&amp;'Cihazlar'!B186)))</f>
        <v/>
      </c>
      <c r="B186" t="str">
        <f>IF('Cihazlar'!C186="","",IF(P186="",'Cihazlar'!C186,INDEX('Ürünler'!$B:$B,P186)))</f>
        <v/>
      </c>
      <c r="C186" t="str">
        <f>IF('Cihazlar'!D186="","",'Cihazlar'!D186)</f>
        <v/>
      </c>
      <c r="D186" s="16" t="str">
        <f>O186</f>
        <v/>
      </c>
      <c r="E186" t="str">
        <f>IF(R186&gt;0,R186&amp;" gün",IF(Q186&gt;0,Q186&amp;" ay",""))</f>
        <v/>
      </c>
      <c r="F186" s="16" t="str">
        <f>IF(OR('Cihazlar'!C186="",O186=""),"",IF(R186&gt;0,O186+R186,IF(Q186&gt;0,EDATE(O186,Q186),"")))</f>
        <v/>
      </c>
      <c r="G186" s="17" t="str">
        <f>IF(F186="","",F186-TODAY())</f>
        <v/>
      </c>
      <c r="H186" t="str">
        <f>IF(G186="","",IF(G186&lt;0,"Gecikmiş",IF(G186&lt;=30,"30 gün içinde","Planlı")))</f>
        <v/>
      </c>
      <c r="I186" s="16" t="str">
        <f>IF('Cihazlar'!R186="","",IF('Cihazlar'!S186="Uygun değil",(IF('Cihazlar'!R186="","",IF(ISNUMBER('Cihazlar'!R186),'Cihazlar'!R186,IFERROR(DATE(VALUE(RIGHT('Cihazlar'!R186,4)),VALUE(MID('Cihazlar'!R186,4,2)),VALUE(LEFT('Cihazlar'!R186,2))),""))))+0,EDATE((IF('Cihazlar'!R186="","",IF(ISNUMBER('Cihazlar'!R186),'Cihazlar'!R186,IFERROR(DATE(VALUE(RIGHT('Cihazlar'!R186,4)),VALUE(MID('Cihazlar'!R186,4,2)),VALUE(LEFT('Cihazlar'!R186,2))),"")))),12)))</f>
        <v/>
      </c>
      <c r="J186" s="17" t="str">
        <f>IF(I186="","",I186-TODAY())</f>
        <v/>
      </c>
      <c r="K186" s="16" t="str">
        <f>IF('Cihazlar'!U186="","",IF('Cihazlar'!V186="Kaçak var",(IF('Cihazlar'!U186="","",IF(ISNUMBER('Cihazlar'!U186),'Cihazlar'!U186,IFERROR(DATE(VALUE(RIGHT('Cihazlar'!U186,4)),VALUE(MID('Cihazlar'!U186,4,2)),VALUE(LEFT('Cihazlar'!U186,2))),""))))+30,EDATE((IF('Cihazlar'!U186="","",IF(ISNUMBER('Cihazlar'!U186),'Cihazlar'!U186,IFERROR(DATE(VALUE(RIGHT('Cihazlar'!U186,4)),VALUE(MID('Cihazlar'!U186,4,2)),VALUE(LEFT('Cihazlar'!U186,2))),"")))),12)))</f>
        <v/>
      </c>
      <c r="L186" s="17" t="str">
        <f>IF(K186="","",K186-TODAY())</f>
        <v/>
      </c>
      <c r="M186" s="16" t="str">
        <f>IF('Cihazlar'!X186="","",IF('Cihazlar'!Y186="Uygun değil",(IF('Cihazlar'!X186="","",IF(ISNUMBER('Cihazlar'!X186),'Cihazlar'!X186,IFERROR(DATE(VALUE(RIGHT('Cihazlar'!X186,4)),VALUE(MID('Cihazlar'!X186,4,2)),VALUE(LEFT('Cihazlar'!X186,2))),""))))+0,EDATE((IF('Cihazlar'!X186="","",IF(ISNUMBER('Cihazlar'!X186),'Cihazlar'!X186,IFERROR(DATE(VALUE(RIGHT('Cihazlar'!X186,4)),VALUE(MID('Cihazlar'!X186,4,2)),VALUE(LEFT('Cihazlar'!X186,2))),"")))),12)))</f>
        <v/>
      </c>
      <c r="N186" s="17" t="str">
        <f>IF(M186="","",M186-TODAY())</f>
        <v/>
      </c>
      <c r="O186" s="16" t="str">
        <f>IF('Cihazlar'!F186&lt;&gt;"",IF('Cihazlar'!F186="","",IF(ISNUMBER('Cihazlar'!F186),'Cihazlar'!F186,IFERROR(DATE(VALUE(RIGHT('Cihazlar'!F186,4)),VALUE(MID('Cihazlar'!F186,4,2)),VALUE(LEFT('Cihazlar'!F186,2))),""))),IF('Cihazlar'!E186="","",IF(ISNUMBER('Cihazlar'!E186),'Cihazlar'!E186,IFERROR(DATE(VALUE(RIGHT('Cihazlar'!E186,4)),VALUE(MID('Cihazlar'!E186,4,2)),VALUE(LEFT('Cihazlar'!E186,2))),""))))</f>
        <v/>
      </c>
      <c r="P186" t="str">
        <f>IF('Cihazlar'!C186="","",IFERROR(MATCH('Cihazlar'!C186,'Ürünler'!$A:$A,0),IFERROR(MATCH('Cihazlar'!C186,'Ürünler'!$B:$B,0),"")))</f>
        <v/>
      </c>
      <c r="Q186">
        <f>IF(R186&gt;0,0,IF('Cihazlar'!J186&lt;&gt;"",N(VALUE('Cihazlar'!J186)),IF(P186="",0,N(INDEX('Ürünler'!$C:$C,P186)))))</f>
        <v>0</v>
      </c>
      <c r="R186">
        <f>IF('Cihazlar'!K186&lt;&gt;"",N(VALUE('Cihazlar'!K186)),IF('Cihazlar'!J186&lt;&gt;"",0,IF(P186="",0,N(INDEX('Ürünler'!$D:$D,P186)))))</f>
        <v>0</v>
      </c>
    </row>
    <row r="187" spans="1:18">
      <c r="A187" t="str">
        <f>IF(AND('Cihazlar'!A187="",'Cihazlar'!B187=""),"",IFERROR(INDEX('Müşteriler'!$A:$A,MATCH(IF('Cihazlar'!A187="","§",'Cihazlar'!A187),'Müşteriler'!$K:$K,0)),IFERROR(INDEX('Müşteriler'!$A:$A,MATCH(IF('Cihazlar'!B187="","§",'Cihazlar'!B187),'Müşteriler'!$C:$C,0)),'Cihazlar'!A187&amp;'Cihazlar'!B187)))</f>
        <v/>
      </c>
      <c r="B187" t="str">
        <f>IF('Cihazlar'!C187="","",IF(P187="",'Cihazlar'!C187,INDEX('Ürünler'!$B:$B,P187)))</f>
        <v/>
      </c>
      <c r="C187" t="str">
        <f>IF('Cihazlar'!D187="","",'Cihazlar'!D187)</f>
        <v/>
      </c>
      <c r="D187" s="16" t="str">
        <f>O187</f>
        <v/>
      </c>
      <c r="E187" t="str">
        <f>IF(R187&gt;0,R187&amp;" gün",IF(Q187&gt;0,Q187&amp;" ay",""))</f>
        <v/>
      </c>
      <c r="F187" s="16" t="str">
        <f>IF(OR('Cihazlar'!C187="",O187=""),"",IF(R187&gt;0,O187+R187,IF(Q187&gt;0,EDATE(O187,Q187),"")))</f>
        <v/>
      </c>
      <c r="G187" s="17" t="str">
        <f>IF(F187="","",F187-TODAY())</f>
        <v/>
      </c>
      <c r="H187" t="str">
        <f>IF(G187="","",IF(G187&lt;0,"Gecikmiş",IF(G187&lt;=30,"30 gün içinde","Planlı")))</f>
        <v/>
      </c>
      <c r="I187" s="16" t="str">
        <f>IF('Cihazlar'!R187="","",IF('Cihazlar'!S187="Uygun değil",(IF('Cihazlar'!R187="","",IF(ISNUMBER('Cihazlar'!R187),'Cihazlar'!R187,IFERROR(DATE(VALUE(RIGHT('Cihazlar'!R187,4)),VALUE(MID('Cihazlar'!R187,4,2)),VALUE(LEFT('Cihazlar'!R187,2))),""))))+0,EDATE((IF('Cihazlar'!R187="","",IF(ISNUMBER('Cihazlar'!R187),'Cihazlar'!R187,IFERROR(DATE(VALUE(RIGHT('Cihazlar'!R187,4)),VALUE(MID('Cihazlar'!R187,4,2)),VALUE(LEFT('Cihazlar'!R187,2))),"")))),12)))</f>
        <v/>
      </c>
      <c r="J187" s="17" t="str">
        <f>IF(I187="","",I187-TODAY())</f>
        <v/>
      </c>
      <c r="K187" s="16" t="str">
        <f>IF('Cihazlar'!U187="","",IF('Cihazlar'!V187="Kaçak var",(IF('Cihazlar'!U187="","",IF(ISNUMBER('Cihazlar'!U187),'Cihazlar'!U187,IFERROR(DATE(VALUE(RIGHT('Cihazlar'!U187,4)),VALUE(MID('Cihazlar'!U187,4,2)),VALUE(LEFT('Cihazlar'!U187,2))),""))))+30,EDATE((IF('Cihazlar'!U187="","",IF(ISNUMBER('Cihazlar'!U187),'Cihazlar'!U187,IFERROR(DATE(VALUE(RIGHT('Cihazlar'!U187,4)),VALUE(MID('Cihazlar'!U187,4,2)),VALUE(LEFT('Cihazlar'!U187,2))),"")))),12)))</f>
        <v/>
      </c>
      <c r="L187" s="17" t="str">
        <f>IF(K187="","",K187-TODAY())</f>
        <v/>
      </c>
      <c r="M187" s="16" t="str">
        <f>IF('Cihazlar'!X187="","",IF('Cihazlar'!Y187="Uygun değil",(IF('Cihazlar'!X187="","",IF(ISNUMBER('Cihazlar'!X187),'Cihazlar'!X187,IFERROR(DATE(VALUE(RIGHT('Cihazlar'!X187,4)),VALUE(MID('Cihazlar'!X187,4,2)),VALUE(LEFT('Cihazlar'!X187,2))),""))))+0,EDATE((IF('Cihazlar'!X187="","",IF(ISNUMBER('Cihazlar'!X187),'Cihazlar'!X187,IFERROR(DATE(VALUE(RIGHT('Cihazlar'!X187,4)),VALUE(MID('Cihazlar'!X187,4,2)),VALUE(LEFT('Cihazlar'!X187,2))),"")))),12)))</f>
        <v/>
      </c>
      <c r="N187" s="17" t="str">
        <f>IF(M187="","",M187-TODAY())</f>
        <v/>
      </c>
      <c r="O187" s="16" t="str">
        <f>IF('Cihazlar'!F187&lt;&gt;"",IF('Cihazlar'!F187="","",IF(ISNUMBER('Cihazlar'!F187),'Cihazlar'!F187,IFERROR(DATE(VALUE(RIGHT('Cihazlar'!F187,4)),VALUE(MID('Cihazlar'!F187,4,2)),VALUE(LEFT('Cihazlar'!F187,2))),""))),IF('Cihazlar'!E187="","",IF(ISNUMBER('Cihazlar'!E187),'Cihazlar'!E187,IFERROR(DATE(VALUE(RIGHT('Cihazlar'!E187,4)),VALUE(MID('Cihazlar'!E187,4,2)),VALUE(LEFT('Cihazlar'!E187,2))),""))))</f>
        <v/>
      </c>
      <c r="P187" t="str">
        <f>IF('Cihazlar'!C187="","",IFERROR(MATCH('Cihazlar'!C187,'Ürünler'!$A:$A,0),IFERROR(MATCH('Cihazlar'!C187,'Ürünler'!$B:$B,0),"")))</f>
        <v/>
      </c>
      <c r="Q187">
        <f>IF(R187&gt;0,0,IF('Cihazlar'!J187&lt;&gt;"",N(VALUE('Cihazlar'!J187)),IF(P187="",0,N(INDEX('Ürünler'!$C:$C,P187)))))</f>
        <v>0</v>
      </c>
      <c r="R187">
        <f>IF('Cihazlar'!K187&lt;&gt;"",N(VALUE('Cihazlar'!K187)),IF('Cihazlar'!J187&lt;&gt;"",0,IF(P187="",0,N(INDEX('Ürünler'!$D:$D,P187)))))</f>
        <v>0</v>
      </c>
    </row>
    <row r="188" spans="1:18">
      <c r="A188" t="str">
        <f>IF(AND('Cihazlar'!A188="",'Cihazlar'!B188=""),"",IFERROR(INDEX('Müşteriler'!$A:$A,MATCH(IF('Cihazlar'!A188="","§",'Cihazlar'!A188),'Müşteriler'!$K:$K,0)),IFERROR(INDEX('Müşteriler'!$A:$A,MATCH(IF('Cihazlar'!B188="","§",'Cihazlar'!B188),'Müşteriler'!$C:$C,0)),'Cihazlar'!A188&amp;'Cihazlar'!B188)))</f>
        <v/>
      </c>
      <c r="B188" t="str">
        <f>IF('Cihazlar'!C188="","",IF(P188="",'Cihazlar'!C188,INDEX('Ürünler'!$B:$B,P188)))</f>
        <v/>
      </c>
      <c r="C188" t="str">
        <f>IF('Cihazlar'!D188="","",'Cihazlar'!D188)</f>
        <v/>
      </c>
      <c r="D188" s="16" t="str">
        <f>O188</f>
        <v/>
      </c>
      <c r="E188" t="str">
        <f>IF(R188&gt;0,R188&amp;" gün",IF(Q188&gt;0,Q188&amp;" ay",""))</f>
        <v/>
      </c>
      <c r="F188" s="16" t="str">
        <f>IF(OR('Cihazlar'!C188="",O188=""),"",IF(R188&gt;0,O188+R188,IF(Q188&gt;0,EDATE(O188,Q188),"")))</f>
        <v/>
      </c>
      <c r="G188" s="17" t="str">
        <f>IF(F188="","",F188-TODAY())</f>
        <v/>
      </c>
      <c r="H188" t="str">
        <f>IF(G188="","",IF(G188&lt;0,"Gecikmiş",IF(G188&lt;=30,"30 gün içinde","Planlı")))</f>
        <v/>
      </c>
      <c r="I188" s="16" t="str">
        <f>IF('Cihazlar'!R188="","",IF('Cihazlar'!S188="Uygun değil",(IF('Cihazlar'!R188="","",IF(ISNUMBER('Cihazlar'!R188),'Cihazlar'!R188,IFERROR(DATE(VALUE(RIGHT('Cihazlar'!R188,4)),VALUE(MID('Cihazlar'!R188,4,2)),VALUE(LEFT('Cihazlar'!R188,2))),""))))+0,EDATE((IF('Cihazlar'!R188="","",IF(ISNUMBER('Cihazlar'!R188),'Cihazlar'!R188,IFERROR(DATE(VALUE(RIGHT('Cihazlar'!R188,4)),VALUE(MID('Cihazlar'!R188,4,2)),VALUE(LEFT('Cihazlar'!R188,2))),"")))),12)))</f>
        <v/>
      </c>
      <c r="J188" s="17" t="str">
        <f>IF(I188="","",I188-TODAY())</f>
        <v/>
      </c>
      <c r="K188" s="16" t="str">
        <f>IF('Cihazlar'!U188="","",IF('Cihazlar'!V188="Kaçak var",(IF('Cihazlar'!U188="","",IF(ISNUMBER('Cihazlar'!U188),'Cihazlar'!U188,IFERROR(DATE(VALUE(RIGHT('Cihazlar'!U188,4)),VALUE(MID('Cihazlar'!U188,4,2)),VALUE(LEFT('Cihazlar'!U188,2))),""))))+30,EDATE((IF('Cihazlar'!U188="","",IF(ISNUMBER('Cihazlar'!U188),'Cihazlar'!U188,IFERROR(DATE(VALUE(RIGHT('Cihazlar'!U188,4)),VALUE(MID('Cihazlar'!U188,4,2)),VALUE(LEFT('Cihazlar'!U188,2))),"")))),12)))</f>
        <v/>
      </c>
      <c r="L188" s="17" t="str">
        <f>IF(K188="","",K188-TODAY())</f>
        <v/>
      </c>
      <c r="M188" s="16" t="str">
        <f>IF('Cihazlar'!X188="","",IF('Cihazlar'!Y188="Uygun değil",(IF('Cihazlar'!X188="","",IF(ISNUMBER('Cihazlar'!X188),'Cihazlar'!X188,IFERROR(DATE(VALUE(RIGHT('Cihazlar'!X188,4)),VALUE(MID('Cihazlar'!X188,4,2)),VALUE(LEFT('Cihazlar'!X188,2))),""))))+0,EDATE((IF('Cihazlar'!X188="","",IF(ISNUMBER('Cihazlar'!X188),'Cihazlar'!X188,IFERROR(DATE(VALUE(RIGHT('Cihazlar'!X188,4)),VALUE(MID('Cihazlar'!X188,4,2)),VALUE(LEFT('Cihazlar'!X188,2))),"")))),12)))</f>
        <v/>
      </c>
      <c r="N188" s="17" t="str">
        <f>IF(M188="","",M188-TODAY())</f>
        <v/>
      </c>
      <c r="O188" s="16" t="str">
        <f>IF('Cihazlar'!F188&lt;&gt;"",IF('Cihazlar'!F188="","",IF(ISNUMBER('Cihazlar'!F188),'Cihazlar'!F188,IFERROR(DATE(VALUE(RIGHT('Cihazlar'!F188,4)),VALUE(MID('Cihazlar'!F188,4,2)),VALUE(LEFT('Cihazlar'!F188,2))),""))),IF('Cihazlar'!E188="","",IF(ISNUMBER('Cihazlar'!E188),'Cihazlar'!E188,IFERROR(DATE(VALUE(RIGHT('Cihazlar'!E188,4)),VALUE(MID('Cihazlar'!E188,4,2)),VALUE(LEFT('Cihazlar'!E188,2))),""))))</f>
        <v/>
      </c>
      <c r="P188" t="str">
        <f>IF('Cihazlar'!C188="","",IFERROR(MATCH('Cihazlar'!C188,'Ürünler'!$A:$A,0),IFERROR(MATCH('Cihazlar'!C188,'Ürünler'!$B:$B,0),"")))</f>
        <v/>
      </c>
      <c r="Q188">
        <f>IF(R188&gt;0,0,IF('Cihazlar'!J188&lt;&gt;"",N(VALUE('Cihazlar'!J188)),IF(P188="",0,N(INDEX('Ürünler'!$C:$C,P188)))))</f>
        <v>0</v>
      </c>
      <c r="R188">
        <f>IF('Cihazlar'!K188&lt;&gt;"",N(VALUE('Cihazlar'!K188)),IF('Cihazlar'!J188&lt;&gt;"",0,IF(P188="",0,N(INDEX('Ürünler'!$D:$D,P188)))))</f>
        <v>0</v>
      </c>
    </row>
    <row r="189" spans="1:18">
      <c r="A189" t="str">
        <f>IF(AND('Cihazlar'!A189="",'Cihazlar'!B189=""),"",IFERROR(INDEX('Müşteriler'!$A:$A,MATCH(IF('Cihazlar'!A189="","§",'Cihazlar'!A189),'Müşteriler'!$K:$K,0)),IFERROR(INDEX('Müşteriler'!$A:$A,MATCH(IF('Cihazlar'!B189="","§",'Cihazlar'!B189),'Müşteriler'!$C:$C,0)),'Cihazlar'!A189&amp;'Cihazlar'!B189)))</f>
        <v/>
      </c>
      <c r="B189" t="str">
        <f>IF('Cihazlar'!C189="","",IF(P189="",'Cihazlar'!C189,INDEX('Ürünler'!$B:$B,P189)))</f>
        <v/>
      </c>
      <c r="C189" t="str">
        <f>IF('Cihazlar'!D189="","",'Cihazlar'!D189)</f>
        <v/>
      </c>
      <c r="D189" s="16" t="str">
        <f>O189</f>
        <v/>
      </c>
      <c r="E189" t="str">
        <f>IF(R189&gt;0,R189&amp;" gün",IF(Q189&gt;0,Q189&amp;" ay",""))</f>
        <v/>
      </c>
      <c r="F189" s="16" t="str">
        <f>IF(OR('Cihazlar'!C189="",O189=""),"",IF(R189&gt;0,O189+R189,IF(Q189&gt;0,EDATE(O189,Q189),"")))</f>
        <v/>
      </c>
      <c r="G189" s="17" t="str">
        <f>IF(F189="","",F189-TODAY())</f>
        <v/>
      </c>
      <c r="H189" t="str">
        <f>IF(G189="","",IF(G189&lt;0,"Gecikmiş",IF(G189&lt;=30,"30 gün içinde","Planlı")))</f>
        <v/>
      </c>
      <c r="I189" s="16" t="str">
        <f>IF('Cihazlar'!R189="","",IF('Cihazlar'!S189="Uygun değil",(IF('Cihazlar'!R189="","",IF(ISNUMBER('Cihazlar'!R189),'Cihazlar'!R189,IFERROR(DATE(VALUE(RIGHT('Cihazlar'!R189,4)),VALUE(MID('Cihazlar'!R189,4,2)),VALUE(LEFT('Cihazlar'!R189,2))),""))))+0,EDATE((IF('Cihazlar'!R189="","",IF(ISNUMBER('Cihazlar'!R189),'Cihazlar'!R189,IFERROR(DATE(VALUE(RIGHT('Cihazlar'!R189,4)),VALUE(MID('Cihazlar'!R189,4,2)),VALUE(LEFT('Cihazlar'!R189,2))),"")))),12)))</f>
        <v/>
      </c>
      <c r="J189" s="17" t="str">
        <f>IF(I189="","",I189-TODAY())</f>
        <v/>
      </c>
      <c r="K189" s="16" t="str">
        <f>IF('Cihazlar'!U189="","",IF('Cihazlar'!V189="Kaçak var",(IF('Cihazlar'!U189="","",IF(ISNUMBER('Cihazlar'!U189),'Cihazlar'!U189,IFERROR(DATE(VALUE(RIGHT('Cihazlar'!U189,4)),VALUE(MID('Cihazlar'!U189,4,2)),VALUE(LEFT('Cihazlar'!U189,2))),""))))+30,EDATE((IF('Cihazlar'!U189="","",IF(ISNUMBER('Cihazlar'!U189),'Cihazlar'!U189,IFERROR(DATE(VALUE(RIGHT('Cihazlar'!U189,4)),VALUE(MID('Cihazlar'!U189,4,2)),VALUE(LEFT('Cihazlar'!U189,2))),"")))),12)))</f>
        <v/>
      </c>
      <c r="L189" s="17" t="str">
        <f>IF(K189="","",K189-TODAY())</f>
        <v/>
      </c>
      <c r="M189" s="16" t="str">
        <f>IF('Cihazlar'!X189="","",IF('Cihazlar'!Y189="Uygun değil",(IF('Cihazlar'!X189="","",IF(ISNUMBER('Cihazlar'!X189),'Cihazlar'!X189,IFERROR(DATE(VALUE(RIGHT('Cihazlar'!X189,4)),VALUE(MID('Cihazlar'!X189,4,2)),VALUE(LEFT('Cihazlar'!X189,2))),""))))+0,EDATE((IF('Cihazlar'!X189="","",IF(ISNUMBER('Cihazlar'!X189),'Cihazlar'!X189,IFERROR(DATE(VALUE(RIGHT('Cihazlar'!X189,4)),VALUE(MID('Cihazlar'!X189,4,2)),VALUE(LEFT('Cihazlar'!X189,2))),"")))),12)))</f>
        <v/>
      </c>
      <c r="N189" s="17" t="str">
        <f>IF(M189="","",M189-TODAY())</f>
        <v/>
      </c>
      <c r="O189" s="16" t="str">
        <f>IF('Cihazlar'!F189&lt;&gt;"",IF('Cihazlar'!F189="","",IF(ISNUMBER('Cihazlar'!F189),'Cihazlar'!F189,IFERROR(DATE(VALUE(RIGHT('Cihazlar'!F189,4)),VALUE(MID('Cihazlar'!F189,4,2)),VALUE(LEFT('Cihazlar'!F189,2))),""))),IF('Cihazlar'!E189="","",IF(ISNUMBER('Cihazlar'!E189),'Cihazlar'!E189,IFERROR(DATE(VALUE(RIGHT('Cihazlar'!E189,4)),VALUE(MID('Cihazlar'!E189,4,2)),VALUE(LEFT('Cihazlar'!E189,2))),""))))</f>
        <v/>
      </c>
      <c r="P189" t="str">
        <f>IF('Cihazlar'!C189="","",IFERROR(MATCH('Cihazlar'!C189,'Ürünler'!$A:$A,0),IFERROR(MATCH('Cihazlar'!C189,'Ürünler'!$B:$B,0),"")))</f>
        <v/>
      </c>
      <c r="Q189">
        <f>IF(R189&gt;0,0,IF('Cihazlar'!J189&lt;&gt;"",N(VALUE('Cihazlar'!J189)),IF(P189="",0,N(INDEX('Ürünler'!$C:$C,P189)))))</f>
        <v>0</v>
      </c>
      <c r="R189">
        <f>IF('Cihazlar'!K189&lt;&gt;"",N(VALUE('Cihazlar'!K189)),IF('Cihazlar'!J189&lt;&gt;"",0,IF(P189="",0,N(INDEX('Ürünler'!$D:$D,P189)))))</f>
        <v>0</v>
      </c>
    </row>
    <row r="190" spans="1:18">
      <c r="A190" t="str">
        <f>IF(AND('Cihazlar'!A190="",'Cihazlar'!B190=""),"",IFERROR(INDEX('Müşteriler'!$A:$A,MATCH(IF('Cihazlar'!A190="","§",'Cihazlar'!A190),'Müşteriler'!$K:$K,0)),IFERROR(INDEX('Müşteriler'!$A:$A,MATCH(IF('Cihazlar'!B190="","§",'Cihazlar'!B190),'Müşteriler'!$C:$C,0)),'Cihazlar'!A190&amp;'Cihazlar'!B190)))</f>
        <v/>
      </c>
      <c r="B190" t="str">
        <f>IF('Cihazlar'!C190="","",IF(P190="",'Cihazlar'!C190,INDEX('Ürünler'!$B:$B,P190)))</f>
        <v/>
      </c>
      <c r="C190" t="str">
        <f>IF('Cihazlar'!D190="","",'Cihazlar'!D190)</f>
        <v/>
      </c>
      <c r="D190" s="16" t="str">
        <f>O190</f>
        <v/>
      </c>
      <c r="E190" t="str">
        <f>IF(R190&gt;0,R190&amp;" gün",IF(Q190&gt;0,Q190&amp;" ay",""))</f>
        <v/>
      </c>
      <c r="F190" s="16" t="str">
        <f>IF(OR('Cihazlar'!C190="",O190=""),"",IF(R190&gt;0,O190+R190,IF(Q190&gt;0,EDATE(O190,Q190),"")))</f>
        <v/>
      </c>
      <c r="G190" s="17" t="str">
        <f>IF(F190="","",F190-TODAY())</f>
        <v/>
      </c>
      <c r="H190" t="str">
        <f>IF(G190="","",IF(G190&lt;0,"Gecikmiş",IF(G190&lt;=30,"30 gün içinde","Planlı")))</f>
        <v/>
      </c>
      <c r="I190" s="16" t="str">
        <f>IF('Cihazlar'!R190="","",IF('Cihazlar'!S190="Uygun değil",(IF('Cihazlar'!R190="","",IF(ISNUMBER('Cihazlar'!R190),'Cihazlar'!R190,IFERROR(DATE(VALUE(RIGHT('Cihazlar'!R190,4)),VALUE(MID('Cihazlar'!R190,4,2)),VALUE(LEFT('Cihazlar'!R190,2))),""))))+0,EDATE((IF('Cihazlar'!R190="","",IF(ISNUMBER('Cihazlar'!R190),'Cihazlar'!R190,IFERROR(DATE(VALUE(RIGHT('Cihazlar'!R190,4)),VALUE(MID('Cihazlar'!R190,4,2)),VALUE(LEFT('Cihazlar'!R190,2))),"")))),12)))</f>
        <v/>
      </c>
      <c r="J190" s="17" t="str">
        <f>IF(I190="","",I190-TODAY())</f>
        <v/>
      </c>
      <c r="K190" s="16" t="str">
        <f>IF('Cihazlar'!U190="","",IF('Cihazlar'!V190="Kaçak var",(IF('Cihazlar'!U190="","",IF(ISNUMBER('Cihazlar'!U190),'Cihazlar'!U190,IFERROR(DATE(VALUE(RIGHT('Cihazlar'!U190,4)),VALUE(MID('Cihazlar'!U190,4,2)),VALUE(LEFT('Cihazlar'!U190,2))),""))))+30,EDATE((IF('Cihazlar'!U190="","",IF(ISNUMBER('Cihazlar'!U190),'Cihazlar'!U190,IFERROR(DATE(VALUE(RIGHT('Cihazlar'!U190,4)),VALUE(MID('Cihazlar'!U190,4,2)),VALUE(LEFT('Cihazlar'!U190,2))),"")))),12)))</f>
        <v/>
      </c>
      <c r="L190" s="17" t="str">
        <f>IF(K190="","",K190-TODAY())</f>
        <v/>
      </c>
      <c r="M190" s="16" t="str">
        <f>IF('Cihazlar'!X190="","",IF('Cihazlar'!Y190="Uygun değil",(IF('Cihazlar'!X190="","",IF(ISNUMBER('Cihazlar'!X190),'Cihazlar'!X190,IFERROR(DATE(VALUE(RIGHT('Cihazlar'!X190,4)),VALUE(MID('Cihazlar'!X190,4,2)),VALUE(LEFT('Cihazlar'!X190,2))),""))))+0,EDATE((IF('Cihazlar'!X190="","",IF(ISNUMBER('Cihazlar'!X190),'Cihazlar'!X190,IFERROR(DATE(VALUE(RIGHT('Cihazlar'!X190,4)),VALUE(MID('Cihazlar'!X190,4,2)),VALUE(LEFT('Cihazlar'!X190,2))),"")))),12)))</f>
        <v/>
      </c>
      <c r="N190" s="17" t="str">
        <f>IF(M190="","",M190-TODAY())</f>
        <v/>
      </c>
      <c r="O190" s="16" t="str">
        <f>IF('Cihazlar'!F190&lt;&gt;"",IF('Cihazlar'!F190="","",IF(ISNUMBER('Cihazlar'!F190),'Cihazlar'!F190,IFERROR(DATE(VALUE(RIGHT('Cihazlar'!F190,4)),VALUE(MID('Cihazlar'!F190,4,2)),VALUE(LEFT('Cihazlar'!F190,2))),""))),IF('Cihazlar'!E190="","",IF(ISNUMBER('Cihazlar'!E190),'Cihazlar'!E190,IFERROR(DATE(VALUE(RIGHT('Cihazlar'!E190,4)),VALUE(MID('Cihazlar'!E190,4,2)),VALUE(LEFT('Cihazlar'!E190,2))),""))))</f>
        <v/>
      </c>
      <c r="P190" t="str">
        <f>IF('Cihazlar'!C190="","",IFERROR(MATCH('Cihazlar'!C190,'Ürünler'!$A:$A,0),IFERROR(MATCH('Cihazlar'!C190,'Ürünler'!$B:$B,0),"")))</f>
        <v/>
      </c>
      <c r="Q190">
        <f>IF(R190&gt;0,0,IF('Cihazlar'!J190&lt;&gt;"",N(VALUE('Cihazlar'!J190)),IF(P190="",0,N(INDEX('Ürünler'!$C:$C,P190)))))</f>
        <v>0</v>
      </c>
      <c r="R190">
        <f>IF('Cihazlar'!K190&lt;&gt;"",N(VALUE('Cihazlar'!K190)),IF('Cihazlar'!J190&lt;&gt;"",0,IF(P190="",0,N(INDEX('Ürünler'!$D:$D,P190)))))</f>
        <v>0</v>
      </c>
    </row>
    <row r="191" spans="1:18">
      <c r="A191" t="str">
        <f>IF(AND('Cihazlar'!A191="",'Cihazlar'!B191=""),"",IFERROR(INDEX('Müşteriler'!$A:$A,MATCH(IF('Cihazlar'!A191="","§",'Cihazlar'!A191),'Müşteriler'!$K:$K,0)),IFERROR(INDEX('Müşteriler'!$A:$A,MATCH(IF('Cihazlar'!B191="","§",'Cihazlar'!B191),'Müşteriler'!$C:$C,0)),'Cihazlar'!A191&amp;'Cihazlar'!B191)))</f>
        <v/>
      </c>
      <c r="B191" t="str">
        <f>IF('Cihazlar'!C191="","",IF(P191="",'Cihazlar'!C191,INDEX('Ürünler'!$B:$B,P191)))</f>
        <v/>
      </c>
      <c r="C191" t="str">
        <f>IF('Cihazlar'!D191="","",'Cihazlar'!D191)</f>
        <v/>
      </c>
      <c r="D191" s="16" t="str">
        <f>O191</f>
        <v/>
      </c>
      <c r="E191" t="str">
        <f>IF(R191&gt;0,R191&amp;" gün",IF(Q191&gt;0,Q191&amp;" ay",""))</f>
        <v/>
      </c>
      <c r="F191" s="16" t="str">
        <f>IF(OR('Cihazlar'!C191="",O191=""),"",IF(R191&gt;0,O191+R191,IF(Q191&gt;0,EDATE(O191,Q191),"")))</f>
        <v/>
      </c>
      <c r="G191" s="17" t="str">
        <f>IF(F191="","",F191-TODAY())</f>
        <v/>
      </c>
      <c r="H191" t="str">
        <f>IF(G191="","",IF(G191&lt;0,"Gecikmiş",IF(G191&lt;=30,"30 gün içinde","Planlı")))</f>
        <v/>
      </c>
      <c r="I191" s="16" t="str">
        <f>IF('Cihazlar'!R191="","",IF('Cihazlar'!S191="Uygun değil",(IF('Cihazlar'!R191="","",IF(ISNUMBER('Cihazlar'!R191),'Cihazlar'!R191,IFERROR(DATE(VALUE(RIGHT('Cihazlar'!R191,4)),VALUE(MID('Cihazlar'!R191,4,2)),VALUE(LEFT('Cihazlar'!R191,2))),""))))+0,EDATE((IF('Cihazlar'!R191="","",IF(ISNUMBER('Cihazlar'!R191),'Cihazlar'!R191,IFERROR(DATE(VALUE(RIGHT('Cihazlar'!R191,4)),VALUE(MID('Cihazlar'!R191,4,2)),VALUE(LEFT('Cihazlar'!R191,2))),"")))),12)))</f>
        <v/>
      </c>
      <c r="J191" s="17" t="str">
        <f>IF(I191="","",I191-TODAY())</f>
        <v/>
      </c>
      <c r="K191" s="16" t="str">
        <f>IF('Cihazlar'!U191="","",IF('Cihazlar'!V191="Kaçak var",(IF('Cihazlar'!U191="","",IF(ISNUMBER('Cihazlar'!U191),'Cihazlar'!U191,IFERROR(DATE(VALUE(RIGHT('Cihazlar'!U191,4)),VALUE(MID('Cihazlar'!U191,4,2)),VALUE(LEFT('Cihazlar'!U191,2))),""))))+30,EDATE((IF('Cihazlar'!U191="","",IF(ISNUMBER('Cihazlar'!U191),'Cihazlar'!U191,IFERROR(DATE(VALUE(RIGHT('Cihazlar'!U191,4)),VALUE(MID('Cihazlar'!U191,4,2)),VALUE(LEFT('Cihazlar'!U191,2))),"")))),12)))</f>
        <v/>
      </c>
      <c r="L191" s="17" t="str">
        <f>IF(K191="","",K191-TODAY())</f>
        <v/>
      </c>
      <c r="M191" s="16" t="str">
        <f>IF('Cihazlar'!X191="","",IF('Cihazlar'!Y191="Uygun değil",(IF('Cihazlar'!X191="","",IF(ISNUMBER('Cihazlar'!X191),'Cihazlar'!X191,IFERROR(DATE(VALUE(RIGHT('Cihazlar'!X191,4)),VALUE(MID('Cihazlar'!X191,4,2)),VALUE(LEFT('Cihazlar'!X191,2))),""))))+0,EDATE((IF('Cihazlar'!X191="","",IF(ISNUMBER('Cihazlar'!X191),'Cihazlar'!X191,IFERROR(DATE(VALUE(RIGHT('Cihazlar'!X191,4)),VALUE(MID('Cihazlar'!X191,4,2)),VALUE(LEFT('Cihazlar'!X191,2))),"")))),12)))</f>
        <v/>
      </c>
      <c r="N191" s="17" t="str">
        <f>IF(M191="","",M191-TODAY())</f>
        <v/>
      </c>
      <c r="O191" s="16" t="str">
        <f>IF('Cihazlar'!F191&lt;&gt;"",IF('Cihazlar'!F191="","",IF(ISNUMBER('Cihazlar'!F191),'Cihazlar'!F191,IFERROR(DATE(VALUE(RIGHT('Cihazlar'!F191,4)),VALUE(MID('Cihazlar'!F191,4,2)),VALUE(LEFT('Cihazlar'!F191,2))),""))),IF('Cihazlar'!E191="","",IF(ISNUMBER('Cihazlar'!E191),'Cihazlar'!E191,IFERROR(DATE(VALUE(RIGHT('Cihazlar'!E191,4)),VALUE(MID('Cihazlar'!E191,4,2)),VALUE(LEFT('Cihazlar'!E191,2))),""))))</f>
        <v/>
      </c>
      <c r="P191" t="str">
        <f>IF('Cihazlar'!C191="","",IFERROR(MATCH('Cihazlar'!C191,'Ürünler'!$A:$A,0),IFERROR(MATCH('Cihazlar'!C191,'Ürünler'!$B:$B,0),"")))</f>
        <v/>
      </c>
      <c r="Q191">
        <f>IF(R191&gt;0,0,IF('Cihazlar'!J191&lt;&gt;"",N(VALUE('Cihazlar'!J191)),IF(P191="",0,N(INDEX('Ürünler'!$C:$C,P191)))))</f>
        <v>0</v>
      </c>
      <c r="R191">
        <f>IF('Cihazlar'!K191&lt;&gt;"",N(VALUE('Cihazlar'!K191)),IF('Cihazlar'!J191&lt;&gt;"",0,IF(P191="",0,N(INDEX('Ürünler'!$D:$D,P191)))))</f>
        <v>0</v>
      </c>
    </row>
    <row r="192" spans="1:18">
      <c r="A192" t="str">
        <f>IF(AND('Cihazlar'!A192="",'Cihazlar'!B192=""),"",IFERROR(INDEX('Müşteriler'!$A:$A,MATCH(IF('Cihazlar'!A192="","§",'Cihazlar'!A192),'Müşteriler'!$K:$K,0)),IFERROR(INDEX('Müşteriler'!$A:$A,MATCH(IF('Cihazlar'!B192="","§",'Cihazlar'!B192),'Müşteriler'!$C:$C,0)),'Cihazlar'!A192&amp;'Cihazlar'!B192)))</f>
        <v/>
      </c>
      <c r="B192" t="str">
        <f>IF('Cihazlar'!C192="","",IF(P192="",'Cihazlar'!C192,INDEX('Ürünler'!$B:$B,P192)))</f>
        <v/>
      </c>
      <c r="C192" t="str">
        <f>IF('Cihazlar'!D192="","",'Cihazlar'!D192)</f>
        <v/>
      </c>
      <c r="D192" s="16" t="str">
        <f>O192</f>
        <v/>
      </c>
      <c r="E192" t="str">
        <f>IF(R192&gt;0,R192&amp;" gün",IF(Q192&gt;0,Q192&amp;" ay",""))</f>
        <v/>
      </c>
      <c r="F192" s="16" t="str">
        <f>IF(OR('Cihazlar'!C192="",O192=""),"",IF(R192&gt;0,O192+R192,IF(Q192&gt;0,EDATE(O192,Q192),"")))</f>
        <v/>
      </c>
      <c r="G192" s="17" t="str">
        <f>IF(F192="","",F192-TODAY())</f>
        <v/>
      </c>
      <c r="H192" t="str">
        <f>IF(G192="","",IF(G192&lt;0,"Gecikmiş",IF(G192&lt;=30,"30 gün içinde","Planlı")))</f>
        <v/>
      </c>
      <c r="I192" s="16" t="str">
        <f>IF('Cihazlar'!R192="","",IF('Cihazlar'!S192="Uygun değil",(IF('Cihazlar'!R192="","",IF(ISNUMBER('Cihazlar'!R192),'Cihazlar'!R192,IFERROR(DATE(VALUE(RIGHT('Cihazlar'!R192,4)),VALUE(MID('Cihazlar'!R192,4,2)),VALUE(LEFT('Cihazlar'!R192,2))),""))))+0,EDATE((IF('Cihazlar'!R192="","",IF(ISNUMBER('Cihazlar'!R192),'Cihazlar'!R192,IFERROR(DATE(VALUE(RIGHT('Cihazlar'!R192,4)),VALUE(MID('Cihazlar'!R192,4,2)),VALUE(LEFT('Cihazlar'!R192,2))),"")))),12)))</f>
        <v/>
      </c>
      <c r="J192" s="17" t="str">
        <f>IF(I192="","",I192-TODAY())</f>
        <v/>
      </c>
      <c r="K192" s="16" t="str">
        <f>IF('Cihazlar'!U192="","",IF('Cihazlar'!V192="Kaçak var",(IF('Cihazlar'!U192="","",IF(ISNUMBER('Cihazlar'!U192),'Cihazlar'!U192,IFERROR(DATE(VALUE(RIGHT('Cihazlar'!U192,4)),VALUE(MID('Cihazlar'!U192,4,2)),VALUE(LEFT('Cihazlar'!U192,2))),""))))+30,EDATE((IF('Cihazlar'!U192="","",IF(ISNUMBER('Cihazlar'!U192),'Cihazlar'!U192,IFERROR(DATE(VALUE(RIGHT('Cihazlar'!U192,4)),VALUE(MID('Cihazlar'!U192,4,2)),VALUE(LEFT('Cihazlar'!U192,2))),"")))),12)))</f>
        <v/>
      </c>
      <c r="L192" s="17" t="str">
        <f>IF(K192="","",K192-TODAY())</f>
        <v/>
      </c>
      <c r="M192" s="16" t="str">
        <f>IF('Cihazlar'!X192="","",IF('Cihazlar'!Y192="Uygun değil",(IF('Cihazlar'!X192="","",IF(ISNUMBER('Cihazlar'!X192),'Cihazlar'!X192,IFERROR(DATE(VALUE(RIGHT('Cihazlar'!X192,4)),VALUE(MID('Cihazlar'!X192,4,2)),VALUE(LEFT('Cihazlar'!X192,2))),""))))+0,EDATE((IF('Cihazlar'!X192="","",IF(ISNUMBER('Cihazlar'!X192),'Cihazlar'!X192,IFERROR(DATE(VALUE(RIGHT('Cihazlar'!X192,4)),VALUE(MID('Cihazlar'!X192,4,2)),VALUE(LEFT('Cihazlar'!X192,2))),"")))),12)))</f>
        <v/>
      </c>
      <c r="N192" s="17" t="str">
        <f>IF(M192="","",M192-TODAY())</f>
        <v/>
      </c>
      <c r="O192" s="16" t="str">
        <f>IF('Cihazlar'!F192&lt;&gt;"",IF('Cihazlar'!F192="","",IF(ISNUMBER('Cihazlar'!F192),'Cihazlar'!F192,IFERROR(DATE(VALUE(RIGHT('Cihazlar'!F192,4)),VALUE(MID('Cihazlar'!F192,4,2)),VALUE(LEFT('Cihazlar'!F192,2))),""))),IF('Cihazlar'!E192="","",IF(ISNUMBER('Cihazlar'!E192),'Cihazlar'!E192,IFERROR(DATE(VALUE(RIGHT('Cihazlar'!E192,4)),VALUE(MID('Cihazlar'!E192,4,2)),VALUE(LEFT('Cihazlar'!E192,2))),""))))</f>
        <v/>
      </c>
      <c r="P192" t="str">
        <f>IF('Cihazlar'!C192="","",IFERROR(MATCH('Cihazlar'!C192,'Ürünler'!$A:$A,0),IFERROR(MATCH('Cihazlar'!C192,'Ürünler'!$B:$B,0),"")))</f>
        <v/>
      </c>
      <c r="Q192">
        <f>IF(R192&gt;0,0,IF('Cihazlar'!J192&lt;&gt;"",N(VALUE('Cihazlar'!J192)),IF(P192="",0,N(INDEX('Ürünler'!$C:$C,P192)))))</f>
        <v>0</v>
      </c>
      <c r="R192">
        <f>IF('Cihazlar'!K192&lt;&gt;"",N(VALUE('Cihazlar'!K192)),IF('Cihazlar'!J192&lt;&gt;"",0,IF(P192="",0,N(INDEX('Ürünler'!$D:$D,P192)))))</f>
        <v>0</v>
      </c>
    </row>
    <row r="193" spans="1:18">
      <c r="A193" t="str">
        <f>IF(AND('Cihazlar'!A193="",'Cihazlar'!B193=""),"",IFERROR(INDEX('Müşteriler'!$A:$A,MATCH(IF('Cihazlar'!A193="","§",'Cihazlar'!A193),'Müşteriler'!$K:$K,0)),IFERROR(INDEX('Müşteriler'!$A:$A,MATCH(IF('Cihazlar'!B193="","§",'Cihazlar'!B193),'Müşteriler'!$C:$C,0)),'Cihazlar'!A193&amp;'Cihazlar'!B193)))</f>
        <v/>
      </c>
      <c r="B193" t="str">
        <f>IF('Cihazlar'!C193="","",IF(P193="",'Cihazlar'!C193,INDEX('Ürünler'!$B:$B,P193)))</f>
        <v/>
      </c>
      <c r="C193" t="str">
        <f>IF('Cihazlar'!D193="","",'Cihazlar'!D193)</f>
        <v/>
      </c>
      <c r="D193" s="16" t="str">
        <f>O193</f>
        <v/>
      </c>
      <c r="E193" t="str">
        <f>IF(R193&gt;0,R193&amp;" gün",IF(Q193&gt;0,Q193&amp;" ay",""))</f>
        <v/>
      </c>
      <c r="F193" s="16" t="str">
        <f>IF(OR('Cihazlar'!C193="",O193=""),"",IF(R193&gt;0,O193+R193,IF(Q193&gt;0,EDATE(O193,Q193),"")))</f>
        <v/>
      </c>
      <c r="G193" s="17" t="str">
        <f>IF(F193="","",F193-TODAY())</f>
        <v/>
      </c>
      <c r="H193" t="str">
        <f>IF(G193="","",IF(G193&lt;0,"Gecikmiş",IF(G193&lt;=30,"30 gün içinde","Planlı")))</f>
        <v/>
      </c>
      <c r="I193" s="16" t="str">
        <f>IF('Cihazlar'!R193="","",IF('Cihazlar'!S193="Uygun değil",(IF('Cihazlar'!R193="","",IF(ISNUMBER('Cihazlar'!R193),'Cihazlar'!R193,IFERROR(DATE(VALUE(RIGHT('Cihazlar'!R193,4)),VALUE(MID('Cihazlar'!R193,4,2)),VALUE(LEFT('Cihazlar'!R193,2))),""))))+0,EDATE((IF('Cihazlar'!R193="","",IF(ISNUMBER('Cihazlar'!R193),'Cihazlar'!R193,IFERROR(DATE(VALUE(RIGHT('Cihazlar'!R193,4)),VALUE(MID('Cihazlar'!R193,4,2)),VALUE(LEFT('Cihazlar'!R193,2))),"")))),12)))</f>
        <v/>
      </c>
      <c r="J193" s="17" t="str">
        <f>IF(I193="","",I193-TODAY())</f>
        <v/>
      </c>
      <c r="K193" s="16" t="str">
        <f>IF('Cihazlar'!U193="","",IF('Cihazlar'!V193="Kaçak var",(IF('Cihazlar'!U193="","",IF(ISNUMBER('Cihazlar'!U193),'Cihazlar'!U193,IFERROR(DATE(VALUE(RIGHT('Cihazlar'!U193,4)),VALUE(MID('Cihazlar'!U193,4,2)),VALUE(LEFT('Cihazlar'!U193,2))),""))))+30,EDATE((IF('Cihazlar'!U193="","",IF(ISNUMBER('Cihazlar'!U193),'Cihazlar'!U193,IFERROR(DATE(VALUE(RIGHT('Cihazlar'!U193,4)),VALUE(MID('Cihazlar'!U193,4,2)),VALUE(LEFT('Cihazlar'!U193,2))),"")))),12)))</f>
        <v/>
      </c>
      <c r="L193" s="17" t="str">
        <f>IF(K193="","",K193-TODAY())</f>
        <v/>
      </c>
      <c r="M193" s="16" t="str">
        <f>IF('Cihazlar'!X193="","",IF('Cihazlar'!Y193="Uygun değil",(IF('Cihazlar'!X193="","",IF(ISNUMBER('Cihazlar'!X193),'Cihazlar'!X193,IFERROR(DATE(VALUE(RIGHT('Cihazlar'!X193,4)),VALUE(MID('Cihazlar'!X193,4,2)),VALUE(LEFT('Cihazlar'!X193,2))),""))))+0,EDATE((IF('Cihazlar'!X193="","",IF(ISNUMBER('Cihazlar'!X193),'Cihazlar'!X193,IFERROR(DATE(VALUE(RIGHT('Cihazlar'!X193,4)),VALUE(MID('Cihazlar'!X193,4,2)),VALUE(LEFT('Cihazlar'!X193,2))),"")))),12)))</f>
        <v/>
      </c>
      <c r="N193" s="17" t="str">
        <f>IF(M193="","",M193-TODAY())</f>
        <v/>
      </c>
      <c r="O193" s="16" t="str">
        <f>IF('Cihazlar'!F193&lt;&gt;"",IF('Cihazlar'!F193="","",IF(ISNUMBER('Cihazlar'!F193),'Cihazlar'!F193,IFERROR(DATE(VALUE(RIGHT('Cihazlar'!F193,4)),VALUE(MID('Cihazlar'!F193,4,2)),VALUE(LEFT('Cihazlar'!F193,2))),""))),IF('Cihazlar'!E193="","",IF(ISNUMBER('Cihazlar'!E193),'Cihazlar'!E193,IFERROR(DATE(VALUE(RIGHT('Cihazlar'!E193,4)),VALUE(MID('Cihazlar'!E193,4,2)),VALUE(LEFT('Cihazlar'!E193,2))),""))))</f>
        <v/>
      </c>
      <c r="P193" t="str">
        <f>IF('Cihazlar'!C193="","",IFERROR(MATCH('Cihazlar'!C193,'Ürünler'!$A:$A,0),IFERROR(MATCH('Cihazlar'!C193,'Ürünler'!$B:$B,0),"")))</f>
        <v/>
      </c>
      <c r="Q193">
        <f>IF(R193&gt;0,0,IF('Cihazlar'!J193&lt;&gt;"",N(VALUE('Cihazlar'!J193)),IF(P193="",0,N(INDEX('Ürünler'!$C:$C,P193)))))</f>
        <v>0</v>
      </c>
      <c r="R193">
        <f>IF('Cihazlar'!K193&lt;&gt;"",N(VALUE('Cihazlar'!K193)),IF('Cihazlar'!J193&lt;&gt;"",0,IF(P193="",0,N(INDEX('Ürünler'!$D:$D,P193)))))</f>
        <v>0</v>
      </c>
    </row>
    <row r="194" spans="1:18">
      <c r="A194" t="str">
        <f>IF(AND('Cihazlar'!A194="",'Cihazlar'!B194=""),"",IFERROR(INDEX('Müşteriler'!$A:$A,MATCH(IF('Cihazlar'!A194="","§",'Cihazlar'!A194),'Müşteriler'!$K:$K,0)),IFERROR(INDEX('Müşteriler'!$A:$A,MATCH(IF('Cihazlar'!B194="","§",'Cihazlar'!B194),'Müşteriler'!$C:$C,0)),'Cihazlar'!A194&amp;'Cihazlar'!B194)))</f>
        <v/>
      </c>
      <c r="B194" t="str">
        <f>IF('Cihazlar'!C194="","",IF(P194="",'Cihazlar'!C194,INDEX('Ürünler'!$B:$B,P194)))</f>
        <v/>
      </c>
      <c r="C194" t="str">
        <f>IF('Cihazlar'!D194="","",'Cihazlar'!D194)</f>
        <v/>
      </c>
      <c r="D194" s="16" t="str">
        <f>O194</f>
        <v/>
      </c>
      <c r="E194" t="str">
        <f>IF(R194&gt;0,R194&amp;" gün",IF(Q194&gt;0,Q194&amp;" ay",""))</f>
        <v/>
      </c>
      <c r="F194" s="16" t="str">
        <f>IF(OR('Cihazlar'!C194="",O194=""),"",IF(R194&gt;0,O194+R194,IF(Q194&gt;0,EDATE(O194,Q194),"")))</f>
        <v/>
      </c>
      <c r="G194" s="17" t="str">
        <f>IF(F194="","",F194-TODAY())</f>
        <v/>
      </c>
      <c r="H194" t="str">
        <f>IF(G194="","",IF(G194&lt;0,"Gecikmiş",IF(G194&lt;=30,"30 gün içinde","Planlı")))</f>
        <v/>
      </c>
      <c r="I194" s="16" t="str">
        <f>IF('Cihazlar'!R194="","",IF('Cihazlar'!S194="Uygun değil",(IF('Cihazlar'!R194="","",IF(ISNUMBER('Cihazlar'!R194),'Cihazlar'!R194,IFERROR(DATE(VALUE(RIGHT('Cihazlar'!R194,4)),VALUE(MID('Cihazlar'!R194,4,2)),VALUE(LEFT('Cihazlar'!R194,2))),""))))+0,EDATE((IF('Cihazlar'!R194="","",IF(ISNUMBER('Cihazlar'!R194),'Cihazlar'!R194,IFERROR(DATE(VALUE(RIGHT('Cihazlar'!R194,4)),VALUE(MID('Cihazlar'!R194,4,2)),VALUE(LEFT('Cihazlar'!R194,2))),"")))),12)))</f>
        <v/>
      </c>
      <c r="J194" s="17" t="str">
        <f>IF(I194="","",I194-TODAY())</f>
        <v/>
      </c>
      <c r="K194" s="16" t="str">
        <f>IF('Cihazlar'!U194="","",IF('Cihazlar'!V194="Kaçak var",(IF('Cihazlar'!U194="","",IF(ISNUMBER('Cihazlar'!U194),'Cihazlar'!U194,IFERROR(DATE(VALUE(RIGHT('Cihazlar'!U194,4)),VALUE(MID('Cihazlar'!U194,4,2)),VALUE(LEFT('Cihazlar'!U194,2))),""))))+30,EDATE((IF('Cihazlar'!U194="","",IF(ISNUMBER('Cihazlar'!U194),'Cihazlar'!U194,IFERROR(DATE(VALUE(RIGHT('Cihazlar'!U194,4)),VALUE(MID('Cihazlar'!U194,4,2)),VALUE(LEFT('Cihazlar'!U194,2))),"")))),12)))</f>
        <v/>
      </c>
      <c r="L194" s="17" t="str">
        <f>IF(K194="","",K194-TODAY())</f>
        <v/>
      </c>
      <c r="M194" s="16" t="str">
        <f>IF('Cihazlar'!X194="","",IF('Cihazlar'!Y194="Uygun değil",(IF('Cihazlar'!X194="","",IF(ISNUMBER('Cihazlar'!X194),'Cihazlar'!X194,IFERROR(DATE(VALUE(RIGHT('Cihazlar'!X194,4)),VALUE(MID('Cihazlar'!X194,4,2)),VALUE(LEFT('Cihazlar'!X194,2))),""))))+0,EDATE((IF('Cihazlar'!X194="","",IF(ISNUMBER('Cihazlar'!X194),'Cihazlar'!X194,IFERROR(DATE(VALUE(RIGHT('Cihazlar'!X194,4)),VALUE(MID('Cihazlar'!X194,4,2)),VALUE(LEFT('Cihazlar'!X194,2))),"")))),12)))</f>
        <v/>
      </c>
      <c r="N194" s="17" t="str">
        <f>IF(M194="","",M194-TODAY())</f>
        <v/>
      </c>
      <c r="O194" s="16" t="str">
        <f>IF('Cihazlar'!F194&lt;&gt;"",IF('Cihazlar'!F194="","",IF(ISNUMBER('Cihazlar'!F194),'Cihazlar'!F194,IFERROR(DATE(VALUE(RIGHT('Cihazlar'!F194,4)),VALUE(MID('Cihazlar'!F194,4,2)),VALUE(LEFT('Cihazlar'!F194,2))),""))),IF('Cihazlar'!E194="","",IF(ISNUMBER('Cihazlar'!E194),'Cihazlar'!E194,IFERROR(DATE(VALUE(RIGHT('Cihazlar'!E194,4)),VALUE(MID('Cihazlar'!E194,4,2)),VALUE(LEFT('Cihazlar'!E194,2))),""))))</f>
        <v/>
      </c>
      <c r="P194" t="str">
        <f>IF('Cihazlar'!C194="","",IFERROR(MATCH('Cihazlar'!C194,'Ürünler'!$A:$A,0),IFERROR(MATCH('Cihazlar'!C194,'Ürünler'!$B:$B,0),"")))</f>
        <v/>
      </c>
      <c r="Q194">
        <f>IF(R194&gt;0,0,IF('Cihazlar'!J194&lt;&gt;"",N(VALUE('Cihazlar'!J194)),IF(P194="",0,N(INDEX('Ürünler'!$C:$C,P194)))))</f>
        <v>0</v>
      </c>
      <c r="R194">
        <f>IF('Cihazlar'!K194&lt;&gt;"",N(VALUE('Cihazlar'!K194)),IF('Cihazlar'!J194&lt;&gt;"",0,IF(P194="",0,N(INDEX('Ürünler'!$D:$D,P194)))))</f>
        <v>0</v>
      </c>
    </row>
    <row r="195" spans="1:18">
      <c r="A195" t="str">
        <f>IF(AND('Cihazlar'!A195="",'Cihazlar'!B195=""),"",IFERROR(INDEX('Müşteriler'!$A:$A,MATCH(IF('Cihazlar'!A195="","§",'Cihazlar'!A195),'Müşteriler'!$K:$K,0)),IFERROR(INDEX('Müşteriler'!$A:$A,MATCH(IF('Cihazlar'!B195="","§",'Cihazlar'!B195),'Müşteriler'!$C:$C,0)),'Cihazlar'!A195&amp;'Cihazlar'!B195)))</f>
        <v/>
      </c>
      <c r="B195" t="str">
        <f>IF('Cihazlar'!C195="","",IF(P195="",'Cihazlar'!C195,INDEX('Ürünler'!$B:$B,P195)))</f>
        <v/>
      </c>
      <c r="C195" t="str">
        <f>IF('Cihazlar'!D195="","",'Cihazlar'!D195)</f>
        <v/>
      </c>
      <c r="D195" s="16" t="str">
        <f>O195</f>
        <v/>
      </c>
      <c r="E195" t="str">
        <f>IF(R195&gt;0,R195&amp;" gün",IF(Q195&gt;0,Q195&amp;" ay",""))</f>
        <v/>
      </c>
      <c r="F195" s="16" t="str">
        <f>IF(OR('Cihazlar'!C195="",O195=""),"",IF(R195&gt;0,O195+R195,IF(Q195&gt;0,EDATE(O195,Q195),"")))</f>
        <v/>
      </c>
      <c r="G195" s="17" t="str">
        <f>IF(F195="","",F195-TODAY())</f>
        <v/>
      </c>
      <c r="H195" t="str">
        <f>IF(G195="","",IF(G195&lt;0,"Gecikmiş",IF(G195&lt;=30,"30 gün içinde","Planlı")))</f>
        <v/>
      </c>
      <c r="I195" s="16" t="str">
        <f>IF('Cihazlar'!R195="","",IF('Cihazlar'!S195="Uygun değil",(IF('Cihazlar'!R195="","",IF(ISNUMBER('Cihazlar'!R195),'Cihazlar'!R195,IFERROR(DATE(VALUE(RIGHT('Cihazlar'!R195,4)),VALUE(MID('Cihazlar'!R195,4,2)),VALUE(LEFT('Cihazlar'!R195,2))),""))))+0,EDATE((IF('Cihazlar'!R195="","",IF(ISNUMBER('Cihazlar'!R195),'Cihazlar'!R195,IFERROR(DATE(VALUE(RIGHT('Cihazlar'!R195,4)),VALUE(MID('Cihazlar'!R195,4,2)),VALUE(LEFT('Cihazlar'!R195,2))),"")))),12)))</f>
        <v/>
      </c>
      <c r="J195" s="17" t="str">
        <f>IF(I195="","",I195-TODAY())</f>
        <v/>
      </c>
      <c r="K195" s="16" t="str">
        <f>IF('Cihazlar'!U195="","",IF('Cihazlar'!V195="Kaçak var",(IF('Cihazlar'!U195="","",IF(ISNUMBER('Cihazlar'!U195),'Cihazlar'!U195,IFERROR(DATE(VALUE(RIGHT('Cihazlar'!U195,4)),VALUE(MID('Cihazlar'!U195,4,2)),VALUE(LEFT('Cihazlar'!U195,2))),""))))+30,EDATE((IF('Cihazlar'!U195="","",IF(ISNUMBER('Cihazlar'!U195),'Cihazlar'!U195,IFERROR(DATE(VALUE(RIGHT('Cihazlar'!U195,4)),VALUE(MID('Cihazlar'!U195,4,2)),VALUE(LEFT('Cihazlar'!U195,2))),"")))),12)))</f>
        <v/>
      </c>
      <c r="L195" s="17" t="str">
        <f>IF(K195="","",K195-TODAY())</f>
        <v/>
      </c>
      <c r="M195" s="16" t="str">
        <f>IF('Cihazlar'!X195="","",IF('Cihazlar'!Y195="Uygun değil",(IF('Cihazlar'!X195="","",IF(ISNUMBER('Cihazlar'!X195),'Cihazlar'!X195,IFERROR(DATE(VALUE(RIGHT('Cihazlar'!X195,4)),VALUE(MID('Cihazlar'!X195,4,2)),VALUE(LEFT('Cihazlar'!X195,2))),""))))+0,EDATE((IF('Cihazlar'!X195="","",IF(ISNUMBER('Cihazlar'!X195),'Cihazlar'!X195,IFERROR(DATE(VALUE(RIGHT('Cihazlar'!X195,4)),VALUE(MID('Cihazlar'!X195,4,2)),VALUE(LEFT('Cihazlar'!X195,2))),"")))),12)))</f>
        <v/>
      </c>
      <c r="N195" s="17" t="str">
        <f>IF(M195="","",M195-TODAY())</f>
        <v/>
      </c>
      <c r="O195" s="16" t="str">
        <f>IF('Cihazlar'!F195&lt;&gt;"",IF('Cihazlar'!F195="","",IF(ISNUMBER('Cihazlar'!F195),'Cihazlar'!F195,IFERROR(DATE(VALUE(RIGHT('Cihazlar'!F195,4)),VALUE(MID('Cihazlar'!F195,4,2)),VALUE(LEFT('Cihazlar'!F195,2))),""))),IF('Cihazlar'!E195="","",IF(ISNUMBER('Cihazlar'!E195),'Cihazlar'!E195,IFERROR(DATE(VALUE(RIGHT('Cihazlar'!E195,4)),VALUE(MID('Cihazlar'!E195,4,2)),VALUE(LEFT('Cihazlar'!E195,2))),""))))</f>
        <v/>
      </c>
      <c r="P195" t="str">
        <f>IF('Cihazlar'!C195="","",IFERROR(MATCH('Cihazlar'!C195,'Ürünler'!$A:$A,0),IFERROR(MATCH('Cihazlar'!C195,'Ürünler'!$B:$B,0),"")))</f>
        <v/>
      </c>
      <c r="Q195">
        <f>IF(R195&gt;0,0,IF('Cihazlar'!J195&lt;&gt;"",N(VALUE('Cihazlar'!J195)),IF(P195="",0,N(INDEX('Ürünler'!$C:$C,P195)))))</f>
        <v>0</v>
      </c>
      <c r="R195">
        <f>IF('Cihazlar'!K195&lt;&gt;"",N(VALUE('Cihazlar'!K195)),IF('Cihazlar'!J195&lt;&gt;"",0,IF(P195="",0,N(INDEX('Ürünler'!$D:$D,P195)))))</f>
        <v>0</v>
      </c>
    </row>
    <row r="196" spans="1:18">
      <c r="A196" t="str">
        <f>IF(AND('Cihazlar'!A196="",'Cihazlar'!B196=""),"",IFERROR(INDEX('Müşteriler'!$A:$A,MATCH(IF('Cihazlar'!A196="","§",'Cihazlar'!A196),'Müşteriler'!$K:$K,0)),IFERROR(INDEX('Müşteriler'!$A:$A,MATCH(IF('Cihazlar'!B196="","§",'Cihazlar'!B196),'Müşteriler'!$C:$C,0)),'Cihazlar'!A196&amp;'Cihazlar'!B196)))</f>
        <v/>
      </c>
      <c r="B196" t="str">
        <f>IF('Cihazlar'!C196="","",IF(P196="",'Cihazlar'!C196,INDEX('Ürünler'!$B:$B,P196)))</f>
        <v/>
      </c>
      <c r="C196" t="str">
        <f>IF('Cihazlar'!D196="","",'Cihazlar'!D196)</f>
        <v/>
      </c>
      <c r="D196" s="16" t="str">
        <f>O196</f>
        <v/>
      </c>
      <c r="E196" t="str">
        <f>IF(R196&gt;0,R196&amp;" gün",IF(Q196&gt;0,Q196&amp;" ay",""))</f>
        <v/>
      </c>
      <c r="F196" s="16" t="str">
        <f>IF(OR('Cihazlar'!C196="",O196=""),"",IF(R196&gt;0,O196+R196,IF(Q196&gt;0,EDATE(O196,Q196),"")))</f>
        <v/>
      </c>
      <c r="G196" s="17" t="str">
        <f>IF(F196="","",F196-TODAY())</f>
        <v/>
      </c>
      <c r="H196" t="str">
        <f>IF(G196="","",IF(G196&lt;0,"Gecikmiş",IF(G196&lt;=30,"30 gün içinde","Planlı")))</f>
        <v/>
      </c>
      <c r="I196" s="16" t="str">
        <f>IF('Cihazlar'!R196="","",IF('Cihazlar'!S196="Uygun değil",(IF('Cihazlar'!R196="","",IF(ISNUMBER('Cihazlar'!R196),'Cihazlar'!R196,IFERROR(DATE(VALUE(RIGHT('Cihazlar'!R196,4)),VALUE(MID('Cihazlar'!R196,4,2)),VALUE(LEFT('Cihazlar'!R196,2))),""))))+0,EDATE((IF('Cihazlar'!R196="","",IF(ISNUMBER('Cihazlar'!R196),'Cihazlar'!R196,IFERROR(DATE(VALUE(RIGHT('Cihazlar'!R196,4)),VALUE(MID('Cihazlar'!R196,4,2)),VALUE(LEFT('Cihazlar'!R196,2))),"")))),12)))</f>
        <v/>
      </c>
      <c r="J196" s="17" t="str">
        <f>IF(I196="","",I196-TODAY())</f>
        <v/>
      </c>
      <c r="K196" s="16" t="str">
        <f>IF('Cihazlar'!U196="","",IF('Cihazlar'!V196="Kaçak var",(IF('Cihazlar'!U196="","",IF(ISNUMBER('Cihazlar'!U196),'Cihazlar'!U196,IFERROR(DATE(VALUE(RIGHT('Cihazlar'!U196,4)),VALUE(MID('Cihazlar'!U196,4,2)),VALUE(LEFT('Cihazlar'!U196,2))),""))))+30,EDATE((IF('Cihazlar'!U196="","",IF(ISNUMBER('Cihazlar'!U196),'Cihazlar'!U196,IFERROR(DATE(VALUE(RIGHT('Cihazlar'!U196,4)),VALUE(MID('Cihazlar'!U196,4,2)),VALUE(LEFT('Cihazlar'!U196,2))),"")))),12)))</f>
        <v/>
      </c>
      <c r="L196" s="17" t="str">
        <f>IF(K196="","",K196-TODAY())</f>
        <v/>
      </c>
      <c r="M196" s="16" t="str">
        <f>IF('Cihazlar'!X196="","",IF('Cihazlar'!Y196="Uygun değil",(IF('Cihazlar'!X196="","",IF(ISNUMBER('Cihazlar'!X196),'Cihazlar'!X196,IFERROR(DATE(VALUE(RIGHT('Cihazlar'!X196,4)),VALUE(MID('Cihazlar'!X196,4,2)),VALUE(LEFT('Cihazlar'!X196,2))),""))))+0,EDATE((IF('Cihazlar'!X196="","",IF(ISNUMBER('Cihazlar'!X196),'Cihazlar'!X196,IFERROR(DATE(VALUE(RIGHT('Cihazlar'!X196,4)),VALUE(MID('Cihazlar'!X196,4,2)),VALUE(LEFT('Cihazlar'!X196,2))),"")))),12)))</f>
        <v/>
      </c>
      <c r="N196" s="17" t="str">
        <f>IF(M196="","",M196-TODAY())</f>
        <v/>
      </c>
      <c r="O196" s="16" t="str">
        <f>IF('Cihazlar'!F196&lt;&gt;"",IF('Cihazlar'!F196="","",IF(ISNUMBER('Cihazlar'!F196),'Cihazlar'!F196,IFERROR(DATE(VALUE(RIGHT('Cihazlar'!F196,4)),VALUE(MID('Cihazlar'!F196,4,2)),VALUE(LEFT('Cihazlar'!F196,2))),""))),IF('Cihazlar'!E196="","",IF(ISNUMBER('Cihazlar'!E196),'Cihazlar'!E196,IFERROR(DATE(VALUE(RIGHT('Cihazlar'!E196,4)),VALUE(MID('Cihazlar'!E196,4,2)),VALUE(LEFT('Cihazlar'!E196,2))),""))))</f>
        <v/>
      </c>
      <c r="P196" t="str">
        <f>IF('Cihazlar'!C196="","",IFERROR(MATCH('Cihazlar'!C196,'Ürünler'!$A:$A,0),IFERROR(MATCH('Cihazlar'!C196,'Ürünler'!$B:$B,0),"")))</f>
        <v/>
      </c>
      <c r="Q196">
        <f>IF(R196&gt;0,0,IF('Cihazlar'!J196&lt;&gt;"",N(VALUE('Cihazlar'!J196)),IF(P196="",0,N(INDEX('Ürünler'!$C:$C,P196)))))</f>
        <v>0</v>
      </c>
      <c r="R196">
        <f>IF('Cihazlar'!K196&lt;&gt;"",N(VALUE('Cihazlar'!K196)),IF('Cihazlar'!J196&lt;&gt;"",0,IF(P196="",0,N(INDEX('Ürünler'!$D:$D,P196)))))</f>
        <v>0</v>
      </c>
    </row>
    <row r="197" spans="1:18">
      <c r="A197" t="str">
        <f>IF(AND('Cihazlar'!A197="",'Cihazlar'!B197=""),"",IFERROR(INDEX('Müşteriler'!$A:$A,MATCH(IF('Cihazlar'!A197="","§",'Cihazlar'!A197),'Müşteriler'!$K:$K,0)),IFERROR(INDEX('Müşteriler'!$A:$A,MATCH(IF('Cihazlar'!B197="","§",'Cihazlar'!B197),'Müşteriler'!$C:$C,0)),'Cihazlar'!A197&amp;'Cihazlar'!B197)))</f>
        <v/>
      </c>
      <c r="B197" t="str">
        <f>IF('Cihazlar'!C197="","",IF(P197="",'Cihazlar'!C197,INDEX('Ürünler'!$B:$B,P197)))</f>
        <v/>
      </c>
      <c r="C197" t="str">
        <f>IF('Cihazlar'!D197="","",'Cihazlar'!D197)</f>
        <v/>
      </c>
      <c r="D197" s="16" t="str">
        <f>O197</f>
        <v/>
      </c>
      <c r="E197" t="str">
        <f>IF(R197&gt;0,R197&amp;" gün",IF(Q197&gt;0,Q197&amp;" ay",""))</f>
        <v/>
      </c>
      <c r="F197" s="16" t="str">
        <f>IF(OR('Cihazlar'!C197="",O197=""),"",IF(R197&gt;0,O197+R197,IF(Q197&gt;0,EDATE(O197,Q197),"")))</f>
        <v/>
      </c>
      <c r="G197" s="17" t="str">
        <f>IF(F197="","",F197-TODAY())</f>
        <v/>
      </c>
      <c r="H197" t="str">
        <f>IF(G197="","",IF(G197&lt;0,"Gecikmiş",IF(G197&lt;=30,"30 gün içinde","Planlı")))</f>
        <v/>
      </c>
      <c r="I197" s="16" t="str">
        <f>IF('Cihazlar'!R197="","",IF('Cihazlar'!S197="Uygun değil",(IF('Cihazlar'!R197="","",IF(ISNUMBER('Cihazlar'!R197),'Cihazlar'!R197,IFERROR(DATE(VALUE(RIGHT('Cihazlar'!R197,4)),VALUE(MID('Cihazlar'!R197,4,2)),VALUE(LEFT('Cihazlar'!R197,2))),""))))+0,EDATE((IF('Cihazlar'!R197="","",IF(ISNUMBER('Cihazlar'!R197),'Cihazlar'!R197,IFERROR(DATE(VALUE(RIGHT('Cihazlar'!R197,4)),VALUE(MID('Cihazlar'!R197,4,2)),VALUE(LEFT('Cihazlar'!R197,2))),"")))),12)))</f>
        <v/>
      </c>
      <c r="J197" s="17" t="str">
        <f>IF(I197="","",I197-TODAY())</f>
        <v/>
      </c>
      <c r="K197" s="16" t="str">
        <f>IF('Cihazlar'!U197="","",IF('Cihazlar'!V197="Kaçak var",(IF('Cihazlar'!U197="","",IF(ISNUMBER('Cihazlar'!U197),'Cihazlar'!U197,IFERROR(DATE(VALUE(RIGHT('Cihazlar'!U197,4)),VALUE(MID('Cihazlar'!U197,4,2)),VALUE(LEFT('Cihazlar'!U197,2))),""))))+30,EDATE((IF('Cihazlar'!U197="","",IF(ISNUMBER('Cihazlar'!U197),'Cihazlar'!U197,IFERROR(DATE(VALUE(RIGHT('Cihazlar'!U197,4)),VALUE(MID('Cihazlar'!U197,4,2)),VALUE(LEFT('Cihazlar'!U197,2))),"")))),12)))</f>
        <v/>
      </c>
      <c r="L197" s="17" t="str">
        <f>IF(K197="","",K197-TODAY())</f>
        <v/>
      </c>
      <c r="M197" s="16" t="str">
        <f>IF('Cihazlar'!X197="","",IF('Cihazlar'!Y197="Uygun değil",(IF('Cihazlar'!X197="","",IF(ISNUMBER('Cihazlar'!X197),'Cihazlar'!X197,IFERROR(DATE(VALUE(RIGHT('Cihazlar'!X197,4)),VALUE(MID('Cihazlar'!X197,4,2)),VALUE(LEFT('Cihazlar'!X197,2))),""))))+0,EDATE((IF('Cihazlar'!X197="","",IF(ISNUMBER('Cihazlar'!X197),'Cihazlar'!X197,IFERROR(DATE(VALUE(RIGHT('Cihazlar'!X197,4)),VALUE(MID('Cihazlar'!X197,4,2)),VALUE(LEFT('Cihazlar'!X197,2))),"")))),12)))</f>
        <v/>
      </c>
      <c r="N197" s="17" t="str">
        <f>IF(M197="","",M197-TODAY())</f>
        <v/>
      </c>
      <c r="O197" s="16" t="str">
        <f>IF('Cihazlar'!F197&lt;&gt;"",IF('Cihazlar'!F197="","",IF(ISNUMBER('Cihazlar'!F197),'Cihazlar'!F197,IFERROR(DATE(VALUE(RIGHT('Cihazlar'!F197,4)),VALUE(MID('Cihazlar'!F197,4,2)),VALUE(LEFT('Cihazlar'!F197,2))),""))),IF('Cihazlar'!E197="","",IF(ISNUMBER('Cihazlar'!E197),'Cihazlar'!E197,IFERROR(DATE(VALUE(RIGHT('Cihazlar'!E197,4)),VALUE(MID('Cihazlar'!E197,4,2)),VALUE(LEFT('Cihazlar'!E197,2))),""))))</f>
        <v/>
      </c>
      <c r="P197" t="str">
        <f>IF('Cihazlar'!C197="","",IFERROR(MATCH('Cihazlar'!C197,'Ürünler'!$A:$A,0),IFERROR(MATCH('Cihazlar'!C197,'Ürünler'!$B:$B,0),"")))</f>
        <v/>
      </c>
      <c r="Q197">
        <f>IF(R197&gt;0,0,IF('Cihazlar'!J197&lt;&gt;"",N(VALUE('Cihazlar'!J197)),IF(P197="",0,N(INDEX('Ürünler'!$C:$C,P197)))))</f>
        <v>0</v>
      </c>
      <c r="R197">
        <f>IF('Cihazlar'!K197&lt;&gt;"",N(VALUE('Cihazlar'!K197)),IF('Cihazlar'!J197&lt;&gt;"",0,IF(P197="",0,N(INDEX('Ürünler'!$D:$D,P197)))))</f>
        <v>0</v>
      </c>
    </row>
    <row r="198" spans="1:18">
      <c r="A198" t="str">
        <f>IF(AND('Cihazlar'!A198="",'Cihazlar'!B198=""),"",IFERROR(INDEX('Müşteriler'!$A:$A,MATCH(IF('Cihazlar'!A198="","§",'Cihazlar'!A198),'Müşteriler'!$K:$K,0)),IFERROR(INDEX('Müşteriler'!$A:$A,MATCH(IF('Cihazlar'!B198="","§",'Cihazlar'!B198),'Müşteriler'!$C:$C,0)),'Cihazlar'!A198&amp;'Cihazlar'!B198)))</f>
        <v/>
      </c>
      <c r="B198" t="str">
        <f>IF('Cihazlar'!C198="","",IF(P198="",'Cihazlar'!C198,INDEX('Ürünler'!$B:$B,P198)))</f>
        <v/>
      </c>
      <c r="C198" t="str">
        <f>IF('Cihazlar'!D198="","",'Cihazlar'!D198)</f>
        <v/>
      </c>
      <c r="D198" s="16" t="str">
        <f>O198</f>
        <v/>
      </c>
      <c r="E198" t="str">
        <f>IF(R198&gt;0,R198&amp;" gün",IF(Q198&gt;0,Q198&amp;" ay",""))</f>
        <v/>
      </c>
      <c r="F198" s="16" t="str">
        <f>IF(OR('Cihazlar'!C198="",O198=""),"",IF(R198&gt;0,O198+R198,IF(Q198&gt;0,EDATE(O198,Q198),"")))</f>
        <v/>
      </c>
      <c r="G198" s="17" t="str">
        <f>IF(F198="","",F198-TODAY())</f>
        <v/>
      </c>
      <c r="H198" t="str">
        <f>IF(G198="","",IF(G198&lt;0,"Gecikmiş",IF(G198&lt;=30,"30 gün içinde","Planlı")))</f>
        <v/>
      </c>
      <c r="I198" s="16" t="str">
        <f>IF('Cihazlar'!R198="","",IF('Cihazlar'!S198="Uygun değil",(IF('Cihazlar'!R198="","",IF(ISNUMBER('Cihazlar'!R198),'Cihazlar'!R198,IFERROR(DATE(VALUE(RIGHT('Cihazlar'!R198,4)),VALUE(MID('Cihazlar'!R198,4,2)),VALUE(LEFT('Cihazlar'!R198,2))),""))))+0,EDATE((IF('Cihazlar'!R198="","",IF(ISNUMBER('Cihazlar'!R198),'Cihazlar'!R198,IFERROR(DATE(VALUE(RIGHT('Cihazlar'!R198,4)),VALUE(MID('Cihazlar'!R198,4,2)),VALUE(LEFT('Cihazlar'!R198,2))),"")))),12)))</f>
        <v/>
      </c>
      <c r="J198" s="17" t="str">
        <f>IF(I198="","",I198-TODAY())</f>
        <v/>
      </c>
      <c r="K198" s="16" t="str">
        <f>IF('Cihazlar'!U198="","",IF('Cihazlar'!V198="Kaçak var",(IF('Cihazlar'!U198="","",IF(ISNUMBER('Cihazlar'!U198),'Cihazlar'!U198,IFERROR(DATE(VALUE(RIGHT('Cihazlar'!U198,4)),VALUE(MID('Cihazlar'!U198,4,2)),VALUE(LEFT('Cihazlar'!U198,2))),""))))+30,EDATE((IF('Cihazlar'!U198="","",IF(ISNUMBER('Cihazlar'!U198),'Cihazlar'!U198,IFERROR(DATE(VALUE(RIGHT('Cihazlar'!U198,4)),VALUE(MID('Cihazlar'!U198,4,2)),VALUE(LEFT('Cihazlar'!U198,2))),"")))),12)))</f>
        <v/>
      </c>
      <c r="L198" s="17" t="str">
        <f>IF(K198="","",K198-TODAY())</f>
        <v/>
      </c>
      <c r="M198" s="16" t="str">
        <f>IF('Cihazlar'!X198="","",IF('Cihazlar'!Y198="Uygun değil",(IF('Cihazlar'!X198="","",IF(ISNUMBER('Cihazlar'!X198),'Cihazlar'!X198,IFERROR(DATE(VALUE(RIGHT('Cihazlar'!X198,4)),VALUE(MID('Cihazlar'!X198,4,2)),VALUE(LEFT('Cihazlar'!X198,2))),""))))+0,EDATE((IF('Cihazlar'!X198="","",IF(ISNUMBER('Cihazlar'!X198),'Cihazlar'!X198,IFERROR(DATE(VALUE(RIGHT('Cihazlar'!X198,4)),VALUE(MID('Cihazlar'!X198,4,2)),VALUE(LEFT('Cihazlar'!X198,2))),"")))),12)))</f>
        <v/>
      </c>
      <c r="N198" s="17" t="str">
        <f>IF(M198="","",M198-TODAY())</f>
        <v/>
      </c>
      <c r="O198" s="16" t="str">
        <f>IF('Cihazlar'!F198&lt;&gt;"",IF('Cihazlar'!F198="","",IF(ISNUMBER('Cihazlar'!F198),'Cihazlar'!F198,IFERROR(DATE(VALUE(RIGHT('Cihazlar'!F198,4)),VALUE(MID('Cihazlar'!F198,4,2)),VALUE(LEFT('Cihazlar'!F198,2))),""))),IF('Cihazlar'!E198="","",IF(ISNUMBER('Cihazlar'!E198),'Cihazlar'!E198,IFERROR(DATE(VALUE(RIGHT('Cihazlar'!E198,4)),VALUE(MID('Cihazlar'!E198,4,2)),VALUE(LEFT('Cihazlar'!E198,2))),""))))</f>
        <v/>
      </c>
      <c r="P198" t="str">
        <f>IF('Cihazlar'!C198="","",IFERROR(MATCH('Cihazlar'!C198,'Ürünler'!$A:$A,0),IFERROR(MATCH('Cihazlar'!C198,'Ürünler'!$B:$B,0),"")))</f>
        <v/>
      </c>
      <c r="Q198">
        <f>IF(R198&gt;0,0,IF('Cihazlar'!J198&lt;&gt;"",N(VALUE('Cihazlar'!J198)),IF(P198="",0,N(INDEX('Ürünler'!$C:$C,P198)))))</f>
        <v>0</v>
      </c>
      <c r="R198">
        <f>IF('Cihazlar'!K198&lt;&gt;"",N(VALUE('Cihazlar'!K198)),IF('Cihazlar'!J198&lt;&gt;"",0,IF(P198="",0,N(INDEX('Ürünler'!$D:$D,P198)))))</f>
        <v>0</v>
      </c>
    </row>
    <row r="199" spans="1:18">
      <c r="A199" t="str">
        <f>IF(AND('Cihazlar'!A199="",'Cihazlar'!B199=""),"",IFERROR(INDEX('Müşteriler'!$A:$A,MATCH(IF('Cihazlar'!A199="","§",'Cihazlar'!A199),'Müşteriler'!$K:$K,0)),IFERROR(INDEX('Müşteriler'!$A:$A,MATCH(IF('Cihazlar'!B199="","§",'Cihazlar'!B199),'Müşteriler'!$C:$C,0)),'Cihazlar'!A199&amp;'Cihazlar'!B199)))</f>
        <v/>
      </c>
      <c r="B199" t="str">
        <f>IF('Cihazlar'!C199="","",IF(P199="",'Cihazlar'!C199,INDEX('Ürünler'!$B:$B,P199)))</f>
        <v/>
      </c>
      <c r="C199" t="str">
        <f>IF('Cihazlar'!D199="","",'Cihazlar'!D199)</f>
        <v/>
      </c>
      <c r="D199" s="16" t="str">
        <f>O199</f>
        <v/>
      </c>
      <c r="E199" t="str">
        <f>IF(R199&gt;0,R199&amp;" gün",IF(Q199&gt;0,Q199&amp;" ay",""))</f>
        <v/>
      </c>
      <c r="F199" s="16" t="str">
        <f>IF(OR('Cihazlar'!C199="",O199=""),"",IF(R199&gt;0,O199+R199,IF(Q199&gt;0,EDATE(O199,Q199),"")))</f>
        <v/>
      </c>
      <c r="G199" s="17" t="str">
        <f>IF(F199="","",F199-TODAY())</f>
        <v/>
      </c>
      <c r="H199" t="str">
        <f>IF(G199="","",IF(G199&lt;0,"Gecikmiş",IF(G199&lt;=30,"30 gün içinde","Planlı")))</f>
        <v/>
      </c>
      <c r="I199" s="16" t="str">
        <f>IF('Cihazlar'!R199="","",IF('Cihazlar'!S199="Uygun değil",(IF('Cihazlar'!R199="","",IF(ISNUMBER('Cihazlar'!R199),'Cihazlar'!R199,IFERROR(DATE(VALUE(RIGHT('Cihazlar'!R199,4)),VALUE(MID('Cihazlar'!R199,4,2)),VALUE(LEFT('Cihazlar'!R199,2))),""))))+0,EDATE((IF('Cihazlar'!R199="","",IF(ISNUMBER('Cihazlar'!R199),'Cihazlar'!R199,IFERROR(DATE(VALUE(RIGHT('Cihazlar'!R199,4)),VALUE(MID('Cihazlar'!R199,4,2)),VALUE(LEFT('Cihazlar'!R199,2))),"")))),12)))</f>
        <v/>
      </c>
      <c r="J199" s="17" t="str">
        <f>IF(I199="","",I199-TODAY())</f>
        <v/>
      </c>
      <c r="K199" s="16" t="str">
        <f>IF('Cihazlar'!U199="","",IF('Cihazlar'!V199="Kaçak var",(IF('Cihazlar'!U199="","",IF(ISNUMBER('Cihazlar'!U199),'Cihazlar'!U199,IFERROR(DATE(VALUE(RIGHT('Cihazlar'!U199,4)),VALUE(MID('Cihazlar'!U199,4,2)),VALUE(LEFT('Cihazlar'!U199,2))),""))))+30,EDATE((IF('Cihazlar'!U199="","",IF(ISNUMBER('Cihazlar'!U199),'Cihazlar'!U199,IFERROR(DATE(VALUE(RIGHT('Cihazlar'!U199,4)),VALUE(MID('Cihazlar'!U199,4,2)),VALUE(LEFT('Cihazlar'!U199,2))),"")))),12)))</f>
        <v/>
      </c>
      <c r="L199" s="17" t="str">
        <f>IF(K199="","",K199-TODAY())</f>
        <v/>
      </c>
      <c r="M199" s="16" t="str">
        <f>IF('Cihazlar'!X199="","",IF('Cihazlar'!Y199="Uygun değil",(IF('Cihazlar'!X199="","",IF(ISNUMBER('Cihazlar'!X199),'Cihazlar'!X199,IFERROR(DATE(VALUE(RIGHT('Cihazlar'!X199,4)),VALUE(MID('Cihazlar'!X199,4,2)),VALUE(LEFT('Cihazlar'!X199,2))),""))))+0,EDATE((IF('Cihazlar'!X199="","",IF(ISNUMBER('Cihazlar'!X199),'Cihazlar'!X199,IFERROR(DATE(VALUE(RIGHT('Cihazlar'!X199,4)),VALUE(MID('Cihazlar'!X199,4,2)),VALUE(LEFT('Cihazlar'!X199,2))),"")))),12)))</f>
        <v/>
      </c>
      <c r="N199" s="17" t="str">
        <f>IF(M199="","",M199-TODAY())</f>
        <v/>
      </c>
      <c r="O199" s="16" t="str">
        <f>IF('Cihazlar'!F199&lt;&gt;"",IF('Cihazlar'!F199="","",IF(ISNUMBER('Cihazlar'!F199),'Cihazlar'!F199,IFERROR(DATE(VALUE(RIGHT('Cihazlar'!F199,4)),VALUE(MID('Cihazlar'!F199,4,2)),VALUE(LEFT('Cihazlar'!F199,2))),""))),IF('Cihazlar'!E199="","",IF(ISNUMBER('Cihazlar'!E199),'Cihazlar'!E199,IFERROR(DATE(VALUE(RIGHT('Cihazlar'!E199,4)),VALUE(MID('Cihazlar'!E199,4,2)),VALUE(LEFT('Cihazlar'!E199,2))),""))))</f>
        <v/>
      </c>
      <c r="P199" t="str">
        <f>IF('Cihazlar'!C199="","",IFERROR(MATCH('Cihazlar'!C199,'Ürünler'!$A:$A,0),IFERROR(MATCH('Cihazlar'!C199,'Ürünler'!$B:$B,0),"")))</f>
        <v/>
      </c>
      <c r="Q199">
        <f>IF(R199&gt;0,0,IF('Cihazlar'!J199&lt;&gt;"",N(VALUE('Cihazlar'!J199)),IF(P199="",0,N(INDEX('Ürünler'!$C:$C,P199)))))</f>
        <v>0</v>
      </c>
      <c r="R199">
        <f>IF('Cihazlar'!K199&lt;&gt;"",N(VALUE('Cihazlar'!K199)),IF('Cihazlar'!J199&lt;&gt;"",0,IF(P199="",0,N(INDEX('Ürünler'!$D:$D,P199)))))</f>
        <v>0</v>
      </c>
    </row>
    <row r="200" spans="1:18">
      <c r="A200" t="str">
        <f>IF(AND('Cihazlar'!A200="",'Cihazlar'!B200=""),"",IFERROR(INDEX('Müşteriler'!$A:$A,MATCH(IF('Cihazlar'!A200="","§",'Cihazlar'!A200),'Müşteriler'!$K:$K,0)),IFERROR(INDEX('Müşteriler'!$A:$A,MATCH(IF('Cihazlar'!B200="","§",'Cihazlar'!B200),'Müşteriler'!$C:$C,0)),'Cihazlar'!A200&amp;'Cihazlar'!B200)))</f>
        <v/>
      </c>
      <c r="B200" t="str">
        <f>IF('Cihazlar'!C200="","",IF(P200="",'Cihazlar'!C200,INDEX('Ürünler'!$B:$B,P200)))</f>
        <v/>
      </c>
      <c r="C200" t="str">
        <f>IF('Cihazlar'!D200="","",'Cihazlar'!D200)</f>
        <v/>
      </c>
      <c r="D200" s="16" t="str">
        <f>O200</f>
        <v/>
      </c>
      <c r="E200" t="str">
        <f>IF(R200&gt;0,R200&amp;" gün",IF(Q200&gt;0,Q200&amp;" ay",""))</f>
        <v/>
      </c>
      <c r="F200" s="16" t="str">
        <f>IF(OR('Cihazlar'!C200="",O200=""),"",IF(R200&gt;0,O200+R200,IF(Q200&gt;0,EDATE(O200,Q200),"")))</f>
        <v/>
      </c>
      <c r="G200" s="17" t="str">
        <f>IF(F200="","",F200-TODAY())</f>
        <v/>
      </c>
      <c r="H200" t="str">
        <f>IF(G200="","",IF(G200&lt;0,"Gecikmiş",IF(G200&lt;=30,"30 gün içinde","Planlı")))</f>
        <v/>
      </c>
      <c r="I200" s="16" t="str">
        <f>IF('Cihazlar'!R200="","",IF('Cihazlar'!S200="Uygun değil",(IF('Cihazlar'!R200="","",IF(ISNUMBER('Cihazlar'!R200),'Cihazlar'!R200,IFERROR(DATE(VALUE(RIGHT('Cihazlar'!R200,4)),VALUE(MID('Cihazlar'!R200,4,2)),VALUE(LEFT('Cihazlar'!R200,2))),""))))+0,EDATE((IF('Cihazlar'!R200="","",IF(ISNUMBER('Cihazlar'!R200),'Cihazlar'!R200,IFERROR(DATE(VALUE(RIGHT('Cihazlar'!R200,4)),VALUE(MID('Cihazlar'!R200,4,2)),VALUE(LEFT('Cihazlar'!R200,2))),"")))),12)))</f>
        <v/>
      </c>
      <c r="J200" s="17" t="str">
        <f>IF(I200="","",I200-TODAY())</f>
        <v/>
      </c>
      <c r="K200" s="16" t="str">
        <f>IF('Cihazlar'!U200="","",IF('Cihazlar'!V200="Kaçak var",(IF('Cihazlar'!U200="","",IF(ISNUMBER('Cihazlar'!U200),'Cihazlar'!U200,IFERROR(DATE(VALUE(RIGHT('Cihazlar'!U200,4)),VALUE(MID('Cihazlar'!U200,4,2)),VALUE(LEFT('Cihazlar'!U200,2))),""))))+30,EDATE((IF('Cihazlar'!U200="","",IF(ISNUMBER('Cihazlar'!U200),'Cihazlar'!U200,IFERROR(DATE(VALUE(RIGHT('Cihazlar'!U200,4)),VALUE(MID('Cihazlar'!U200,4,2)),VALUE(LEFT('Cihazlar'!U200,2))),"")))),12)))</f>
        <v/>
      </c>
      <c r="L200" s="17" t="str">
        <f>IF(K200="","",K200-TODAY())</f>
        <v/>
      </c>
      <c r="M200" s="16" t="str">
        <f>IF('Cihazlar'!X200="","",IF('Cihazlar'!Y200="Uygun değil",(IF('Cihazlar'!X200="","",IF(ISNUMBER('Cihazlar'!X200),'Cihazlar'!X200,IFERROR(DATE(VALUE(RIGHT('Cihazlar'!X200,4)),VALUE(MID('Cihazlar'!X200,4,2)),VALUE(LEFT('Cihazlar'!X200,2))),""))))+0,EDATE((IF('Cihazlar'!X200="","",IF(ISNUMBER('Cihazlar'!X200),'Cihazlar'!X200,IFERROR(DATE(VALUE(RIGHT('Cihazlar'!X200,4)),VALUE(MID('Cihazlar'!X200,4,2)),VALUE(LEFT('Cihazlar'!X200,2))),"")))),12)))</f>
        <v/>
      </c>
      <c r="N200" s="17" t="str">
        <f>IF(M200="","",M200-TODAY())</f>
        <v/>
      </c>
      <c r="O200" s="16" t="str">
        <f>IF('Cihazlar'!F200&lt;&gt;"",IF('Cihazlar'!F200="","",IF(ISNUMBER('Cihazlar'!F200),'Cihazlar'!F200,IFERROR(DATE(VALUE(RIGHT('Cihazlar'!F200,4)),VALUE(MID('Cihazlar'!F200,4,2)),VALUE(LEFT('Cihazlar'!F200,2))),""))),IF('Cihazlar'!E200="","",IF(ISNUMBER('Cihazlar'!E200),'Cihazlar'!E200,IFERROR(DATE(VALUE(RIGHT('Cihazlar'!E200,4)),VALUE(MID('Cihazlar'!E200,4,2)),VALUE(LEFT('Cihazlar'!E200,2))),""))))</f>
        <v/>
      </c>
      <c r="P200" t="str">
        <f>IF('Cihazlar'!C200="","",IFERROR(MATCH('Cihazlar'!C200,'Ürünler'!$A:$A,0),IFERROR(MATCH('Cihazlar'!C200,'Ürünler'!$B:$B,0),"")))</f>
        <v/>
      </c>
      <c r="Q200">
        <f>IF(R200&gt;0,0,IF('Cihazlar'!J200&lt;&gt;"",N(VALUE('Cihazlar'!J200)),IF(P200="",0,N(INDEX('Ürünler'!$C:$C,P200)))))</f>
        <v>0</v>
      </c>
      <c r="R200">
        <f>IF('Cihazlar'!K200&lt;&gt;"",N(VALUE('Cihazlar'!K200)),IF('Cihazlar'!J200&lt;&gt;"",0,IF(P200="",0,N(INDEX('Ürünler'!$D:$D,P200)))))</f>
        <v>0</v>
      </c>
    </row>
    <row r="201" spans="1:18">
      <c r="A201" t="str">
        <f>IF(AND('Cihazlar'!A201="",'Cihazlar'!B201=""),"",IFERROR(INDEX('Müşteriler'!$A:$A,MATCH(IF('Cihazlar'!A201="","§",'Cihazlar'!A201),'Müşteriler'!$K:$K,0)),IFERROR(INDEX('Müşteriler'!$A:$A,MATCH(IF('Cihazlar'!B201="","§",'Cihazlar'!B201),'Müşteriler'!$C:$C,0)),'Cihazlar'!A201&amp;'Cihazlar'!B201)))</f>
        <v/>
      </c>
      <c r="B201" t="str">
        <f>IF('Cihazlar'!C201="","",IF(P201="",'Cihazlar'!C201,INDEX('Ürünler'!$B:$B,P201)))</f>
        <v/>
      </c>
      <c r="C201" t="str">
        <f>IF('Cihazlar'!D201="","",'Cihazlar'!D201)</f>
        <v/>
      </c>
      <c r="D201" s="16" t="str">
        <f>O201</f>
        <v/>
      </c>
      <c r="E201" t="str">
        <f>IF(R201&gt;0,R201&amp;" gün",IF(Q201&gt;0,Q201&amp;" ay",""))</f>
        <v/>
      </c>
      <c r="F201" s="16" t="str">
        <f>IF(OR('Cihazlar'!C201="",O201=""),"",IF(R201&gt;0,O201+R201,IF(Q201&gt;0,EDATE(O201,Q201),"")))</f>
        <v/>
      </c>
      <c r="G201" s="17" t="str">
        <f>IF(F201="","",F201-TODAY())</f>
        <v/>
      </c>
      <c r="H201" t="str">
        <f>IF(G201="","",IF(G201&lt;0,"Gecikmiş",IF(G201&lt;=30,"30 gün içinde","Planlı")))</f>
        <v/>
      </c>
      <c r="I201" s="16" t="str">
        <f>IF('Cihazlar'!R201="","",IF('Cihazlar'!S201="Uygun değil",(IF('Cihazlar'!R201="","",IF(ISNUMBER('Cihazlar'!R201),'Cihazlar'!R201,IFERROR(DATE(VALUE(RIGHT('Cihazlar'!R201,4)),VALUE(MID('Cihazlar'!R201,4,2)),VALUE(LEFT('Cihazlar'!R201,2))),""))))+0,EDATE((IF('Cihazlar'!R201="","",IF(ISNUMBER('Cihazlar'!R201),'Cihazlar'!R201,IFERROR(DATE(VALUE(RIGHT('Cihazlar'!R201,4)),VALUE(MID('Cihazlar'!R201,4,2)),VALUE(LEFT('Cihazlar'!R201,2))),"")))),12)))</f>
        <v/>
      </c>
      <c r="J201" s="17" t="str">
        <f>IF(I201="","",I201-TODAY())</f>
        <v/>
      </c>
      <c r="K201" s="16" t="str">
        <f>IF('Cihazlar'!U201="","",IF('Cihazlar'!V201="Kaçak var",(IF('Cihazlar'!U201="","",IF(ISNUMBER('Cihazlar'!U201),'Cihazlar'!U201,IFERROR(DATE(VALUE(RIGHT('Cihazlar'!U201,4)),VALUE(MID('Cihazlar'!U201,4,2)),VALUE(LEFT('Cihazlar'!U201,2))),""))))+30,EDATE((IF('Cihazlar'!U201="","",IF(ISNUMBER('Cihazlar'!U201),'Cihazlar'!U201,IFERROR(DATE(VALUE(RIGHT('Cihazlar'!U201,4)),VALUE(MID('Cihazlar'!U201,4,2)),VALUE(LEFT('Cihazlar'!U201,2))),"")))),12)))</f>
        <v/>
      </c>
      <c r="L201" s="17" t="str">
        <f>IF(K201="","",K201-TODAY())</f>
        <v/>
      </c>
      <c r="M201" s="16" t="str">
        <f>IF('Cihazlar'!X201="","",IF('Cihazlar'!Y201="Uygun değil",(IF('Cihazlar'!X201="","",IF(ISNUMBER('Cihazlar'!X201),'Cihazlar'!X201,IFERROR(DATE(VALUE(RIGHT('Cihazlar'!X201,4)),VALUE(MID('Cihazlar'!X201,4,2)),VALUE(LEFT('Cihazlar'!X201,2))),""))))+0,EDATE((IF('Cihazlar'!X201="","",IF(ISNUMBER('Cihazlar'!X201),'Cihazlar'!X201,IFERROR(DATE(VALUE(RIGHT('Cihazlar'!X201,4)),VALUE(MID('Cihazlar'!X201,4,2)),VALUE(LEFT('Cihazlar'!X201,2))),"")))),12)))</f>
        <v/>
      </c>
      <c r="N201" s="17" t="str">
        <f>IF(M201="","",M201-TODAY())</f>
        <v/>
      </c>
      <c r="O201" s="16" t="str">
        <f>IF('Cihazlar'!F201&lt;&gt;"",IF('Cihazlar'!F201="","",IF(ISNUMBER('Cihazlar'!F201),'Cihazlar'!F201,IFERROR(DATE(VALUE(RIGHT('Cihazlar'!F201,4)),VALUE(MID('Cihazlar'!F201,4,2)),VALUE(LEFT('Cihazlar'!F201,2))),""))),IF('Cihazlar'!E201="","",IF(ISNUMBER('Cihazlar'!E201),'Cihazlar'!E201,IFERROR(DATE(VALUE(RIGHT('Cihazlar'!E201,4)),VALUE(MID('Cihazlar'!E201,4,2)),VALUE(LEFT('Cihazlar'!E201,2))),""))))</f>
        <v/>
      </c>
      <c r="P201" t="str">
        <f>IF('Cihazlar'!C201="","",IFERROR(MATCH('Cihazlar'!C201,'Ürünler'!$A:$A,0),IFERROR(MATCH('Cihazlar'!C201,'Ürünler'!$B:$B,0),"")))</f>
        <v/>
      </c>
      <c r="Q201">
        <f>IF(R201&gt;0,0,IF('Cihazlar'!J201&lt;&gt;"",N(VALUE('Cihazlar'!J201)),IF(P201="",0,N(INDEX('Ürünler'!$C:$C,P201)))))</f>
        <v>0</v>
      </c>
      <c r="R201">
        <f>IF('Cihazlar'!K201&lt;&gt;"",N(VALUE('Cihazlar'!K201)),IF('Cihazlar'!J201&lt;&gt;"",0,IF(P201="",0,N(INDEX('Ürünler'!$D:$D,P201)))))</f>
        <v>0</v>
      </c>
    </row>
    <row r="202" spans="1:18">
      <c r="A202" t="str">
        <f>IF(AND('Cihazlar'!A202="",'Cihazlar'!B202=""),"",IFERROR(INDEX('Müşteriler'!$A:$A,MATCH(IF('Cihazlar'!A202="","§",'Cihazlar'!A202),'Müşteriler'!$K:$K,0)),IFERROR(INDEX('Müşteriler'!$A:$A,MATCH(IF('Cihazlar'!B202="","§",'Cihazlar'!B202),'Müşteriler'!$C:$C,0)),'Cihazlar'!A202&amp;'Cihazlar'!B202)))</f>
        <v/>
      </c>
      <c r="B202" t="str">
        <f>IF('Cihazlar'!C202="","",IF(P202="",'Cihazlar'!C202,INDEX('Ürünler'!$B:$B,P202)))</f>
        <v/>
      </c>
      <c r="C202" t="str">
        <f>IF('Cihazlar'!D202="","",'Cihazlar'!D202)</f>
        <v/>
      </c>
      <c r="D202" s="16" t="str">
        <f>O202</f>
        <v/>
      </c>
      <c r="E202" t="str">
        <f>IF(R202&gt;0,R202&amp;" gün",IF(Q202&gt;0,Q202&amp;" ay",""))</f>
        <v/>
      </c>
      <c r="F202" s="16" t="str">
        <f>IF(OR('Cihazlar'!C202="",O202=""),"",IF(R202&gt;0,O202+R202,IF(Q202&gt;0,EDATE(O202,Q202),"")))</f>
        <v/>
      </c>
      <c r="G202" s="17" t="str">
        <f>IF(F202="","",F202-TODAY())</f>
        <v/>
      </c>
      <c r="H202" t="str">
        <f>IF(G202="","",IF(G202&lt;0,"Gecikmiş",IF(G202&lt;=30,"30 gün içinde","Planlı")))</f>
        <v/>
      </c>
      <c r="I202" s="16" t="str">
        <f>IF('Cihazlar'!R202="","",IF('Cihazlar'!S202="Uygun değil",(IF('Cihazlar'!R202="","",IF(ISNUMBER('Cihazlar'!R202),'Cihazlar'!R202,IFERROR(DATE(VALUE(RIGHT('Cihazlar'!R202,4)),VALUE(MID('Cihazlar'!R202,4,2)),VALUE(LEFT('Cihazlar'!R202,2))),""))))+0,EDATE((IF('Cihazlar'!R202="","",IF(ISNUMBER('Cihazlar'!R202),'Cihazlar'!R202,IFERROR(DATE(VALUE(RIGHT('Cihazlar'!R202,4)),VALUE(MID('Cihazlar'!R202,4,2)),VALUE(LEFT('Cihazlar'!R202,2))),"")))),12)))</f>
        <v/>
      </c>
      <c r="J202" s="17" t="str">
        <f>IF(I202="","",I202-TODAY())</f>
        <v/>
      </c>
      <c r="K202" s="16" t="str">
        <f>IF('Cihazlar'!U202="","",IF('Cihazlar'!V202="Kaçak var",(IF('Cihazlar'!U202="","",IF(ISNUMBER('Cihazlar'!U202),'Cihazlar'!U202,IFERROR(DATE(VALUE(RIGHT('Cihazlar'!U202,4)),VALUE(MID('Cihazlar'!U202,4,2)),VALUE(LEFT('Cihazlar'!U202,2))),""))))+30,EDATE((IF('Cihazlar'!U202="","",IF(ISNUMBER('Cihazlar'!U202),'Cihazlar'!U202,IFERROR(DATE(VALUE(RIGHT('Cihazlar'!U202,4)),VALUE(MID('Cihazlar'!U202,4,2)),VALUE(LEFT('Cihazlar'!U202,2))),"")))),12)))</f>
        <v/>
      </c>
      <c r="L202" s="17" t="str">
        <f>IF(K202="","",K202-TODAY())</f>
        <v/>
      </c>
      <c r="M202" s="16" t="str">
        <f>IF('Cihazlar'!X202="","",IF('Cihazlar'!Y202="Uygun değil",(IF('Cihazlar'!X202="","",IF(ISNUMBER('Cihazlar'!X202),'Cihazlar'!X202,IFERROR(DATE(VALUE(RIGHT('Cihazlar'!X202,4)),VALUE(MID('Cihazlar'!X202,4,2)),VALUE(LEFT('Cihazlar'!X202,2))),""))))+0,EDATE((IF('Cihazlar'!X202="","",IF(ISNUMBER('Cihazlar'!X202),'Cihazlar'!X202,IFERROR(DATE(VALUE(RIGHT('Cihazlar'!X202,4)),VALUE(MID('Cihazlar'!X202,4,2)),VALUE(LEFT('Cihazlar'!X202,2))),"")))),12)))</f>
        <v/>
      </c>
      <c r="N202" s="17" t="str">
        <f>IF(M202="","",M202-TODAY())</f>
        <v/>
      </c>
      <c r="O202" s="16" t="str">
        <f>IF('Cihazlar'!F202&lt;&gt;"",IF('Cihazlar'!F202="","",IF(ISNUMBER('Cihazlar'!F202),'Cihazlar'!F202,IFERROR(DATE(VALUE(RIGHT('Cihazlar'!F202,4)),VALUE(MID('Cihazlar'!F202,4,2)),VALUE(LEFT('Cihazlar'!F202,2))),""))),IF('Cihazlar'!E202="","",IF(ISNUMBER('Cihazlar'!E202),'Cihazlar'!E202,IFERROR(DATE(VALUE(RIGHT('Cihazlar'!E202,4)),VALUE(MID('Cihazlar'!E202,4,2)),VALUE(LEFT('Cihazlar'!E202,2))),""))))</f>
        <v/>
      </c>
      <c r="P202" t="str">
        <f>IF('Cihazlar'!C202="","",IFERROR(MATCH('Cihazlar'!C202,'Ürünler'!$A:$A,0),IFERROR(MATCH('Cihazlar'!C202,'Ürünler'!$B:$B,0),"")))</f>
        <v/>
      </c>
      <c r="Q202">
        <f>IF(R202&gt;0,0,IF('Cihazlar'!J202&lt;&gt;"",N(VALUE('Cihazlar'!J202)),IF(P202="",0,N(INDEX('Ürünler'!$C:$C,P202)))))</f>
        <v>0</v>
      </c>
      <c r="R202">
        <f>IF('Cihazlar'!K202&lt;&gt;"",N(VALUE('Cihazlar'!K202)),IF('Cihazlar'!J202&lt;&gt;"",0,IF(P202="",0,N(INDEX('Ürünler'!$D:$D,P202)))))</f>
        <v>0</v>
      </c>
    </row>
    <row r="203" spans="1:18">
      <c r="A203" t="str">
        <f>IF(AND('Cihazlar'!A203="",'Cihazlar'!B203=""),"",IFERROR(INDEX('Müşteriler'!$A:$A,MATCH(IF('Cihazlar'!A203="","§",'Cihazlar'!A203),'Müşteriler'!$K:$K,0)),IFERROR(INDEX('Müşteriler'!$A:$A,MATCH(IF('Cihazlar'!B203="","§",'Cihazlar'!B203),'Müşteriler'!$C:$C,0)),'Cihazlar'!A203&amp;'Cihazlar'!B203)))</f>
        <v/>
      </c>
      <c r="B203" t="str">
        <f>IF('Cihazlar'!C203="","",IF(P203="",'Cihazlar'!C203,INDEX('Ürünler'!$B:$B,P203)))</f>
        <v/>
      </c>
      <c r="C203" t="str">
        <f>IF('Cihazlar'!D203="","",'Cihazlar'!D203)</f>
        <v/>
      </c>
      <c r="D203" s="16" t="str">
        <f>O203</f>
        <v/>
      </c>
      <c r="E203" t="str">
        <f>IF(R203&gt;0,R203&amp;" gün",IF(Q203&gt;0,Q203&amp;" ay",""))</f>
        <v/>
      </c>
      <c r="F203" s="16" t="str">
        <f>IF(OR('Cihazlar'!C203="",O203=""),"",IF(R203&gt;0,O203+R203,IF(Q203&gt;0,EDATE(O203,Q203),"")))</f>
        <v/>
      </c>
      <c r="G203" s="17" t="str">
        <f>IF(F203="","",F203-TODAY())</f>
        <v/>
      </c>
      <c r="H203" t="str">
        <f>IF(G203="","",IF(G203&lt;0,"Gecikmiş",IF(G203&lt;=30,"30 gün içinde","Planlı")))</f>
        <v/>
      </c>
      <c r="I203" s="16" t="str">
        <f>IF('Cihazlar'!R203="","",IF('Cihazlar'!S203="Uygun değil",(IF('Cihazlar'!R203="","",IF(ISNUMBER('Cihazlar'!R203),'Cihazlar'!R203,IFERROR(DATE(VALUE(RIGHT('Cihazlar'!R203,4)),VALUE(MID('Cihazlar'!R203,4,2)),VALUE(LEFT('Cihazlar'!R203,2))),""))))+0,EDATE((IF('Cihazlar'!R203="","",IF(ISNUMBER('Cihazlar'!R203),'Cihazlar'!R203,IFERROR(DATE(VALUE(RIGHT('Cihazlar'!R203,4)),VALUE(MID('Cihazlar'!R203,4,2)),VALUE(LEFT('Cihazlar'!R203,2))),"")))),12)))</f>
        <v/>
      </c>
      <c r="J203" s="17" t="str">
        <f>IF(I203="","",I203-TODAY())</f>
        <v/>
      </c>
      <c r="K203" s="16" t="str">
        <f>IF('Cihazlar'!U203="","",IF('Cihazlar'!V203="Kaçak var",(IF('Cihazlar'!U203="","",IF(ISNUMBER('Cihazlar'!U203),'Cihazlar'!U203,IFERROR(DATE(VALUE(RIGHT('Cihazlar'!U203,4)),VALUE(MID('Cihazlar'!U203,4,2)),VALUE(LEFT('Cihazlar'!U203,2))),""))))+30,EDATE((IF('Cihazlar'!U203="","",IF(ISNUMBER('Cihazlar'!U203),'Cihazlar'!U203,IFERROR(DATE(VALUE(RIGHT('Cihazlar'!U203,4)),VALUE(MID('Cihazlar'!U203,4,2)),VALUE(LEFT('Cihazlar'!U203,2))),"")))),12)))</f>
        <v/>
      </c>
      <c r="L203" s="17" t="str">
        <f>IF(K203="","",K203-TODAY())</f>
        <v/>
      </c>
      <c r="M203" s="16" t="str">
        <f>IF('Cihazlar'!X203="","",IF('Cihazlar'!Y203="Uygun değil",(IF('Cihazlar'!X203="","",IF(ISNUMBER('Cihazlar'!X203),'Cihazlar'!X203,IFERROR(DATE(VALUE(RIGHT('Cihazlar'!X203,4)),VALUE(MID('Cihazlar'!X203,4,2)),VALUE(LEFT('Cihazlar'!X203,2))),""))))+0,EDATE((IF('Cihazlar'!X203="","",IF(ISNUMBER('Cihazlar'!X203),'Cihazlar'!X203,IFERROR(DATE(VALUE(RIGHT('Cihazlar'!X203,4)),VALUE(MID('Cihazlar'!X203,4,2)),VALUE(LEFT('Cihazlar'!X203,2))),"")))),12)))</f>
        <v/>
      </c>
      <c r="N203" s="17" t="str">
        <f>IF(M203="","",M203-TODAY())</f>
        <v/>
      </c>
      <c r="O203" s="16" t="str">
        <f>IF('Cihazlar'!F203&lt;&gt;"",IF('Cihazlar'!F203="","",IF(ISNUMBER('Cihazlar'!F203),'Cihazlar'!F203,IFERROR(DATE(VALUE(RIGHT('Cihazlar'!F203,4)),VALUE(MID('Cihazlar'!F203,4,2)),VALUE(LEFT('Cihazlar'!F203,2))),""))),IF('Cihazlar'!E203="","",IF(ISNUMBER('Cihazlar'!E203),'Cihazlar'!E203,IFERROR(DATE(VALUE(RIGHT('Cihazlar'!E203,4)),VALUE(MID('Cihazlar'!E203,4,2)),VALUE(LEFT('Cihazlar'!E203,2))),""))))</f>
        <v/>
      </c>
      <c r="P203" t="str">
        <f>IF('Cihazlar'!C203="","",IFERROR(MATCH('Cihazlar'!C203,'Ürünler'!$A:$A,0),IFERROR(MATCH('Cihazlar'!C203,'Ürünler'!$B:$B,0),"")))</f>
        <v/>
      </c>
      <c r="Q203">
        <f>IF(R203&gt;0,0,IF('Cihazlar'!J203&lt;&gt;"",N(VALUE('Cihazlar'!J203)),IF(P203="",0,N(INDEX('Ürünler'!$C:$C,P203)))))</f>
        <v>0</v>
      </c>
      <c r="R203">
        <f>IF('Cihazlar'!K203&lt;&gt;"",N(VALUE('Cihazlar'!K203)),IF('Cihazlar'!J203&lt;&gt;"",0,IF(P203="",0,N(INDEX('Ürünler'!$D:$D,P203)))))</f>
        <v>0</v>
      </c>
    </row>
    <row r="204" spans="1:18">
      <c r="A204" t="str">
        <f>IF(AND('Cihazlar'!A204="",'Cihazlar'!B204=""),"",IFERROR(INDEX('Müşteriler'!$A:$A,MATCH(IF('Cihazlar'!A204="","§",'Cihazlar'!A204),'Müşteriler'!$K:$K,0)),IFERROR(INDEX('Müşteriler'!$A:$A,MATCH(IF('Cihazlar'!B204="","§",'Cihazlar'!B204),'Müşteriler'!$C:$C,0)),'Cihazlar'!A204&amp;'Cihazlar'!B204)))</f>
        <v/>
      </c>
      <c r="B204" t="str">
        <f>IF('Cihazlar'!C204="","",IF(P204="",'Cihazlar'!C204,INDEX('Ürünler'!$B:$B,P204)))</f>
        <v/>
      </c>
      <c r="C204" t="str">
        <f>IF('Cihazlar'!D204="","",'Cihazlar'!D204)</f>
        <v/>
      </c>
      <c r="D204" s="16" t="str">
        <f>O204</f>
        <v/>
      </c>
      <c r="E204" t="str">
        <f>IF(R204&gt;0,R204&amp;" gün",IF(Q204&gt;0,Q204&amp;" ay",""))</f>
        <v/>
      </c>
      <c r="F204" s="16" t="str">
        <f>IF(OR('Cihazlar'!C204="",O204=""),"",IF(R204&gt;0,O204+R204,IF(Q204&gt;0,EDATE(O204,Q204),"")))</f>
        <v/>
      </c>
      <c r="G204" s="17" t="str">
        <f>IF(F204="","",F204-TODAY())</f>
        <v/>
      </c>
      <c r="H204" t="str">
        <f>IF(G204="","",IF(G204&lt;0,"Gecikmiş",IF(G204&lt;=30,"30 gün içinde","Planlı")))</f>
        <v/>
      </c>
      <c r="I204" s="16" t="str">
        <f>IF('Cihazlar'!R204="","",IF('Cihazlar'!S204="Uygun değil",(IF('Cihazlar'!R204="","",IF(ISNUMBER('Cihazlar'!R204),'Cihazlar'!R204,IFERROR(DATE(VALUE(RIGHT('Cihazlar'!R204,4)),VALUE(MID('Cihazlar'!R204,4,2)),VALUE(LEFT('Cihazlar'!R204,2))),""))))+0,EDATE((IF('Cihazlar'!R204="","",IF(ISNUMBER('Cihazlar'!R204),'Cihazlar'!R204,IFERROR(DATE(VALUE(RIGHT('Cihazlar'!R204,4)),VALUE(MID('Cihazlar'!R204,4,2)),VALUE(LEFT('Cihazlar'!R204,2))),"")))),12)))</f>
        <v/>
      </c>
      <c r="J204" s="17" t="str">
        <f>IF(I204="","",I204-TODAY())</f>
        <v/>
      </c>
      <c r="K204" s="16" t="str">
        <f>IF('Cihazlar'!U204="","",IF('Cihazlar'!V204="Kaçak var",(IF('Cihazlar'!U204="","",IF(ISNUMBER('Cihazlar'!U204),'Cihazlar'!U204,IFERROR(DATE(VALUE(RIGHT('Cihazlar'!U204,4)),VALUE(MID('Cihazlar'!U204,4,2)),VALUE(LEFT('Cihazlar'!U204,2))),""))))+30,EDATE((IF('Cihazlar'!U204="","",IF(ISNUMBER('Cihazlar'!U204),'Cihazlar'!U204,IFERROR(DATE(VALUE(RIGHT('Cihazlar'!U204,4)),VALUE(MID('Cihazlar'!U204,4,2)),VALUE(LEFT('Cihazlar'!U204,2))),"")))),12)))</f>
        <v/>
      </c>
      <c r="L204" s="17" t="str">
        <f>IF(K204="","",K204-TODAY())</f>
        <v/>
      </c>
      <c r="M204" s="16" t="str">
        <f>IF('Cihazlar'!X204="","",IF('Cihazlar'!Y204="Uygun değil",(IF('Cihazlar'!X204="","",IF(ISNUMBER('Cihazlar'!X204),'Cihazlar'!X204,IFERROR(DATE(VALUE(RIGHT('Cihazlar'!X204,4)),VALUE(MID('Cihazlar'!X204,4,2)),VALUE(LEFT('Cihazlar'!X204,2))),""))))+0,EDATE((IF('Cihazlar'!X204="","",IF(ISNUMBER('Cihazlar'!X204),'Cihazlar'!X204,IFERROR(DATE(VALUE(RIGHT('Cihazlar'!X204,4)),VALUE(MID('Cihazlar'!X204,4,2)),VALUE(LEFT('Cihazlar'!X204,2))),"")))),12)))</f>
        <v/>
      </c>
      <c r="N204" s="17" t="str">
        <f>IF(M204="","",M204-TODAY())</f>
        <v/>
      </c>
      <c r="O204" s="16" t="str">
        <f>IF('Cihazlar'!F204&lt;&gt;"",IF('Cihazlar'!F204="","",IF(ISNUMBER('Cihazlar'!F204),'Cihazlar'!F204,IFERROR(DATE(VALUE(RIGHT('Cihazlar'!F204,4)),VALUE(MID('Cihazlar'!F204,4,2)),VALUE(LEFT('Cihazlar'!F204,2))),""))),IF('Cihazlar'!E204="","",IF(ISNUMBER('Cihazlar'!E204),'Cihazlar'!E204,IFERROR(DATE(VALUE(RIGHT('Cihazlar'!E204,4)),VALUE(MID('Cihazlar'!E204,4,2)),VALUE(LEFT('Cihazlar'!E204,2))),""))))</f>
        <v/>
      </c>
      <c r="P204" t="str">
        <f>IF('Cihazlar'!C204="","",IFERROR(MATCH('Cihazlar'!C204,'Ürünler'!$A:$A,0),IFERROR(MATCH('Cihazlar'!C204,'Ürünler'!$B:$B,0),"")))</f>
        <v/>
      </c>
      <c r="Q204">
        <f>IF(R204&gt;0,0,IF('Cihazlar'!J204&lt;&gt;"",N(VALUE('Cihazlar'!J204)),IF(P204="",0,N(INDEX('Ürünler'!$C:$C,P204)))))</f>
        <v>0</v>
      </c>
      <c r="R204">
        <f>IF('Cihazlar'!K204&lt;&gt;"",N(VALUE('Cihazlar'!K204)),IF('Cihazlar'!J204&lt;&gt;"",0,IF(P204="",0,N(INDEX('Ürünler'!$D:$D,P204)))))</f>
        <v>0</v>
      </c>
    </row>
    <row r="205" spans="1:18">
      <c r="A205" t="str">
        <f>IF(AND('Cihazlar'!A205="",'Cihazlar'!B205=""),"",IFERROR(INDEX('Müşteriler'!$A:$A,MATCH(IF('Cihazlar'!A205="","§",'Cihazlar'!A205),'Müşteriler'!$K:$K,0)),IFERROR(INDEX('Müşteriler'!$A:$A,MATCH(IF('Cihazlar'!B205="","§",'Cihazlar'!B205),'Müşteriler'!$C:$C,0)),'Cihazlar'!A205&amp;'Cihazlar'!B205)))</f>
        <v/>
      </c>
      <c r="B205" t="str">
        <f>IF('Cihazlar'!C205="","",IF(P205="",'Cihazlar'!C205,INDEX('Ürünler'!$B:$B,P205)))</f>
        <v/>
      </c>
      <c r="C205" t="str">
        <f>IF('Cihazlar'!D205="","",'Cihazlar'!D205)</f>
        <v/>
      </c>
      <c r="D205" s="16" t="str">
        <f>O205</f>
        <v/>
      </c>
      <c r="E205" t="str">
        <f>IF(R205&gt;0,R205&amp;" gün",IF(Q205&gt;0,Q205&amp;" ay",""))</f>
        <v/>
      </c>
      <c r="F205" s="16" t="str">
        <f>IF(OR('Cihazlar'!C205="",O205=""),"",IF(R205&gt;0,O205+R205,IF(Q205&gt;0,EDATE(O205,Q205),"")))</f>
        <v/>
      </c>
      <c r="G205" s="17" t="str">
        <f>IF(F205="","",F205-TODAY())</f>
        <v/>
      </c>
      <c r="H205" t="str">
        <f>IF(G205="","",IF(G205&lt;0,"Gecikmiş",IF(G205&lt;=30,"30 gün içinde","Planlı")))</f>
        <v/>
      </c>
      <c r="I205" s="16" t="str">
        <f>IF('Cihazlar'!R205="","",IF('Cihazlar'!S205="Uygun değil",(IF('Cihazlar'!R205="","",IF(ISNUMBER('Cihazlar'!R205),'Cihazlar'!R205,IFERROR(DATE(VALUE(RIGHT('Cihazlar'!R205,4)),VALUE(MID('Cihazlar'!R205,4,2)),VALUE(LEFT('Cihazlar'!R205,2))),""))))+0,EDATE((IF('Cihazlar'!R205="","",IF(ISNUMBER('Cihazlar'!R205),'Cihazlar'!R205,IFERROR(DATE(VALUE(RIGHT('Cihazlar'!R205,4)),VALUE(MID('Cihazlar'!R205,4,2)),VALUE(LEFT('Cihazlar'!R205,2))),"")))),12)))</f>
        <v/>
      </c>
      <c r="J205" s="17" t="str">
        <f>IF(I205="","",I205-TODAY())</f>
        <v/>
      </c>
      <c r="K205" s="16" t="str">
        <f>IF('Cihazlar'!U205="","",IF('Cihazlar'!V205="Kaçak var",(IF('Cihazlar'!U205="","",IF(ISNUMBER('Cihazlar'!U205),'Cihazlar'!U205,IFERROR(DATE(VALUE(RIGHT('Cihazlar'!U205,4)),VALUE(MID('Cihazlar'!U205,4,2)),VALUE(LEFT('Cihazlar'!U205,2))),""))))+30,EDATE((IF('Cihazlar'!U205="","",IF(ISNUMBER('Cihazlar'!U205),'Cihazlar'!U205,IFERROR(DATE(VALUE(RIGHT('Cihazlar'!U205,4)),VALUE(MID('Cihazlar'!U205,4,2)),VALUE(LEFT('Cihazlar'!U205,2))),"")))),12)))</f>
        <v/>
      </c>
      <c r="L205" s="17" t="str">
        <f>IF(K205="","",K205-TODAY())</f>
        <v/>
      </c>
      <c r="M205" s="16" t="str">
        <f>IF('Cihazlar'!X205="","",IF('Cihazlar'!Y205="Uygun değil",(IF('Cihazlar'!X205="","",IF(ISNUMBER('Cihazlar'!X205),'Cihazlar'!X205,IFERROR(DATE(VALUE(RIGHT('Cihazlar'!X205,4)),VALUE(MID('Cihazlar'!X205,4,2)),VALUE(LEFT('Cihazlar'!X205,2))),""))))+0,EDATE((IF('Cihazlar'!X205="","",IF(ISNUMBER('Cihazlar'!X205),'Cihazlar'!X205,IFERROR(DATE(VALUE(RIGHT('Cihazlar'!X205,4)),VALUE(MID('Cihazlar'!X205,4,2)),VALUE(LEFT('Cihazlar'!X205,2))),"")))),12)))</f>
        <v/>
      </c>
      <c r="N205" s="17" t="str">
        <f>IF(M205="","",M205-TODAY())</f>
        <v/>
      </c>
      <c r="O205" s="16" t="str">
        <f>IF('Cihazlar'!F205&lt;&gt;"",IF('Cihazlar'!F205="","",IF(ISNUMBER('Cihazlar'!F205),'Cihazlar'!F205,IFERROR(DATE(VALUE(RIGHT('Cihazlar'!F205,4)),VALUE(MID('Cihazlar'!F205,4,2)),VALUE(LEFT('Cihazlar'!F205,2))),""))),IF('Cihazlar'!E205="","",IF(ISNUMBER('Cihazlar'!E205),'Cihazlar'!E205,IFERROR(DATE(VALUE(RIGHT('Cihazlar'!E205,4)),VALUE(MID('Cihazlar'!E205,4,2)),VALUE(LEFT('Cihazlar'!E205,2))),""))))</f>
        <v/>
      </c>
      <c r="P205" t="str">
        <f>IF('Cihazlar'!C205="","",IFERROR(MATCH('Cihazlar'!C205,'Ürünler'!$A:$A,0),IFERROR(MATCH('Cihazlar'!C205,'Ürünler'!$B:$B,0),"")))</f>
        <v/>
      </c>
      <c r="Q205">
        <f>IF(R205&gt;0,0,IF('Cihazlar'!J205&lt;&gt;"",N(VALUE('Cihazlar'!J205)),IF(P205="",0,N(INDEX('Ürünler'!$C:$C,P205)))))</f>
        <v>0</v>
      </c>
      <c r="R205">
        <f>IF('Cihazlar'!K205&lt;&gt;"",N(VALUE('Cihazlar'!K205)),IF('Cihazlar'!J205&lt;&gt;"",0,IF(P205="",0,N(INDEX('Ürünler'!$D:$D,P205)))))</f>
        <v>0</v>
      </c>
    </row>
    <row r="206" spans="1:18">
      <c r="A206" t="str">
        <f>IF(AND('Cihazlar'!A206="",'Cihazlar'!B206=""),"",IFERROR(INDEX('Müşteriler'!$A:$A,MATCH(IF('Cihazlar'!A206="","§",'Cihazlar'!A206),'Müşteriler'!$K:$K,0)),IFERROR(INDEX('Müşteriler'!$A:$A,MATCH(IF('Cihazlar'!B206="","§",'Cihazlar'!B206),'Müşteriler'!$C:$C,0)),'Cihazlar'!A206&amp;'Cihazlar'!B206)))</f>
        <v/>
      </c>
      <c r="B206" t="str">
        <f>IF('Cihazlar'!C206="","",IF(P206="",'Cihazlar'!C206,INDEX('Ürünler'!$B:$B,P206)))</f>
        <v/>
      </c>
      <c r="C206" t="str">
        <f>IF('Cihazlar'!D206="","",'Cihazlar'!D206)</f>
        <v/>
      </c>
      <c r="D206" s="16" t="str">
        <f>O206</f>
        <v/>
      </c>
      <c r="E206" t="str">
        <f>IF(R206&gt;0,R206&amp;" gün",IF(Q206&gt;0,Q206&amp;" ay",""))</f>
        <v/>
      </c>
      <c r="F206" s="16" t="str">
        <f>IF(OR('Cihazlar'!C206="",O206=""),"",IF(R206&gt;0,O206+R206,IF(Q206&gt;0,EDATE(O206,Q206),"")))</f>
        <v/>
      </c>
      <c r="G206" s="17" t="str">
        <f>IF(F206="","",F206-TODAY())</f>
        <v/>
      </c>
      <c r="H206" t="str">
        <f>IF(G206="","",IF(G206&lt;0,"Gecikmiş",IF(G206&lt;=30,"30 gün içinde","Planlı")))</f>
        <v/>
      </c>
      <c r="I206" s="16" t="str">
        <f>IF('Cihazlar'!R206="","",IF('Cihazlar'!S206="Uygun değil",(IF('Cihazlar'!R206="","",IF(ISNUMBER('Cihazlar'!R206),'Cihazlar'!R206,IFERROR(DATE(VALUE(RIGHT('Cihazlar'!R206,4)),VALUE(MID('Cihazlar'!R206,4,2)),VALUE(LEFT('Cihazlar'!R206,2))),""))))+0,EDATE((IF('Cihazlar'!R206="","",IF(ISNUMBER('Cihazlar'!R206),'Cihazlar'!R206,IFERROR(DATE(VALUE(RIGHT('Cihazlar'!R206,4)),VALUE(MID('Cihazlar'!R206,4,2)),VALUE(LEFT('Cihazlar'!R206,2))),"")))),12)))</f>
        <v/>
      </c>
      <c r="J206" s="17" t="str">
        <f>IF(I206="","",I206-TODAY())</f>
        <v/>
      </c>
      <c r="K206" s="16" t="str">
        <f>IF('Cihazlar'!U206="","",IF('Cihazlar'!V206="Kaçak var",(IF('Cihazlar'!U206="","",IF(ISNUMBER('Cihazlar'!U206),'Cihazlar'!U206,IFERROR(DATE(VALUE(RIGHT('Cihazlar'!U206,4)),VALUE(MID('Cihazlar'!U206,4,2)),VALUE(LEFT('Cihazlar'!U206,2))),""))))+30,EDATE((IF('Cihazlar'!U206="","",IF(ISNUMBER('Cihazlar'!U206),'Cihazlar'!U206,IFERROR(DATE(VALUE(RIGHT('Cihazlar'!U206,4)),VALUE(MID('Cihazlar'!U206,4,2)),VALUE(LEFT('Cihazlar'!U206,2))),"")))),12)))</f>
        <v/>
      </c>
      <c r="L206" s="17" t="str">
        <f>IF(K206="","",K206-TODAY())</f>
        <v/>
      </c>
      <c r="M206" s="16" t="str">
        <f>IF('Cihazlar'!X206="","",IF('Cihazlar'!Y206="Uygun değil",(IF('Cihazlar'!X206="","",IF(ISNUMBER('Cihazlar'!X206),'Cihazlar'!X206,IFERROR(DATE(VALUE(RIGHT('Cihazlar'!X206,4)),VALUE(MID('Cihazlar'!X206,4,2)),VALUE(LEFT('Cihazlar'!X206,2))),""))))+0,EDATE((IF('Cihazlar'!X206="","",IF(ISNUMBER('Cihazlar'!X206),'Cihazlar'!X206,IFERROR(DATE(VALUE(RIGHT('Cihazlar'!X206,4)),VALUE(MID('Cihazlar'!X206,4,2)),VALUE(LEFT('Cihazlar'!X206,2))),"")))),12)))</f>
        <v/>
      </c>
      <c r="N206" s="17" t="str">
        <f>IF(M206="","",M206-TODAY())</f>
        <v/>
      </c>
      <c r="O206" s="16" t="str">
        <f>IF('Cihazlar'!F206&lt;&gt;"",IF('Cihazlar'!F206="","",IF(ISNUMBER('Cihazlar'!F206),'Cihazlar'!F206,IFERROR(DATE(VALUE(RIGHT('Cihazlar'!F206,4)),VALUE(MID('Cihazlar'!F206,4,2)),VALUE(LEFT('Cihazlar'!F206,2))),""))),IF('Cihazlar'!E206="","",IF(ISNUMBER('Cihazlar'!E206),'Cihazlar'!E206,IFERROR(DATE(VALUE(RIGHT('Cihazlar'!E206,4)),VALUE(MID('Cihazlar'!E206,4,2)),VALUE(LEFT('Cihazlar'!E206,2))),""))))</f>
        <v/>
      </c>
      <c r="P206" t="str">
        <f>IF('Cihazlar'!C206="","",IFERROR(MATCH('Cihazlar'!C206,'Ürünler'!$A:$A,0),IFERROR(MATCH('Cihazlar'!C206,'Ürünler'!$B:$B,0),"")))</f>
        <v/>
      </c>
      <c r="Q206">
        <f>IF(R206&gt;0,0,IF('Cihazlar'!J206&lt;&gt;"",N(VALUE('Cihazlar'!J206)),IF(P206="",0,N(INDEX('Ürünler'!$C:$C,P206)))))</f>
        <v>0</v>
      </c>
      <c r="R206">
        <f>IF('Cihazlar'!K206&lt;&gt;"",N(VALUE('Cihazlar'!K206)),IF('Cihazlar'!J206&lt;&gt;"",0,IF(P206="",0,N(INDEX('Ürünler'!$D:$D,P206)))))</f>
        <v>0</v>
      </c>
    </row>
    <row r="207" spans="1:18">
      <c r="A207" t="str">
        <f>IF(AND('Cihazlar'!A207="",'Cihazlar'!B207=""),"",IFERROR(INDEX('Müşteriler'!$A:$A,MATCH(IF('Cihazlar'!A207="","§",'Cihazlar'!A207),'Müşteriler'!$K:$K,0)),IFERROR(INDEX('Müşteriler'!$A:$A,MATCH(IF('Cihazlar'!B207="","§",'Cihazlar'!B207),'Müşteriler'!$C:$C,0)),'Cihazlar'!A207&amp;'Cihazlar'!B207)))</f>
        <v/>
      </c>
      <c r="B207" t="str">
        <f>IF('Cihazlar'!C207="","",IF(P207="",'Cihazlar'!C207,INDEX('Ürünler'!$B:$B,P207)))</f>
        <v/>
      </c>
      <c r="C207" t="str">
        <f>IF('Cihazlar'!D207="","",'Cihazlar'!D207)</f>
        <v/>
      </c>
      <c r="D207" s="16" t="str">
        <f>O207</f>
        <v/>
      </c>
      <c r="E207" t="str">
        <f>IF(R207&gt;0,R207&amp;" gün",IF(Q207&gt;0,Q207&amp;" ay",""))</f>
        <v/>
      </c>
      <c r="F207" s="16" t="str">
        <f>IF(OR('Cihazlar'!C207="",O207=""),"",IF(R207&gt;0,O207+R207,IF(Q207&gt;0,EDATE(O207,Q207),"")))</f>
        <v/>
      </c>
      <c r="G207" s="17" t="str">
        <f>IF(F207="","",F207-TODAY())</f>
        <v/>
      </c>
      <c r="H207" t="str">
        <f>IF(G207="","",IF(G207&lt;0,"Gecikmiş",IF(G207&lt;=30,"30 gün içinde","Planlı")))</f>
        <v/>
      </c>
      <c r="I207" s="16" t="str">
        <f>IF('Cihazlar'!R207="","",IF('Cihazlar'!S207="Uygun değil",(IF('Cihazlar'!R207="","",IF(ISNUMBER('Cihazlar'!R207),'Cihazlar'!R207,IFERROR(DATE(VALUE(RIGHT('Cihazlar'!R207,4)),VALUE(MID('Cihazlar'!R207,4,2)),VALUE(LEFT('Cihazlar'!R207,2))),""))))+0,EDATE((IF('Cihazlar'!R207="","",IF(ISNUMBER('Cihazlar'!R207),'Cihazlar'!R207,IFERROR(DATE(VALUE(RIGHT('Cihazlar'!R207,4)),VALUE(MID('Cihazlar'!R207,4,2)),VALUE(LEFT('Cihazlar'!R207,2))),"")))),12)))</f>
        <v/>
      </c>
      <c r="J207" s="17" t="str">
        <f>IF(I207="","",I207-TODAY())</f>
        <v/>
      </c>
      <c r="K207" s="16" t="str">
        <f>IF('Cihazlar'!U207="","",IF('Cihazlar'!V207="Kaçak var",(IF('Cihazlar'!U207="","",IF(ISNUMBER('Cihazlar'!U207),'Cihazlar'!U207,IFERROR(DATE(VALUE(RIGHT('Cihazlar'!U207,4)),VALUE(MID('Cihazlar'!U207,4,2)),VALUE(LEFT('Cihazlar'!U207,2))),""))))+30,EDATE((IF('Cihazlar'!U207="","",IF(ISNUMBER('Cihazlar'!U207),'Cihazlar'!U207,IFERROR(DATE(VALUE(RIGHT('Cihazlar'!U207,4)),VALUE(MID('Cihazlar'!U207,4,2)),VALUE(LEFT('Cihazlar'!U207,2))),"")))),12)))</f>
        <v/>
      </c>
      <c r="L207" s="17" t="str">
        <f>IF(K207="","",K207-TODAY())</f>
        <v/>
      </c>
      <c r="M207" s="16" t="str">
        <f>IF('Cihazlar'!X207="","",IF('Cihazlar'!Y207="Uygun değil",(IF('Cihazlar'!X207="","",IF(ISNUMBER('Cihazlar'!X207),'Cihazlar'!X207,IFERROR(DATE(VALUE(RIGHT('Cihazlar'!X207,4)),VALUE(MID('Cihazlar'!X207,4,2)),VALUE(LEFT('Cihazlar'!X207,2))),""))))+0,EDATE((IF('Cihazlar'!X207="","",IF(ISNUMBER('Cihazlar'!X207),'Cihazlar'!X207,IFERROR(DATE(VALUE(RIGHT('Cihazlar'!X207,4)),VALUE(MID('Cihazlar'!X207,4,2)),VALUE(LEFT('Cihazlar'!X207,2))),"")))),12)))</f>
        <v/>
      </c>
      <c r="N207" s="17" t="str">
        <f>IF(M207="","",M207-TODAY())</f>
        <v/>
      </c>
      <c r="O207" s="16" t="str">
        <f>IF('Cihazlar'!F207&lt;&gt;"",IF('Cihazlar'!F207="","",IF(ISNUMBER('Cihazlar'!F207),'Cihazlar'!F207,IFERROR(DATE(VALUE(RIGHT('Cihazlar'!F207,4)),VALUE(MID('Cihazlar'!F207,4,2)),VALUE(LEFT('Cihazlar'!F207,2))),""))),IF('Cihazlar'!E207="","",IF(ISNUMBER('Cihazlar'!E207),'Cihazlar'!E207,IFERROR(DATE(VALUE(RIGHT('Cihazlar'!E207,4)),VALUE(MID('Cihazlar'!E207,4,2)),VALUE(LEFT('Cihazlar'!E207,2))),""))))</f>
        <v/>
      </c>
      <c r="P207" t="str">
        <f>IF('Cihazlar'!C207="","",IFERROR(MATCH('Cihazlar'!C207,'Ürünler'!$A:$A,0),IFERROR(MATCH('Cihazlar'!C207,'Ürünler'!$B:$B,0),"")))</f>
        <v/>
      </c>
      <c r="Q207">
        <f>IF(R207&gt;0,0,IF('Cihazlar'!J207&lt;&gt;"",N(VALUE('Cihazlar'!J207)),IF(P207="",0,N(INDEX('Ürünler'!$C:$C,P207)))))</f>
        <v>0</v>
      </c>
      <c r="R207">
        <f>IF('Cihazlar'!K207&lt;&gt;"",N(VALUE('Cihazlar'!K207)),IF('Cihazlar'!J207&lt;&gt;"",0,IF(P207="",0,N(INDEX('Ürünler'!$D:$D,P207)))))</f>
        <v>0</v>
      </c>
    </row>
    <row r="208" spans="1:18">
      <c r="A208" t="str">
        <f>IF(AND('Cihazlar'!A208="",'Cihazlar'!B208=""),"",IFERROR(INDEX('Müşteriler'!$A:$A,MATCH(IF('Cihazlar'!A208="","§",'Cihazlar'!A208),'Müşteriler'!$K:$K,0)),IFERROR(INDEX('Müşteriler'!$A:$A,MATCH(IF('Cihazlar'!B208="","§",'Cihazlar'!B208),'Müşteriler'!$C:$C,0)),'Cihazlar'!A208&amp;'Cihazlar'!B208)))</f>
        <v/>
      </c>
      <c r="B208" t="str">
        <f>IF('Cihazlar'!C208="","",IF(P208="",'Cihazlar'!C208,INDEX('Ürünler'!$B:$B,P208)))</f>
        <v/>
      </c>
      <c r="C208" t="str">
        <f>IF('Cihazlar'!D208="","",'Cihazlar'!D208)</f>
        <v/>
      </c>
      <c r="D208" s="16" t="str">
        <f>O208</f>
        <v/>
      </c>
      <c r="E208" t="str">
        <f>IF(R208&gt;0,R208&amp;" gün",IF(Q208&gt;0,Q208&amp;" ay",""))</f>
        <v/>
      </c>
      <c r="F208" s="16" t="str">
        <f>IF(OR('Cihazlar'!C208="",O208=""),"",IF(R208&gt;0,O208+R208,IF(Q208&gt;0,EDATE(O208,Q208),"")))</f>
        <v/>
      </c>
      <c r="G208" s="17" t="str">
        <f>IF(F208="","",F208-TODAY())</f>
        <v/>
      </c>
      <c r="H208" t="str">
        <f>IF(G208="","",IF(G208&lt;0,"Gecikmiş",IF(G208&lt;=30,"30 gün içinde","Planlı")))</f>
        <v/>
      </c>
      <c r="I208" s="16" t="str">
        <f>IF('Cihazlar'!R208="","",IF('Cihazlar'!S208="Uygun değil",(IF('Cihazlar'!R208="","",IF(ISNUMBER('Cihazlar'!R208),'Cihazlar'!R208,IFERROR(DATE(VALUE(RIGHT('Cihazlar'!R208,4)),VALUE(MID('Cihazlar'!R208,4,2)),VALUE(LEFT('Cihazlar'!R208,2))),""))))+0,EDATE((IF('Cihazlar'!R208="","",IF(ISNUMBER('Cihazlar'!R208),'Cihazlar'!R208,IFERROR(DATE(VALUE(RIGHT('Cihazlar'!R208,4)),VALUE(MID('Cihazlar'!R208,4,2)),VALUE(LEFT('Cihazlar'!R208,2))),"")))),12)))</f>
        <v/>
      </c>
      <c r="J208" s="17" t="str">
        <f>IF(I208="","",I208-TODAY())</f>
        <v/>
      </c>
      <c r="K208" s="16" t="str">
        <f>IF('Cihazlar'!U208="","",IF('Cihazlar'!V208="Kaçak var",(IF('Cihazlar'!U208="","",IF(ISNUMBER('Cihazlar'!U208),'Cihazlar'!U208,IFERROR(DATE(VALUE(RIGHT('Cihazlar'!U208,4)),VALUE(MID('Cihazlar'!U208,4,2)),VALUE(LEFT('Cihazlar'!U208,2))),""))))+30,EDATE((IF('Cihazlar'!U208="","",IF(ISNUMBER('Cihazlar'!U208),'Cihazlar'!U208,IFERROR(DATE(VALUE(RIGHT('Cihazlar'!U208,4)),VALUE(MID('Cihazlar'!U208,4,2)),VALUE(LEFT('Cihazlar'!U208,2))),"")))),12)))</f>
        <v/>
      </c>
      <c r="L208" s="17" t="str">
        <f>IF(K208="","",K208-TODAY())</f>
        <v/>
      </c>
      <c r="M208" s="16" t="str">
        <f>IF('Cihazlar'!X208="","",IF('Cihazlar'!Y208="Uygun değil",(IF('Cihazlar'!X208="","",IF(ISNUMBER('Cihazlar'!X208),'Cihazlar'!X208,IFERROR(DATE(VALUE(RIGHT('Cihazlar'!X208,4)),VALUE(MID('Cihazlar'!X208,4,2)),VALUE(LEFT('Cihazlar'!X208,2))),""))))+0,EDATE((IF('Cihazlar'!X208="","",IF(ISNUMBER('Cihazlar'!X208),'Cihazlar'!X208,IFERROR(DATE(VALUE(RIGHT('Cihazlar'!X208,4)),VALUE(MID('Cihazlar'!X208,4,2)),VALUE(LEFT('Cihazlar'!X208,2))),"")))),12)))</f>
        <v/>
      </c>
      <c r="N208" s="17" t="str">
        <f>IF(M208="","",M208-TODAY())</f>
        <v/>
      </c>
      <c r="O208" s="16" t="str">
        <f>IF('Cihazlar'!F208&lt;&gt;"",IF('Cihazlar'!F208="","",IF(ISNUMBER('Cihazlar'!F208),'Cihazlar'!F208,IFERROR(DATE(VALUE(RIGHT('Cihazlar'!F208,4)),VALUE(MID('Cihazlar'!F208,4,2)),VALUE(LEFT('Cihazlar'!F208,2))),""))),IF('Cihazlar'!E208="","",IF(ISNUMBER('Cihazlar'!E208),'Cihazlar'!E208,IFERROR(DATE(VALUE(RIGHT('Cihazlar'!E208,4)),VALUE(MID('Cihazlar'!E208,4,2)),VALUE(LEFT('Cihazlar'!E208,2))),""))))</f>
        <v/>
      </c>
      <c r="P208" t="str">
        <f>IF('Cihazlar'!C208="","",IFERROR(MATCH('Cihazlar'!C208,'Ürünler'!$A:$A,0),IFERROR(MATCH('Cihazlar'!C208,'Ürünler'!$B:$B,0),"")))</f>
        <v/>
      </c>
      <c r="Q208">
        <f>IF(R208&gt;0,0,IF('Cihazlar'!J208&lt;&gt;"",N(VALUE('Cihazlar'!J208)),IF(P208="",0,N(INDEX('Ürünler'!$C:$C,P208)))))</f>
        <v>0</v>
      </c>
      <c r="R208">
        <f>IF('Cihazlar'!K208&lt;&gt;"",N(VALUE('Cihazlar'!K208)),IF('Cihazlar'!J208&lt;&gt;"",0,IF(P208="",0,N(INDEX('Ürünler'!$D:$D,P208)))))</f>
        <v>0</v>
      </c>
    </row>
    <row r="209" spans="1:18">
      <c r="A209" t="str">
        <f>IF(AND('Cihazlar'!A209="",'Cihazlar'!B209=""),"",IFERROR(INDEX('Müşteriler'!$A:$A,MATCH(IF('Cihazlar'!A209="","§",'Cihazlar'!A209),'Müşteriler'!$K:$K,0)),IFERROR(INDEX('Müşteriler'!$A:$A,MATCH(IF('Cihazlar'!B209="","§",'Cihazlar'!B209),'Müşteriler'!$C:$C,0)),'Cihazlar'!A209&amp;'Cihazlar'!B209)))</f>
        <v/>
      </c>
      <c r="B209" t="str">
        <f>IF('Cihazlar'!C209="","",IF(P209="",'Cihazlar'!C209,INDEX('Ürünler'!$B:$B,P209)))</f>
        <v/>
      </c>
      <c r="C209" t="str">
        <f>IF('Cihazlar'!D209="","",'Cihazlar'!D209)</f>
        <v/>
      </c>
      <c r="D209" s="16" t="str">
        <f>O209</f>
        <v/>
      </c>
      <c r="E209" t="str">
        <f>IF(R209&gt;0,R209&amp;" gün",IF(Q209&gt;0,Q209&amp;" ay",""))</f>
        <v/>
      </c>
      <c r="F209" s="16" t="str">
        <f>IF(OR('Cihazlar'!C209="",O209=""),"",IF(R209&gt;0,O209+R209,IF(Q209&gt;0,EDATE(O209,Q209),"")))</f>
        <v/>
      </c>
      <c r="G209" s="17" t="str">
        <f>IF(F209="","",F209-TODAY())</f>
        <v/>
      </c>
      <c r="H209" t="str">
        <f>IF(G209="","",IF(G209&lt;0,"Gecikmiş",IF(G209&lt;=30,"30 gün içinde","Planlı")))</f>
        <v/>
      </c>
      <c r="I209" s="16" t="str">
        <f>IF('Cihazlar'!R209="","",IF('Cihazlar'!S209="Uygun değil",(IF('Cihazlar'!R209="","",IF(ISNUMBER('Cihazlar'!R209),'Cihazlar'!R209,IFERROR(DATE(VALUE(RIGHT('Cihazlar'!R209,4)),VALUE(MID('Cihazlar'!R209,4,2)),VALUE(LEFT('Cihazlar'!R209,2))),""))))+0,EDATE((IF('Cihazlar'!R209="","",IF(ISNUMBER('Cihazlar'!R209),'Cihazlar'!R209,IFERROR(DATE(VALUE(RIGHT('Cihazlar'!R209,4)),VALUE(MID('Cihazlar'!R209,4,2)),VALUE(LEFT('Cihazlar'!R209,2))),"")))),12)))</f>
        <v/>
      </c>
      <c r="J209" s="17" t="str">
        <f>IF(I209="","",I209-TODAY())</f>
        <v/>
      </c>
      <c r="K209" s="16" t="str">
        <f>IF('Cihazlar'!U209="","",IF('Cihazlar'!V209="Kaçak var",(IF('Cihazlar'!U209="","",IF(ISNUMBER('Cihazlar'!U209),'Cihazlar'!U209,IFERROR(DATE(VALUE(RIGHT('Cihazlar'!U209,4)),VALUE(MID('Cihazlar'!U209,4,2)),VALUE(LEFT('Cihazlar'!U209,2))),""))))+30,EDATE((IF('Cihazlar'!U209="","",IF(ISNUMBER('Cihazlar'!U209),'Cihazlar'!U209,IFERROR(DATE(VALUE(RIGHT('Cihazlar'!U209,4)),VALUE(MID('Cihazlar'!U209,4,2)),VALUE(LEFT('Cihazlar'!U209,2))),"")))),12)))</f>
        <v/>
      </c>
      <c r="L209" s="17" t="str">
        <f>IF(K209="","",K209-TODAY())</f>
        <v/>
      </c>
      <c r="M209" s="16" t="str">
        <f>IF('Cihazlar'!X209="","",IF('Cihazlar'!Y209="Uygun değil",(IF('Cihazlar'!X209="","",IF(ISNUMBER('Cihazlar'!X209),'Cihazlar'!X209,IFERROR(DATE(VALUE(RIGHT('Cihazlar'!X209,4)),VALUE(MID('Cihazlar'!X209,4,2)),VALUE(LEFT('Cihazlar'!X209,2))),""))))+0,EDATE((IF('Cihazlar'!X209="","",IF(ISNUMBER('Cihazlar'!X209),'Cihazlar'!X209,IFERROR(DATE(VALUE(RIGHT('Cihazlar'!X209,4)),VALUE(MID('Cihazlar'!X209,4,2)),VALUE(LEFT('Cihazlar'!X209,2))),"")))),12)))</f>
        <v/>
      </c>
      <c r="N209" s="17" t="str">
        <f>IF(M209="","",M209-TODAY())</f>
        <v/>
      </c>
      <c r="O209" s="16" t="str">
        <f>IF('Cihazlar'!F209&lt;&gt;"",IF('Cihazlar'!F209="","",IF(ISNUMBER('Cihazlar'!F209),'Cihazlar'!F209,IFERROR(DATE(VALUE(RIGHT('Cihazlar'!F209,4)),VALUE(MID('Cihazlar'!F209,4,2)),VALUE(LEFT('Cihazlar'!F209,2))),""))),IF('Cihazlar'!E209="","",IF(ISNUMBER('Cihazlar'!E209),'Cihazlar'!E209,IFERROR(DATE(VALUE(RIGHT('Cihazlar'!E209,4)),VALUE(MID('Cihazlar'!E209,4,2)),VALUE(LEFT('Cihazlar'!E209,2))),""))))</f>
        <v/>
      </c>
      <c r="P209" t="str">
        <f>IF('Cihazlar'!C209="","",IFERROR(MATCH('Cihazlar'!C209,'Ürünler'!$A:$A,0),IFERROR(MATCH('Cihazlar'!C209,'Ürünler'!$B:$B,0),"")))</f>
        <v/>
      </c>
      <c r="Q209">
        <f>IF(R209&gt;0,0,IF('Cihazlar'!J209&lt;&gt;"",N(VALUE('Cihazlar'!J209)),IF(P209="",0,N(INDEX('Ürünler'!$C:$C,P209)))))</f>
        <v>0</v>
      </c>
      <c r="R209">
        <f>IF('Cihazlar'!K209&lt;&gt;"",N(VALUE('Cihazlar'!K209)),IF('Cihazlar'!J209&lt;&gt;"",0,IF(P209="",0,N(INDEX('Ürünler'!$D:$D,P209)))))</f>
        <v>0</v>
      </c>
    </row>
    <row r="210" spans="1:18">
      <c r="A210" t="str">
        <f>IF(AND('Cihazlar'!A210="",'Cihazlar'!B210=""),"",IFERROR(INDEX('Müşteriler'!$A:$A,MATCH(IF('Cihazlar'!A210="","§",'Cihazlar'!A210),'Müşteriler'!$K:$K,0)),IFERROR(INDEX('Müşteriler'!$A:$A,MATCH(IF('Cihazlar'!B210="","§",'Cihazlar'!B210),'Müşteriler'!$C:$C,0)),'Cihazlar'!A210&amp;'Cihazlar'!B210)))</f>
        <v/>
      </c>
      <c r="B210" t="str">
        <f>IF('Cihazlar'!C210="","",IF(P210="",'Cihazlar'!C210,INDEX('Ürünler'!$B:$B,P210)))</f>
        <v/>
      </c>
      <c r="C210" t="str">
        <f>IF('Cihazlar'!D210="","",'Cihazlar'!D210)</f>
        <v/>
      </c>
      <c r="D210" s="16" t="str">
        <f>O210</f>
        <v/>
      </c>
      <c r="E210" t="str">
        <f>IF(R210&gt;0,R210&amp;" gün",IF(Q210&gt;0,Q210&amp;" ay",""))</f>
        <v/>
      </c>
      <c r="F210" s="16" t="str">
        <f>IF(OR('Cihazlar'!C210="",O210=""),"",IF(R210&gt;0,O210+R210,IF(Q210&gt;0,EDATE(O210,Q210),"")))</f>
        <v/>
      </c>
      <c r="G210" s="17" t="str">
        <f>IF(F210="","",F210-TODAY())</f>
        <v/>
      </c>
      <c r="H210" t="str">
        <f>IF(G210="","",IF(G210&lt;0,"Gecikmiş",IF(G210&lt;=30,"30 gün içinde","Planlı")))</f>
        <v/>
      </c>
      <c r="I210" s="16" t="str">
        <f>IF('Cihazlar'!R210="","",IF('Cihazlar'!S210="Uygun değil",(IF('Cihazlar'!R210="","",IF(ISNUMBER('Cihazlar'!R210),'Cihazlar'!R210,IFERROR(DATE(VALUE(RIGHT('Cihazlar'!R210,4)),VALUE(MID('Cihazlar'!R210,4,2)),VALUE(LEFT('Cihazlar'!R210,2))),""))))+0,EDATE((IF('Cihazlar'!R210="","",IF(ISNUMBER('Cihazlar'!R210),'Cihazlar'!R210,IFERROR(DATE(VALUE(RIGHT('Cihazlar'!R210,4)),VALUE(MID('Cihazlar'!R210,4,2)),VALUE(LEFT('Cihazlar'!R210,2))),"")))),12)))</f>
        <v/>
      </c>
      <c r="J210" s="17" t="str">
        <f>IF(I210="","",I210-TODAY())</f>
        <v/>
      </c>
      <c r="K210" s="16" t="str">
        <f>IF('Cihazlar'!U210="","",IF('Cihazlar'!V210="Kaçak var",(IF('Cihazlar'!U210="","",IF(ISNUMBER('Cihazlar'!U210),'Cihazlar'!U210,IFERROR(DATE(VALUE(RIGHT('Cihazlar'!U210,4)),VALUE(MID('Cihazlar'!U210,4,2)),VALUE(LEFT('Cihazlar'!U210,2))),""))))+30,EDATE((IF('Cihazlar'!U210="","",IF(ISNUMBER('Cihazlar'!U210),'Cihazlar'!U210,IFERROR(DATE(VALUE(RIGHT('Cihazlar'!U210,4)),VALUE(MID('Cihazlar'!U210,4,2)),VALUE(LEFT('Cihazlar'!U210,2))),"")))),12)))</f>
        <v/>
      </c>
      <c r="L210" s="17" t="str">
        <f>IF(K210="","",K210-TODAY())</f>
        <v/>
      </c>
      <c r="M210" s="16" t="str">
        <f>IF('Cihazlar'!X210="","",IF('Cihazlar'!Y210="Uygun değil",(IF('Cihazlar'!X210="","",IF(ISNUMBER('Cihazlar'!X210),'Cihazlar'!X210,IFERROR(DATE(VALUE(RIGHT('Cihazlar'!X210,4)),VALUE(MID('Cihazlar'!X210,4,2)),VALUE(LEFT('Cihazlar'!X210,2))),""))))+0,EDATE((IF('Cihazlar'!X210="","",IF(ISNUMBER('Cihazlar'!X210),'Cihazlar'!X210,IFERROR(DATE(VALUE(RIGHT('Cihazlar'!X210,4)),VALUE(MID('Cihazlar'!X210,4,2)),VALUE(LEFT('Cihazlar'!X210,2))),"")))),12)))</f>
        <v/>
      </c>
      <c r="N210" s="17" t="str">
        <f>IF(M210="","",M210-TODAY())</f>
        <v/>
      </c>
      <c r="O210" s="16" t="str">
        <f>IF('Cihazlar'!F210&lt;&gt;"",IF('Cihazlar'!F210="","",IF(ISNUMBER('Cihazlar'!F210),'Cihazlar'!F210,IFERROR(DATE(VALUE(RIGHT('Cihazlar'!F210,4)),VALUE(MID('Cihazlar'!F210,4,2)),VALUE(LEFT('Cihazlar'!F210,2))),""))),IF('Cihazlar'!E210="","",IF(ISNUMBER('Cihazlar'!E210),'Cihazlar'!E210,IFERROR(DATE(VALUE(RIGHT('Cihazlar'!E210,4)),VALUE(MID('Cihazlar'!E210,4,2)),VALUE(LEFT('Cihazlar'!E210,2))),""))))</f>
        <v/>
      </c>
      <c r="P210" t="str">
        <f>IF('Cihazlar'!C210="","",IFERROR(MATCH('Cihazlar'!C210,'Ürünler'!$A:$A,0),IFERROR(MATCH('Cihazlar'!C210,'Ürünler'!$B:$B,0),"")))</f>
        <v/>
      </c>
      <c r="Q210">
        <f>IF(R210&gt;0,0,IF('Cihazlar'!J210&lt;&gt;"",N(VALUE('Cihazlar'!J210)),IF(P210="",0,N(INDEX('Ürünler'!$C:$C,P210)))))</f>
        <v>0</v>
      </c>
      <c r="R210">
        <f>IF('Cihazlar'!K210&lt;&gt;"",N(VALUE('Cihazlar'!K210)),IF('Cihazlar'!J210&lt;&gt;"",0,IF(P210="",0,N(INDEX('Ürünler'!$D:$D,P210)))))</f>
        <v>0</v>
      </c>
    </row>
    <row r="211" spans="1:18">
      <c r="A211" t="str">
        <f>IF(AND('Cihazlar'!A211="",'Cihazlar'!B211=""),"",IFERROR(INDEX('Müşteriler'!$A:$A,MATCH(IF('Cihazlar'!A211="","§",'Cihazlar'!A211),'Müşteriler'!$K:$K,0)),IFERROR(INDEX('Müşteriler'!$A:$A,MATCH(IF('Cihazlar'!B211="","§",'Cihazlar'!B211),'Müşteriler'!$C:$C,0)),'Cihazlar'!A211&amp;'Cihazlar'!B211)))</f>
        <v/>
      </c>
      <c r="B211" t="str">
        <f>IF('Cihazlar'!C211="","",IF(P211="",'Cihazlar'!C211,INDEX('Ürünler'!$B:$B,P211)))</f>
        <v/>
      </c>
      <c r="C211" t="str">
        <f>IF('Cihazlar'!D211="","",'Cihazlar'!D211)</f>
        <v/>
      </c>
      <c r="D211" s="16" t="str">
        <f>O211</f>
        <v/>
      </c>
      <c r="E211" t="str">
        <f>IF(R211&gt;0,R211&amp;" gün",IF(Q211&gt;0,Q211&amp;" ay",""))</f>
        <v/>
      </c>
      <c r="F211" s="16" t="str">
        <f>IF(OR('Cihazlar'!C211="",O211=""),"",IF(R211&gt;0,O211+R211,IF(Q211&gt;0,EDATE(O211,Q211),"")))</f>
        <v/>
      </c>
      <c r="G211" s="17" t="str">
        <f>IF(F211="","",F211-TODAY())</f>
        <v/>
      </c>
      <c r="H211" t="str">
        <f>IF(G211="","",IF(G211&lt;0,"Gecikmiş",IF(G211&lt;=30,"30 gün içinde","Planlı")))</f>
        <v/>
      </c>
      <c r="I211" s="16" t="str">
        <f>IF('Cihazlar'!R211="","",IF('Cihazlar'!S211="Uygun değil",(IF('Cihazlar'!R211="","",IF(ISNUMBER('Cihazlar'!R211),'Cihazlar'!R211,IFERROR(DATE(VALUE(RIGHT('Cihazlar'!R211,4)),VALUE(MID('Cihazlar'!R211,4,2)),VALUE(LEFT('Cihazlar'!R211,2))),""))))+0,EDATE((IF('Cihazlar'!R211="","",IF(ISNUMBER('Cihazlar'!R211),'Cihazlar'!R211,IFERROR(DATE(VALUE(RIGHT('Cihazlar'!R211,4)),VALUE(MID('Cihazlar'!R211,4,2)),VALUE(LEFT('Cihazlar'!R211,2))),"")))),12)))</f>
        <v/>
      </c>
      <c r="J211" s="17" t="str">
        <f>IF(I211="","",I211-TODAY())</f>
        <v/>
      </c>
      <c r="K211" s="16" t="str">
        <f>IF('Cihazlar'!U211="","",IF('Cihazlar'!V211="Kaçak var",(IF('Cihazlar'!U211="","",IF(ISNUMBER('Cihazlar'!U211),'Cihazlar'!U211,IFERROR(DATE(VALUE(RIGHT('Cihazlar'!U211,4)),VALUE(MID('Cihazlar'!U211,4,2)),VALUE(LEFT('Cihazlar'!U211,2))),""))))+30,EDATE((IF('Cihazlar'!U211="","",IF(ISNUMBER('Cihazlar'!U211),'Cihazlar'!U211,IFERROR(DATE(VALUE(RIGHT('Cihazlar'!U211,4)),VALUE(MID('Cihazlar'!U211,4,2)),VALUE(LEFT('Cihazlar'!U211,2))),"")))),12)))</f>
        <v/>
      </c>
      <c r="L211" s="17" t="str">
        <f>IF(K211="","",K211-TODAY())</f>
        <v/>
      </c>
      <c r="M211" s="16" t="str">
        <f>IF('Cihazlar'!X211="","",IF('Cihazlar'!Y211="Uygun değil",(IF('Cihazlar'!X211="","",IF(ISNUMBER('Cihazlar'!X211),'Cihazlar'!X211,IFERROR(DATE(VALUE(RIGHT('Cihazlar'!X211,4)),VALUE(MID('Cihazlar'!X211,4,2)),VALUE(LEFT('Cihazlar'!X211,2))),""))))+0,EDATE((IF('Cihazlar'!X211="","",IF(ISNUMBER('Cihazlar'!X211),'Cihazlar'!X211,IFERROR(DATE(VALUE(RIGHT('Cihazlar'!X211,4)),VALUE(MID('Cihazlar'!X211,4,2)),VALUE(LEFT('Cihazlar'!X211,2))),"")))),12)))</f>
        <v/>
      </c>
      <c r="N211" s="17" t="str">
        <f>IF(M211="","",M211-TODAY())</f>
        <v/>
      </c>
      <c r="O211" s="16" t="str">
        <f>IF('Cihazlar'!F211&lt;&gt;"",IF('Cihazlar'!F211="","",IF(ISNUMBER('Cihazlar'!F211),'Cihazlar'!F211,IFERROR(DATE(VALUE(RIGHT('Cihazlar'!F211,4)),VALUE(MID('Cihazlar'!F211,4,2)),VALUE(LEFT('Cihazlar'!F211,2))),""))),IF('Cihazlar'!E211="","",IF(ISNUMBER('Cihazlar'!E211),'Cihazlar'!E211,IFERROR(DATE(VALUE(RIGHT('Cihazlar'!E211,4)),VALUE(MID('Cihazlar'!E211,4,2)),VALUE(LEFT('Cihazlar'!E211,2))),""))))</f>
        <v/>
      </c>
      <c r="P211" t="str">
        <f>IF('Cihazlar'!C211="","",IFERROR(MATCH('Cihazlar'!C211,'Ürünler'!$A:$A,0),IFERROR(MATCH('Cihazlar'!C211,'Ürünler'!$B:$B,0),"")))</f>
        <v/>
      </c>
      <c r="Q211">
        <f>IF(R211&gt;0,0,IF('Cihazlar'!J211&lt;&gt;"",N(VALUE('Cihazlar'!J211)),IF(P211="",0,N(INDEX('Ürünler'!$C:$C,P211)))))</f>
        <v>0</v>
      </c>
      <c r="R211">
        <f>IF('Cihazlar'!K211&lt;&gt;"",N(VALUE('Cihazlar'!K211)),IF('Cihazlar'!J211&lt;&gt;"",0,IF(P211="",0,N(INDEX('Ürünler'!$D:$D,P211)))))</f>
        <v>0</v>
      </c>
    </row>
    <row r="212" spans="1:18">
      <c r="A212" t="str">
        <f>IF(AND('Cihazlar'!A212="",'Cihazlar'!B212=""),"",IFERROR(INDEX('Müşteriler'!$A:$A,MATCH(IF('Cihazlar'!A212="","§",'Cihazlar'!A212),'Müşteriler'!$K:$K,0)),IFERROR(INDEX('Müşteriler'!$A:$A,MATCH(IF('Cihazlar'!B212="","§",'Cihazlar'!B212),'Müşteriler'!$C:$C,0)),'Cihazlar'!A212&amp;'Cihazlar'!B212)))</f>
        <v/>
      </c>
      <c r="B212" t="str">
        <f>IF('Cihazlar'!C212="","",IF(P212="",'Cihazlar'!C212,INDEX('Ürünler'!$B:$B,P212)))</f>
        <v/>
      </c>
      <c r="C212" t="str">
        <f>IF('Cihazlar'!D212="","",'Cihazlar'!D212)</f>
        <v/>
      </c>
      <c r="D212" s="16" t="str">
        <f>O212</f>
        <v/>
      </c>
      <c r="E212" t="str">
        <f>IF(R212&gt;0,R212&amp;" gün",IF(Q212&gt;0,Q212&amp;" ay",""))</f>
        <v/>
      </c>
      <c r="F212" s="16" t="str">
        <f>IF(OR('Cihazlar'!C212="",O212=""),"",IF(R212&gt;0,O212+R212,IF(Q212&gt;0,EDATE(O212,Q212),"")))</f>
        <v/>
      </c>
      <c r="G212" s="17" t="str">
        <f>IF(F212="","",F212-TODAY())</f>
        <v/>
      </c>
      <c r="H212" t="str">
        <f>IF(G212="","",IF(G212&lt;0,"Gecikmiş",IF(G212&lt;=30,"30 gün içinde","Planlı")))</f>
        <v/>
      </c>
      <c r="I212" s="16" t="str">
        <f>IF('Cihazlar'!R212="","",IF('Cihazlar'!S212="Uygun değil",(IF('Cihazlar'!R212="","",IF(ISNUMBER('Cihazlar'!R212),'Cihazlar'!R212,IFERROR(DATE(VALUE(RIGHT('Cihazlar'!R212,4)),VALUE(MID('Cihazlar'!R212,4,2)),VALUE(LEFT('Cihazlar'!R212,2))),""))))+0,EDATE((IF('Cihazlar'!R212="","",IF(ISNUMBER('Cihazlar'!R212),'Cihazlar'!R212,IFERROR(DATE(VALUE(RIGHT('Cihazlar'!R212,4)),VALUE(MID('Cihazlar'!R212,4,2)),VALUE(LEFT('Cihazlar'!R212,2))),"")))),12)))</f>
        <v/>
      </c>
      <c r="J212" s="17" t="str">
        <f>IF(I212="","",I212-TODAY())</f>
        <v/>
      </c>
      <c r="K212" s="16" t="str">
        <f>IF('Cihazlar'!U212="","",IF('Cihazlar'!V212="Kaçak var",(IF('Cihazlar'!U212="","",IF(ISNUMBER('Cihazlar'!U212),'Cihazlar'!U212,IFERROR(DATE(VALUE(RIGHT('Cihazlar'!U212,4)),VALUE(MID('Cihazlar'!U212,4,2)),VALUE(LEFT('Cihazlar'!U212,2))),""))))+30,EDATE((IF('Cihazlar'!U212="","",IF(ISNUMBER('Cihazlar'!U212),'Cihazlar'!U212,IFERROR(DATE(VALUE(RIGHT('Cihazlar'!U212,4)),VALUE(MID('Cihazlar'!U212,4,2)),VALUE(LEFT('Cihazlar'!U212,2))),"")))),12)))</f>
        <v/>
      </c>
      <c r="L212" s="17" t="str">
        <f>IF(K212="","",K212-TODAY())</f>
        <v/>
      </c>
      <c r="M212" s="16" t="str">
        <f>IF('Cihazlar'!X212="","",IF('Cihazlar'!Y212="Uygun değil",(IF('Cihazlar'!X212="","",IF(ISNUMBER('Cihazlar'!X212),'Cihazlar'!X212,IFERROR(DATE(VALUE(RIGHT('Cihazlar'!X212,4)),VALUE(MID('Cihazlar'!X212,4,2)),VALUE(LEFT('Cihazlar'!X212,2))),""))))+0,EDATE((IF('Cihazlar'!X212="","",IF(ISNUMBER('Cihazlar'!X212),'Cihazlar'!X212,IFERROR(DATE(VALUE(RIGHT('Cihazlar'!X212,4)),VALUE(MID('Cihazlar'!X212,4,2)),VALUE(LEFT('Cihazlar'!X212,2))),"")))),12)))</f>
        <v/>
      </c>
      <c r="N212" s="17" t="str">
        <f>IF(M212="","",M212-TODAY())</f>
        <v/>
      </c>
      <c r="O212" s="16" t="str">
        <f>IF('Cihazlar'!F212&lt;&gt;"",IF('Cihazlar'!F212="","",IF(ISNUMBER('Cihazlar'!F212),'Cihazlar'!F212,IFERROR(DATE(VALUE(RIGHT('Cihazlar'!F212,4)),VALUE(MID('Cihazlar'!F212,4,2)),VALUE(LEFT('Cihazlar'!F212,2))),""))),IF('Cihazlar'!E212="","",IF(ISNUMBER('Cihazlar'!E212),'Cihazlar'!E212,IFERROR(DATE(VALUE(RIGHT('Cihazlar'!E212,4)),VALUE(MID('Cihazlar'!E212,4,2)),VALUE(LEFT('Cihazlar'!E212,2))),""))))</f>
        <v/>
      </c>
      <c r="P212" t="str">
        <f>IF('Cihazlar'!C212="","",IFERROR(MATCH('Cihazlar'!C212,'Ürünler'!$A:$A,0),IFERROR(MATCH('Cihazlar'!C212,'Ürünler'!$B:$B,0),"")))</f>
        <v/>
      </c>
      <c r="Q212">
        <f>IF(R212&gt;0,0,IF('Cihazlar'!J212&lt;&gt;"",N(VALUE('Cihazlar'!J212)),IF(P212="",0,N(INDEX('Ürünler'!$C:$C,P212)))))</f>
        <v>0</v>
      </c>
      <c r="R212">
        <f>IF('Cihazlar'!K212&lt;&gt;"",N(VALUE('Cihazlar'!K212)),IF('Cihazlar'!J212&lt;&gt;"",0,IF(P212="",0,N(INDEX('Ürünler'!$D:$D,P212)))))</f>
        <v>0</v>
      </c>
    </row>
    <row r="213" spans="1:18">
      <c r="A213" t="str">
        <f>IF(AND('Cihazlar'!A213="",'Cihazlar'!B213=""),"",IFERROR(INDEX('Müşteriler'!$A:$A,MATCH(IF('Cihazlar'!A213="","§",'Cihazlar'!A213),'Müşteriler'!$K:$K,0)),IFERROR(INDEX('Müşteriler'!$A:$A,MATCH(IF('Cihazlar'!B213="","§",'Cihazlar'!B213),'Müşteriler'!$C:$C,0)),'Cihazlar'!A213&amp;'Cihazlar'!B213)))</f>
        <v/>
      </c>
      <c r="B213" t="str">
        <f>IF('Cihazlar'!C213="","",IF(P213="",'Cihazlar'!C213,INDEX('Ürünler'!$B:$B,P213)))</f>
        <v/>
      </c>
      <c r="C213" t="str">
        <f>IF('Cihazlar'!D213="","",'Cihazlar'!D213)</f>
        <v/>
      </c>
      <c r="D213" s="16" t="str">
        <f>O213</f>
        <v/>
      </c>
      <c r="E213" t="str">
        <f>IF(R213&gt;0,R213&amp;" gün",IF(Q213&gt;0,Q213&amp;" ay",""))</f>
        <v/>
      </c>
      <c r="F213" s="16" t="str">
        <f>IF(OR('Cihazlar'!C213="",O213=""),"",IF(R213&gt;0,O213+R213,IF(Q213&gt;0,EDATE(O213,Q213),"")))</f>
        <v/>
      </c>
      <c r="G213" s="17" t="str">
        <f>IF(F213="","",F213-TODAY())</f>
        <v/>
      </c>
      <c r="H213" t="str">
        <f>IF(G213="","",IF(G213&lt;0,"Gecikmiş",IF(G213&lt;=30,"30 gün içinde","Planlı")))</f>
        <v/>
      </c>
      <c r="I213" s="16" t="str">
        <f>IF('Cihazlar'!R213="","",IF('Cihazlar'!S213="Uygun değil",(IF('Cihazlar'!R213="","",IF(ISNUMBER('Cihazlar'!R213),'Cihazlar'!R213,IFERROR(DATE(VALUE(RIGHT('Cihazlar'!R213,4)),VALUE(MID('Cihazlar'!R213,4,2)),VALUE(LEFT('Cihazlar'!R213,2))),""))))+0,EDATE((IF('Cihazlar'!R213="","",IF(ISNUMBER('Cihazlar'!R213),'Cihazlar'!R213,IFERROR(DATE(VALUE(RIGHT('Cihazlar'!R213,4)),VALUE(MID('Cihazlar'!R213,4,2)),VALUE(LEFT('Cihazlar'!R213,2))),"")))),12)))</f>
        <v/>
      </c>
      <c r="J213" s="17" t="str">
        <f>IF(I213="","",I213-TODAY())</f>
        <v/>
      </c>
      <c r="K213" s="16" t="str">
        <f>IF('Cihazlar'!U213="","",IF('Cihazlar'!V213="Kaçak var",(IF('Cihazlar'!U213="","",IF(ISNUMBER('Cihazlar'!U213),'Cihazlar'!U213,IFERROR(DATE(VALUE(RIGHT('Cihazlar'!U213,4)),VALUE(MID('Cihazlar'!U213,4,2)),VALUE(LEFT('Cihazlar'!U213,2))),""))))+30,EDATE((IF('Cihazlar'!U213="","",IF(ISNUMBER('Cihazlar'!U213),'Cihazlar'!U213,IFERROR(DATE(VALUE(RIGHT('Cihazlar'!U213,4)),VALUE(MID('Cihazlar'!U213,4,2)),VALUE(LEFT('Cihazlar'!U213,2))),"")))),12)))</f>
        <v/>
      </c>
      <c r="L213" s="17" t="str">
        <f>IF(K213="","",K213-TODAY())</f>
        <v/>
      </c>
      <c r="M213" s="16" t="str">
        <f>IF('Cihazlar'!X213="","",IF('Cihazlar'!Y213="Uygun değil",(IF('Cihazlar'!X213="","",IF(ISNUMBER('Cihazlar'!X213),'Cihazlar'!X213,IFERROR(DATE(VALUE(RIGHT('Cihazlar'!X213,4)),VALUE(MID('Cihazlar'!X213,4,2)),VALUE(LEFT('Cihazlar'!X213,2))),""))))+0,EDATE((IF('Cihazlar'!X213="","",IF(ISNUMBER('Cihazlar'!X213),'Cihazlar'!X213,IFERROR(DATE(VALUE(RIGHT('Cihazlar'!X213,4)),VALUE(MID('Cihazlar'!X213,4,2)),VALUE(LEFT('Cihazlar'!X213,2))),"")))),12)))</f>
        <v/>
      </c>
      <c r="N213" s="17" t="str">
        <f>IF(M213="","",M213-TODAY())</f>
        <v/>
      </c>
      <c r="O213" s="16" t="str">
        <f>IF('Cihazlar'!F213&lt;&gt;"",IF('Cihazlar'!F213="","",IF(ISNUMBER('Cihazlar'!F213),'Cihazlar'!F213,IFERROR(DATE(VALUE(RIGHT('Cihazlar'!F213,4)),VALUE(MID('Cihazlar'!F213,4,2)),VALUE(LEFT('Cihazlar'!F213,2))),""))),IF('Cihazlar'!E213="","",IF(ISNUMBER('Cihazlar'!E213),'Cihazlar'!E213,IFERROR(DATE(VALUE(RIGHT('Cihazlar'!E213,4)),VALUE(MID('Cihazlar'!E213,4,2)),VALUE(LEFT('Cihazlar'!E213,2))),""))))</f>
        <v/>
      </c>
      <c r="P213" t="str">
        <f>IF('Cihazlar'!C213="","",IFERROR(MATCH('Cihazlar'!C213,'Ürünler'!$A:$A,0),IFERROR(MATCH('Cihazlar'!C213,'Ürünler'!$B:$B,0),"")))</f>
        <v/>
      </c>
      <c r="Q213">
        <f>IF(R213&gt;0,0,IF('Cihazlar'!J213&lt;&gt;"",N(VALUE('Cihazlar'!J213)),IF(P213="",0,N(INDEX('Ürünler'!$C:$C,P213)))))</f>
        <v>0</v>
      </c>
      <c r="R213">
        <f>IF('Cihazlar'!K213&lt;&gt;"",N(VALUE('Cihazlar'!K213)),IF('Cihazlar'!J213&lt;&gt;"",0,IF(P213="",0,N(INDEX('Ürünler'!$D:$D,P213)))))</f>
        <v>0</v>
      </c>
    </row>
    <row r="214" spans="1:18">
      <c r="A214" t="str">
        <f>IF(AND('Cihazlar'!A214="",'Cihazlar'!B214=""),"",IFERROR(INDEX('Müşteriler'!$A:$A,MATCH(IF('Cihazlar'!A214="","§",'Cihazlar'!A214),'Müşteriler'!$K:$K,0)),IFERROR(INDEX('Müşteriler'!$A:$A,MATCH(IF('Cihazlar'!B214="","§",'Cihazlar'!B214),'Müşteriler'!$C:$C,0)),'Cihazlar'!A214&amp;'Cihazlar'!B214)))</f>
        <v/>
      </c>
      <c r="B214" t="str">
        <f>IF('Cihazlar'!C214="","",IF(P214="",'Cihazlar'!C214,INDEX('Ürünler'!$B:$B,P214)))</f>
        <v/>
      </c>
      <c r="C214" t="str">
        <f>IF('Cihazlar'!D214="","",'Cihazlar'!D214)</f>
        <v/>
      </c>
      <c r="D214" s="16" t="str">
        <f>O214</f>
        <v/>
      </c>
      <c r="E214" t="str">
        <f>IF(R214&gt;0,R214&amp;" gün",IF(Q214&gt;0,Q214&amp;" ay",""))</f>
        <v/>
      </c>
      <c r="F214" s="16" t="str">
        <f>IF(OR('Cihazlar'!C214="",O214=""),"",IF(R214&gt;0,O214+R214,IF(Q214&gt;0,EDATE(O214,Q214),"")))</f>
        <v/>
      </c>
      <c r="G214" s="17" t="str">
        <f>IF(F214="","",F214-TODAY())</f>
        <v/>
      </c>
      <c r="H214" t="str">
        <f>IF(G214="","",IF(G214&lt;0,"Gecikmiş",IF(G214&lt;=30,"30 gün içinde","Planlı")))</f>
        <v/>
      </c>
      <c r="I214" s="16" t="str">
        <f>IF('Cihazlar'!R214="","",IF('Cihazlar'!S214="Uygun değil",(IF('Cihazlar'!R214="","",IF(ISNUMBER('Cihazlar'!R214),'Cihazlar'!R214,IFERROR(DATE(VALUE(RIGHT('Cihazlar'!R214,4)),VALUE(MID('Cihazlar'!R214,4,2)),VALUE(LEFT('Cihazlar'!R214,2))),""))))+0,EDATE((IF('Cihazlar'!R214="","",IF(ISNUMBER('Cihazlar'!R214),'Cihazlar'!R214,IFERROR(DATE(VALUE(RIGHT('Cihazlar'!R214,4)),VALUE(MID('Cihazlar'!R214,4,2)),VALUE(LEFT('Cihazlar'!R214,2))),"")))),12)))</f>
        <v/>
      </c>
      <c r="J214" s="17" t="str">
        <f>IF(I214="","",I214-TODAY())</f>
        <v/>
      </c>
      <c r="K214" s="16" t="str">
        <f>IF('Cihazlar'!U214="","",IF('Cihazlar'!V214="Kaçak var",(IF('Cihazlar'!U214="","",IF(ISNUMBER('Cihazlar'!U214),'Cihazlar'!U214,IFERROR(DATE(VALUE(RIGHT('Cihazlar'!U214,4)),VALUE(MID('Cihazlar'!U214,4,2)),VALUE(LEFT('Cihazlar'!U214,2))),""))))+30,EDATE((IF('Cihazlar'!U214="","",IF(ISNUMBER('Cihazlar'!U214),'Cihazlar'!U214,IFERROR(DATE(VALUE(RIGHT('Cihazlar'!U214,4)),VALUE(MID('Cihazlar'!U214,4,2)),VALUE(LEFT('Cihazlar'!U214,2))),"")))),12)))</f>
        <v/>
      </c>
      <c r="L214" s="17" t="str">
        <f>IF(K214="","",K214-TODAY())</f>
        <v/>
      </c>
      <c r="M214" s="16" t="str">
        <f>IF('Cihazlar'!X214="","",IF('Cihazlar'!Y214="Uygun değil",(IF('Cihazlar'!X214="","",IF(ISNUMBER('Cihazlar'!X214),'Cihazlar'!X214,IFERROR(DATE(VALUE(RIGHT('Cihazlar'!X214,4)),VALUE(MID('Cihazlar'!X214,4,2)),VALUE(LEFT('Cihazlar'!X214,2))),""))))+0,EDATE((IF('Cihazlar'!X214="","",IF(ISNUMBER('Cihazlar'!X214),'Cihazlar'!X214,IFERROR(DATE(VALUE(RIGHT('Cihazlar'!X214,4)),VALUE(MID('Cihazlar'!X214,4,2)),VALUE(LEFT('Cihazlar'!X214,2))),"")))),12)))</f>
        <v/>
      </c>
      <c r="N214" s="17" t="str">
        <f>IF(M214="","",M214-TODAY())</f>
        <v/>
      </c>
      <c r="O214" s="16" t="str">
        <f>IF('Cihazlar'!F214&lt;&gt;"",IF('Cihazlar'!F214="","",IF(ISNUMBER('Cihazlar'!F214),'Cihazlar'!F214,IFERROR(DATE(VALUE(RIGHT('Cihazlar'!F214,4)),VALUE(MID('Cihazlar'!F214,4,2)),VALUE(LEFT('Cihazlar'!F214,2))),""))),IF('Cihazlar'!E214="","",IF(ISNUMBER('Cihazlar'!E214),'Cihazlar'!E214,IFERROR(DATE(VALUE(RIGHT('Cihazlar'!E214,4)),VALUE(MID('Cihazlar'!E214,4,2)),VALUE(LEFT('Cihazlar'!E214,2))),""))))</f>
        <v/>
      </c>
      <c r="P214" t="str">
        <f>IF('Cihazlar'!C214="","",IFERROR(MATCH('Cihazlar'!C214,'Ürünler'!$A:$A,0),IFERROR(MATCH('Cihazlar'!C214,'Ürünler'!$B:$B,0),"")))</f>
        <v/>
      </c>
      <c r="Q214">
        <f>IF(R214&gt;0,0,IF('Cihazlar'!J214&lt;&gt;"",N(VALUE('Cihazlar'!J214)),IF(P214="",0,N(INDEX('Ürünler'!$C:$C,P214)))))</f>
        <v>0</v>
      </c>
      <c r="R214">
        <f>IF('Cihazlar'!K214&lt;&gt;"",N(VALUE('Cihazlar'!K214)),IF('Cihazlar'!J214&lt;&gt;"",0,IF(P214="",0,N(INDEX('Ürünler'!$D:$D,P214)))))</f>
        <v>0</v>
      </c>
    </row>
    <row r="215" spans="1:18">
      <c r="A215" t="str">
        <f>IF(AND('Cihazlar'!A215="",'Cihazlar'!B215=""),"",IFERROR(INDEX('Müşteriler'!$A:$A,MATCH(IF('Cihazlar'!A215="","§",'Cihazlar'!A215),'Müşteriler'!$K:$K,0)),IFERROR(INDEX('Müşteriler'!$A:$A,MATCH(IF('Cihazlar'!B215="","§",'Cihazlar'!B215),'Müşteriler'!$C:$C,0)),'Cihazlar'!A215&amp;'Cihazlar'!B215)))</f>
        <v/>
      </c>
      <c r="B215" t="str">
        <f>IF('Cihazlar'!C215="","",IF(P215="",'Cihazlar'!C215,INDEX('Ürünler'!$B:$B,P215)))</f>
        <v/>
      </c>
      <c r="C215" t="str">
        <f>IF('Cihazlar'!D215="","",'Cihazlar'!D215)</f>
        <v/>
      </c>
      <c r="D215" s="16" t="str">
        <f>O215</f>
        <v/>
      </c>
      <c r="E215" t="str">
        <f>IF(R215&gt;0,R215&amp;" gün",IF(Q215&gt;0,Q215&amp;" ay",""))</f>
        <v/>
      </c>
      <c r="F215" s="16" t="str">
        <f>IF(OR('Cihazlar'!C215="",O215=""),"",IF(R215&gt;0,O215+R215,IF(Q215&gt;0,EDATE(O215,Q215),"")))</f>
        <v/>
      </c>
      <c r="G215" s="17" t="str">
        <f>IF(F215="","",F215-TODAY())</f>
        <v/>
      </c>
      <c r="H215" t="str">
        <f>IF(G215="","",IF(G215&lt;0,"Gecikmiş",IF(G215&lt;=30,"30 gün içinde","Planlı")))</f>
        <v/>
      </c>
      <c r="I215" s="16" t="str">
        <f>IF('Cihazlar'!R215="","",IF('Cihazlar'!S215="Uygun değil",(IF('Cihazlar'!R215="","",IF(ISNUMBER('Cihazlar'!R215),'Cihazlar'!R215,IFERROR(DATE(VALUE(RIGHT('Cihazlar'!R215,4)),VALUE(MID('Cihazlar'!R215,4,2)),VALUE(LEFT('Cihazlar'!R215,2))),""))))+0,EDATE((IF('Cihazlar'!R215="","",IF(ISNUMBER('Cihazlar'!R215),'Cihazlar'!R215,IFERROR(DATE(VALUE(RIGHT('Cihazlar'!R215,4)),VALUE(MID('Cihazlar'!R215,4,2)),VALUE(LEFT('Cihazlar'!R215,2))),"")))),12)))</f>
        <v/>
      </c>
      <c r="J215" s="17" t="str">
        <f>IF(I215="","",I215-TODAY())</f>
        <v/>
      </c>
      <c r="K215" s="16" t="str">
        <f>IF('Cihazlar'!U215="","",IF('Cihazlar'!V215="Kaçak var",(IF('Cihazlar'!U215="","",IF(ISNUMBER('Cihazlar'!U215),'Cihazlar'!U215,IFERROR(DATE(VALUE(RIGHT('Cihazlar'!U215,4)),VALUE(MID('Cihazlar'!U215,4,2)),VALUE(LEFT('Cihazlar'!U215,2))),""))))+30,EDATE((IF('Cihazlar'!U215="","",IF(ISNUMBER('Cihazlar'!U215),'Cihazlar'!U215,IFERROR(DATE(VALUE(RIGHT('Cihazlar'!U215,4)),VALUE(MID('Cihazlar'!U215,4,2)),VALUE(LEFT('Cihazlar'!U215,2))),"")))),12)))</f>
        <v/>
      </c>
      <c r="L215" s="17" t="str">
        <f>IF(K215="","",K215-TODAY())</f>
        <v/>
      </c>
      <c r="M215" s="16" t="str">
        <f>IF('Cihazlar'!X215="","",IF('Cihazlar'!Y215="Uygun değil",(IF('Cihazlar'!X215="","",IF(ISNUMBER('Cihazlar'!X215),'Cihazlar'!X215,IFERROR(DATE(VALUE(RIGHT('Cihazlar'!X215,4)),VALUE(MID('Cihazlar'!X215,4,2)),VALUE(LEFT('Cihazlar'!X215,2))),""))))+0,EDATE((IF('Cihazlar'!X215="","",IF(ISNUMBER('Cihazlar'!X215),'Cihazlar'!X215,IFERROR(DATE(VALUE(RIGHT('Cihazlar'!X215,4)),VALUE(MID('Cihazlar'!X215,4,2)),VALUE(LEFT('Cihazlar'!X215,2))),"")))),12)))</f>
        <v/>
      </c>
      <c r="N215" s="17" t="str">
        <f>IF(M215="","",M215-TODAY())</f>
        <v/>
      </c>
      <c r="O215" s="16" t="str">
        <f>IF('Cihazlar'!F215&lt;&gt;"",IF('Cihazlar'!F215="","",IF(ISNUMBER('Cihazlar'!F215),'Cihazlar'!F215,IFERROR(DATE(VALUE(RIGHT('Cihazlar'!F215,4)),VALUE(MID('Cihazlar'!F215,4,2)),VALUE(LEFT('Cihazlar'!F215,2))),""))),IF('Cihazlar'!E215="","",IF(ISNUMBER('Cihazlar'!E215),'Cihazlar'!E215,IFERROR(DATE(VALUE(RIGHT('Cihazlar'!E215,4)),VALUE(MID('Cihazlar'!E215,4,2)),VALUE(LEFT('Cihazlar'!E215,2))),""))))</f>
        <v/>
      </c>
      <c r="P215" t="str">
        <f>IF('Cihazlar'!C215="","",IFERROR(MATCH('Cihazlar'!C215,'Ürünler'!$A:$A,0),IFERROR(MATCH('Cihazlar'!C215,'Ürünler'!$B:$B,0),"")))</f>
        <v/>
      </c>
      <c r="Q215">
        <f>IF(R215&gt;0,0,IF('Cihazlar'!J215&lt;&gt;"",N(VALUE('Cihazlar'!J215)),IF(P215="",0,N(INDEX('Ürünler'!$C:$C,P215)))))</f>
        <v>0</v>
      </c>
      <c r="R215">
        <f>IF('Cihazlar'!K215&lt;&gt;"",N(VALUE('Cihazlar'!K215)),IF('Cihazlar'!J215&lt;&gt;"",0,IF(P215="",0,N(INDEX('Ürünler'!$D:$D,P215)))))</f>
        <v>0</v>
      </c>
    </row>
    <row r="216" spans="1:18">
      <c r="A216" t="str">
        <f>IF(AND('Cihazlar'!A216="",'Cihazlar'!B216=""),"",IFERROR(INDEX('Müşteriler'!$A:$A,MATCH(IF('Cihazlar'!A216="","§",'Cihazlar'!A216),'Müşteriler'!$K:$K,0)),IFERROR(INDEX('Müşteriler'!$A:$A,MATCH(IF('Cihazlar'!B216="","§",'Cihazlar'!B216),'Müşteriler'!$C:$C,0)),'Cihazlar'!A216&amp;'Cihazlar'!B216)))</f>
        <v/>
      </c>
      <c r="B216" t="str">
        <f>IF('Cihazlar'!C216="","",IF(P216="",'Cihazlar'!C216,INDEX('Ürünler'!$B:$B,P216)))</f>
        <v/>
      </c>
      <c r="C216" t="str">
        <f>IF('Cihazlar'!D216="","",'Cihazlar'!D216)</f>
        <v/>
      </c>
      <c r="D216" s="16" t="str">
        <f>O216</f>
        <v/>
      </c>
      <c r="E216" t="str">
        <f>IF(R216&gt;0,R216&amp;" gün",IF(Q216&gt;0,Q216&amp;" ay",""))</f>
        <v/>
      </c>
      <c r="F216" s="16" t="str">
        <f>IF(OR('Cihazlar'!C216="",O216=""),"",IF(R216&gt;0,O216+R216,IF(Q216&gt;0,EDATE(O216,Q216),"")))</f>
        <v/>
      </c>
      <c r="G216" s="17" t="str">
        <f>IF(F216="","",F216-TODAY())</f>
        <v/>
      </c>
      <c r="H216" t="str">
        <f>IF(G216="","",IF(G216&lt;0,"Gecikmiş",IF(G216&lt;=30,"30 gün içinde","Planlı")))</f>
        <v/>
      </c>
      <c r="I216" s="16" t="str">
        <f>IF('Cihazlar'!R216="","",IF('Cihazlar'!S216="Uygun değil",(IF('Cihazlar'!R216="","",IF(ISNUMBER('Cihazlar'!R216),'Cihazlar'!R216,IFERROR(DATE(VALUE(RIGHT('Cihazlar'!R216,4)),VALUE(MID('Cihazlar'!R216,4,2)),VALUE(LEFT('Cihazlar'!R216,2))),""))))+0,EDATE((IF('Cihazlar'!R216="","",IF(ISNUMBER('Cihazlar'!R216),'Cihazlar'!R216,IFERROR(DATE(VALUE(RIGHT('Cihazlar'!R216,4)),VALUE(MID('Cihazlar'!R216,4,2)),VALUE(LEFT('Cihazlar'!R216,2))),"")))),12)))</f>
        <v/>
      </c>
      <c r="J216" s="17" t="str">
        <f>IF(I216="","",I216-TODAY())</f>
        <v/>
      </c>
      <c r="K216" s="16" t="str">
        <f>IF('Cihazlar'!U216="","",IF('Cihazlar'!V216="Kaçak var",(IF('Cihazlar'!U216="","",IF(ISNUMBER('Cihazlar'!U216),'Cihazlar'!U216,IFERROR(DATE(VALUE(RIGHT('Cihazlar'!U216,4)),VALUE(MID('Cihazlar'!U216,4,2)),VALUE(LEFT('Cihazlar'!U216,2))),""))))+30,EDATE((IF('Cihazlar'!U216="","",IF(ISNUMBER('Cihazlar'!U216),'Cihazlar'!U216,IFERROR(DATE(VALUE(RIGHT('Cihazlar'!U216,4)),VALUE(MID('Cihazlar'!U216,4,2)),VALUE(LEFT('Cihazlar'!U216,2))),"")))),12)))</f>
        <v/>
      </c>
      <c r="L216" s="17" t="str">
        <f>IF(K216="","",K216-TODAY())</f>
        <v/>
      </c>
      <c r="M216" s="16" t="str">
        <f>IF('Cihazlar'!X216="","",IF('Cihazlar'!Y216="Uygun değil",(IF('Cihazlar'!X216="","",IF(ISNUMBER('Cihazlar'!X216),'Cihazlar'!X216,IFERROR(DATE(VALUE(RIGHT('Cihazlar'!X216,4)),VALUE(MID('Cihazlar'!X216,4,2)),VALUE(LEFT('Cihazlar'!X216,2))),""))))+0,EDATE((IF('Cihazlar'!X216="","",IF(ISNUMBER('Cihazlar'!X216),'Cihazlar'!X216,IFERROR(DATE(VALUE(RIGHT('Cihazlar'!X216,4)),VALUE(MID('Cihazlar'!X216,4,2)),VALUE(LEFT('Cihazlar'!X216,2))),"")))),12)))</f>
        <v/>
      </c>
      <c r="N216" s="17" t="str">
        <f>IF(M216="","",M216-TODAY())</f>
        <v/>
      </c>
      <c r="O216" s="16" t="str">
        <f>IF('Cihazlar'!F216&lt;&gt;"",IF('Cihazlar'!F216="","",IF(ISNUMBER('Cihazlar'!F216),'Cihazlar'!F216,IFERROR(DATE(VALUE(RIGHT('Cihazlar'!F216,4)),VALUE(MID('Cihazlar'!F216,4,2)),VALUE(LEFT('Cihazlar'!F216,2))),""))),IF('Cihazlar'!E216="","",IF(ISNUMBER('Cihazlar'!E216),'Cihazlar'!E216,IFERROR(DATE(VALUE(RIGHT('Cihazlar'!E216,4)),VALUE(MID('Cihazlar'!E216,4,2)),VALUE(LEFT('Cihazlar'!E216,2))),""))))</f>
        <v/>
      </c>
      <c r="P216" t="str">
        <f>IF('Cihazlar'!C216="","",IFERROR(MATCH('Cihazlar'!C216,'Ürünler'!$A:$A,0),IFERROR(MATCH('Cihazlar'!C216,'Ürünler'!$B:$B,0),"")))</f>
        <v/>
      </c>
      <c r="Q216">
        <f>IF(R216&gt;0,0,IF('Cihazlar'!J216&lt;&gt;"",N(VALUE('Cihazlar'!J216)),IF(P216="",0,N(INDEX('Ürünler'!$C:$C,P216)))))</f>
        <v>0</v>
      </c>
      <c r="R216">
        <f>IF('Cihazlar'!K216&lt;&gt;"",N(VALUE('Cihazlar'!K216)),IF('Cihazlar'!J216&lt;&gt;"",0,IF(P216="",0,N(INDEX('Ürünler'!$D:$D,P216)))))</f>
        <v>0</v>
      </c>
    </row>
    <row r="217" spans="1:18">
      <c r="A217" t="str">
        <f>IF(AND('Cihazlar'!A217="",'Cihazlar'!B217=""),"",IFERROR(INDEX('Müşteriler'!$A:$A,MATCH(IF('Cihazlar'!A217="","§",'Cihazlar'!A217),'Müşteriler'!$K:$K,0)),IFERROR(INDEX('Müşteriler'!$A:$A,MATCH(IF('Cihazlar'!B217="","§",'Cihazlar'!B217),'Müşteriler'!$C:$C,0)),'Cihazlar'!A217&amp;'Cihazlar'!B217)))</f>
        <v/>
      </c>
      <c r="B217" t="str">
        <f>IF('Cihazlar'!C217="","",IF(P217="",'Cihazlar'!C217,INDEX('Ürünler'!$B:$B,P217)))</f>
        <v/>
      </c>
      <c r="C217" t="str">
        <f>IF('Cihazlar'!D217="","",'Cihazlar'!D217)</f>
        <v/>
      </c>
      <c r="D217" s="16" t="str">
        <f>O217</f>
        <v/>
      </c>
      <c r="E217" t="str">
        <f>IF(R217&gt;0,R217&amp;" gün",IF(Q217&gt;0,Q217&amp;" ay",""))</f>
        <v/>
      </c>
      <c r="F217" s="16" t="str">
        <f>IF(OR('Cihazlar'!C217="",O217=""),"",IF(R217&gt;0,O217+R217,IF(Q217&gt;0,EDATE(O217,Q217),"")))</f>
        <v/>
      </c>
      <c r="G217" s="17" t="str">
        <f>IF(F217="","",F217-TODAY())</f>
        <v/>
      </c>
      <c r="H217" t="str">
        <f>IF(G217="","",IF(G217&lt;0,"Gecikmiş",IF(G217&lt;=30,"30 gün içinde","Planlı")))</f>
        <v/>
      </c>
      <c r="I217" s="16" t="str">
        <f>IF('Cihazlar'!R217="","",IF('Cihazlar'!S217="Uygun değil",(IF('Cihazlar'!R217="","",IF(ISNUMBER('Cihazlar'!R217),'Cihazlar'!R217,IFERROR(DATE(VALUE(RIGHT('Cihazlar'!R217,4)),VALUE(MID('Cihazlar'!R217,4,2)),VALUE(LEFT('Cihazlar'!R217,2))),""))))+0,EDATE((IF('Cihazlar'!R217="","",IF(ISNUMBER('Cihazlar'!R217),'Cihazlar'!R217,IFERROR(DATE(VALUE(RIGHT('Cihazlar'!R217,4)),VALUE(MID('Cihazlar'!R217,4,2)),VALUE(LEFT('Cihazlar'!R217,2))),"")))),12)))</f>
        <v/>
      </c>
      <c r="J217" s="17" t="str">
        <f>IF(I217="","",I217-TODAY())</f>
        <v/>
      </c>
      <c r="K217" s="16" t="str">
        <f>IF('Cihazlar'!U217="","",IF('Cihazlar'!V217="Kaçak var",(IF('Cihazlar'!U217="","",IF(ISNUMBER('Cihazlar'!U217),'Cihazlar'!U217,IFERROR(DATE(VALUE(RIGHT('Cihazlar'!U217,4)),VALUE(MID('Cihazlar'!U217,4,2)),VALUE(LEFT('Cihazlar'!U217,2))),""))))+30,EDATE((IF('Cihazlar'!U217="","",IF(ISNUMBER('Cihazlar'!U217),'Cihazlar'!U217,IFERROR(DATE(VALUE(RIGHT('Cihazlar'!U217,4)),VALUE(MID('Cihazlar'!U217,4,2)),VALUE(LEFT('Cihazlar'!U217,2))),"")))),12)))</f>
        <v/>
      </c>
      <c r="L217" s="17" t="str">
        <f>IF(K217="","",K217-TODAY())</f>
        <v/>
      </c>
      <c r="M217" s="16" t="str">
        <f>IF('Cihazlar'!X217="","",IF('Cihazlar'!Y217="Uygun değil",(IF('Cihazlar'!X217="","",IF(ISNUMBER('Cihazlar'!X217),'Cihazlar'!X217,IFERROR(DATE(VALUE(RIGHT('Cihazlar'!X217,4)),VALUE(MID('Cihazlar'!X217,4,2)),VALUE(LEFT('Cihazlar'!X217,2))),""))))+0,EDATE((IF('Cihazlar'!X217="","",IF(ISNUMBER('Cihazlar'!X217),'Cihazlar'!X217,IFERROR(DATE(VALUE(RIGHT('Cihazlar'!X217,4)),VALUE(MID('Cihazlar'!X217,4,2)),VALUE(LEFT('Cihazlar'!X217,2))),"")))),12)))</f>
        <v/>
      </c>
      <c r="N217" s="17" t="str">
        <f>IF(M217="","",M217-TODAY())</f>
        <v/>
      </c>
      <c r="O217" s="16" t="str">
        <f>IF('Cihazlar'!F217&lt;&gt;"",IF('Cihazlar'!F217="","",IF(ISNUMBER('Cihazlar'!F217),'Cihazlar'!F217,IFERROR(DATE(VALUE(RIGHT('Cihazlar'!F217,4)),VALUE(MID('Cihazlar'!F217,4,2)),VALUE(LEFT('Cihazlar'!F217,2))),""))),IF('Cihazlar'!E217="","",IF(ISNUMBER('Cihazlar'!E217),'Cihazlar'!E217,IFERROR(DATE(VALUE(RIGHT('Cihazlar'!E217,4)),VALUE(MID('Cihazlar'!E217,4,2)),VALUE(LEFT('Cihazlar'!E217,2))),""))))</f>
        <v/>
      </c>
      <c r="P217" t="str">
        <f>IF('Cihazlar'!C217="","",IFERROR(MATCH('Cihazlar'!C217,'Ürünler'!$A:$A,0),IFERROR(MATCH('Cihazlar'!C217,'Ürünler'!$B:$B,0),"")))</f>
        <v/>
      </c>
      <c r="Q217">
        <f>IF(R217&gt;0,0,IF('Cihazlar'!J217&lt;&gt;"",N(VALUE('Cihazlar'!J217)),IF(P217="",0,N(INDEX('Ürünler'!$C:$C,P217)))))</f>
        <v>0</v>
      </c>
      <c r="R217">
        <f>IF('Cihazlar'!K217&lt;&gt;"",N(VALUE('Cihazlar'!K217)),IF('Cihazlar'!J217&lt;&gt;"",0,IF(P217="",0,N(INDEX('Ürünler'!$D:$D,P217)))))</f>
        <v>0</v>
      </c>
    </row>
    <row r="218" spans="1:18">
      <c r="A218" t="str">
        <f>IF(AND('Cihazlar'!A218="",'Cihazlar'!B218=""),"",IFERROR(INDEX('Müşteriler'!$A:$A,MATCH(IF('Cihazlar'!A218="","§",'Cihazlar'!A218),'Müşteriler'!$K:$K,0)),IFERROR(INDEX('Müşteriler'!$A:$A,MATCH(IF('Cihazlar'!B218="","§",'Cihazlar'!B218),'Müşteriler'!$C:$C,0)),'Cihazlar'!A218&amp;'Cihazlar'!B218)))</f>
        <v/>
      </c>
      <c r="B218" t="str">
        <f>IF('Cihazlar'!C218="","",IF(P218="",'Cihazlar'!C218,INDEX('Ürünler'!$B:$B,P218)))</f>
        <v/>
      </c>
      <c r="C218" t="str">
        <f>IF('Cihazlar'!D218="","",'Cihazlar'!D218)</f>
        <v/>
      </c>
      <c r="D218" s="16" t="str">
        <f>O218</f>
        <v/>
      </c>
      <c r="E218" t="str">
        <f>IF(R218&gt;0,R218&amp;" gün",IF(Q218&gt;0,Q218&amp;" ay",""))</f>
        <v/>
      </c>
      <c r="F218" s="16" t="str">
        <f>IF(OR('Cihazlar'!C218="",O218=""),"",IF(R218&gt;0,O218+R218,IF(Q218&gt;0,EDATE(O218,Q218),"")))</f>
        <v/>
      </c>
      <c r="G218" s="17" t="str">
        <f>IF(F218="","",F218-TODAY())</f>
        <v/>
      </c>
      <c r="H218" t="str">
        <f>IF(G218="","",IF(G218&lt;0,"Gecikmiş",IF(G218&lt;=30,"30 gün içinde","Planlı")))</f>
        <v/>
      </c>
      <c r="I218" s="16" t="str">
        <f>IF('Cihazlar'!R218="","",IF('Cihazlar'!S218="Uygun değil",(IF('Cihazlar'!R218="","",IF(ISNUMBER('Cihazlar'!R218),'Cihazlar'!R218,IFERROR(DATE(VALUE(RIGHT('Cihazlar'!R218,4)),VALUE(MID('Cihazlar'!R218,4,2)),VALUE(LEFT('Cihazlar'!R218,2))),""))))+0,EDATE((IF('Cihazlar'!R218="","",IF(ISNUMBER('Cihazlar'!R218),'Cihazlar'!R218,IFERROR(DATE(VALUE(RIGHT('Cihazlar'!R218,4)),VALUE(MID('Cihazlar'!R218,4,2)),VALUE(LEFT('Cihazlar'!R218,2))),"")))),12)))</f>
        <v/>
      </c>
      <c r="J218" s="17" t="str">
        <f>IF(I218="","",I218-TODAY())</f>
        <v/>
      </c>
      <c r="K218" s="16" t="str">
        <f>IF('Cihazlar'!U218="","",IF('Cihazlar'!V218="Kaçak var",(IF('Cihazlar'!U218="","",IF(ISNUMBER('Cihazlar'!U218),'Cihazlar'!U218,IFERROR(DATE(VALUE(RIGHT('Cihazlar'!U218,4)),VALUE(MID('Cihazlar'!U218,4,2)),VALUE(LEFT('Cihazlar'!U218,2))),""))))+30,EDATE((IF('Cihazlar'!U218="","",IF(ISNUMBER('Cihazlar'!U218),'Cihazlar'!U218,IFERROR(DATE(VALUE(RIGHT('Cihazlar'!U218,4)),VALUE(MID('Cihazlar'!U218,4,2)),VALUE(LEFT('Cihazlar'!U218,2))),"")))),12)))</f>
        <v/>
      </c>
      <c r="L218" s="17" t="str">
        <f>IF(K218="","",K218-TODAY())</f>
        <v/>
      </c>
      <c r="M218" s="16" t="str">
        <f>IF('Cihazlar'!X218="","",IF('Cihazlar'!Y218="Uygun değil",(IF('Cihazlar'!X218="","",IF(ISNUMBER('Cihazlar'!X218),'Cihazlar'!X218,IFERROR(DATE(VALUE(RIGHT('Cihazlar'!X218,4)),VALUE(MID('Cihazlar'!X218,4,2)),VALUE(LEFT('Cihazlar'!X218,2))),""))))+0,EDATE((IF('Cihazlar'!X218="","",IF(ISNUMBER('Cihazlar'!X218),'Cihazlar'!X218,IFERROR(DATE(VALUE(RIGHT('Cihazlar'!X218,4)),VALUE(MID('Cihazlar'!X218,4,2)),VALUE(LEFT('Cihazlar'!X218,2))),"")))),12)))</f>
        <v/>
      </c>
      <c r="N218" s="17" t="str">
        <f>IF(M218="","",M218-TODAY())</f>
        <v/>
      </c>
      <c r="O218" s="16" t="str">
        <f>IF('Cihazlar'!F218&lt;&gt;"",IF('Cihazlar'!F218="","",IF(ISNUMBER('Cihazlar'!F218),'Cihazlar'!F218,IFERROR(DATE(VALUE(RIGHT('Cihazlar'!F218,4)),VALUE(MID('Cihazlar'!F218,4,2)),VALUE(LEFT('Cihazlar'!F218,2))),""))),IF('Cihazlar'!E218="","",IF(ISNUMBER('Cihazlar'!E218),'Cihazlar'!E218,IFERROR(DATE(VALUE(RIGHT('Cihazlar'!E218,4)),VALUE(MID('Cihazlar'!E218,4,2)),VALUE(LEFT('Cihazlar'!E218,2))),""))))</f>
        <v/>
      </c>
      <c r="P218" t="str">
        <f>IF('Cihazlar'!C218="","",IFERROR(MATCH('Cihazlar'!C218,'Ürünler'!$A:$A,0),IFERROR(MATCH('Cihazlar'!C218,'Ürünler'!$B:$B,0),"")))</f>
        <v/>
      </c>
      <c r="Q218">
        <f>IF(R218&gt;0,0,IF('Cihazlar'!J218&lt;&gt;"",N(VALUE('Cihazlar'!J218)),IF(P218="",0,N(INDEX('Ürünler'!$C:$C,P218)))))</f>
        <v>0</v>
      </c>
      <c r="R218">
        <f>IF('Cihazlar'!K218&lt;&gt;"",N(VALUE('Cihazlar'!K218)),IF('Cihazlar'!J218&lt;&gt;"",0,IF(P218="",0,N(INDEX('Ürünler'!$D:$D,P218)))))</f>
        <v>0</v>
      </c>
    </row>
    <row r="219" spans="1:18">
      <c r="A219" t="str">
        <f>IF(AND('Cihazlar'!A219="",'Cihazlar'!B219=""),"",IFERROR(INDEX('Müşteriler'!$A:$A,MATCH(IF('Cihazlar'!A219="","§",'Cihazlar'!A219),'Müşteriler'!$K:$K,0)),IFERROR(INDEX('Müşteriler'!$A:$A,MATCH(IF('Cihazlar'!B219="","§",'Cihazlar'!B219),'Müşteriler'!$C:$C,0)),'Cihazlar'!A219&amp;'Cihazlar'!B219)))</f>
        <v/>
      </c>
      <c r="B219" t="str">
        <f>IF('Cihazlar'!C219="","",IF(P219="",'Cihazlar'!C219,INDEX('Ürünler'!$B:$B,P219)))</f>
        <v/>
      </c>
      <c r="C219" t="str">
        <f>IF('Cihazlar'!D219="","",'Cihazlar'!D219)</f>
        <v/>
      </c>
      <c r="D219" s="16" t="str">
        <f>O219</f>
        <v/>
      </c>
      <c r="E219" t="str">
        <f>IF(R219&gt;0,R219&amp;" gün",IF(Q219&gt;0,Q219&amp;" ay",""))</f>
        <v/>
      </c>
      <c r="F219" s="16" t="str">
        <f>IF(OR('Cihazlar'!C219="",O219=""),"",IF(R219&gt;0,O219+R219,IF(Q219&gt;0,EDATE(O219,Q219),"")))</f>
        <v/>
      </c>
      <c r="G219" s="17" t="str">
        <f>IF(F219="","",F219-TODAY())</f>
        <v/>
      </c>
      <c r="H219" t="str">
        <f>IF(G219="","",IF(G219&lt;0,"Gecikmiş",IF(G219&lt;=30,"30 gün içinde","Planlı")))</f>
        <v/>
      </c>
      <c r="I219" s="16" t="str">
        <f>IF('Cihazlar'!R219="","",IF('Cihazlar'!S219="Uygun değil",(IF('Cihazlar'!R219="","",IF(ISNUMBER('Cihazlar'!R219),'Cihazlar'!R219,IFERROR(DATE(VALUE(RIGHT('Cihazlar'!R219,4)),VALUE(MID('Cihazlar'!R219,4,2)),VALUE(LEFT('Cihazlar'!R219,2))),""))))+0,EDATE((IF('Cihazlar'!R219="","",IF(ISNUMBER('Cihazlar'!R219),'Cihazlar'!R219,IFERROR(DATE(VALUE(RIGHT('Cihazlar'!R219,4)),VALUE(MID('Cihazlar'!R219,4,2)),VALUE(LEFT('Cihazlar'!R219,2))),"")))),12)))</f>
        <v/>
      </c>
      <c r="J219" s="17" t="str">
        <f>IF(I219="","",I219-TODAY())</f>
        <v/>
      </c>
      <c r="K219" s="16" t="str">
        <f>IF('Cihazlar'!U219="","",IF('Cihazlar'!V219="Kaçak var",(IF('Cihazlar'!U219="","",IF(ISNUMBER('Cihazlar'!U219),'Cihazlar'!U219,IFERROR(DATE(VALUE(RIGHT('Cihazlar'!U219,4)),VALUE(MID('Cihazlar'!U219,4,2)),VALUE(LEFT('Cihazlar'!U219,2))),""))))+30,EDATE((IF('Cihazlar'!U219="","",IF(ISNUMBER('Cihazlar'!U219),'Cihazlar'!U219,IFERROR(DATE(VALUE(RIGHT('Cihazlar'!U219,4)),VALUE(MID('Cihazlar'!U219,4,2)),VALUE(LEFT('Cihazlar'!U219,2))),"")))),12)))</f>
        <v/>
      </c>
      <c r="L219" s="17" t="str">
        <f>IF(K219="","",K219-TODAY())</f>
        <v/>
      </c>
      <c r="M219" s="16" t="str">
        <f>IF('Cihazlar'!X219="","",IF('Cihazlar'!Y219="Uygun değil",(IF('Cihazlar'!X219="","",IF(ISNUMBER('Cihazlar'!X219),'Cihazlar'!X219,IFERROR(DATE(VALUE(RIGHT('Cihazlar'!X219,4)),VALUE(MID('Cihazlar'!X219,4,2)),VALUE(LEFT('Cihazlar'!X219,2))),""))))+0,EDATE((IF('Cihazlar'!X219="","",IF(ISNUMBER('Cihazlar'!X219),'Cihazlar'!X219,IFERROR(DATE(VALUE(RIGHT('Cihazlar'!X219,4)),VALUE(MID('Cihazlar'!X219,4,2)),VALUE(LEFT('Cihazlar'!X219,2))),"")))),12)))</f>
        <v/>
      </c>
      <c r="N219" s="17" t="str">
        <f>IF(M219="","",M219-TODAY())</f>
        <v/>
      </c>
      <c r="O219" s="16" t="str">
        <f>IF('Cihazlar'!F219&lt;&gt;"",IF('Cihazlar'!F219="","",IF(ISNUMBER('Cihazlar'!F219),'Cihazlar'!F219,IFERROR(DATE(VALUE(RIGHT('Cihazlar'!F219,4)),VALUE(MID('Cihazlar'!F219,4,2)),VALUE(LEFT('Cihazlar'!F219,2))),""))),IF('Cihazlar'!E219="","",IF(ISNUMBER('Cihazlar'!E219),'Cihazlar'!E219,IFERROR(DATE(VALUE(RIGHT('Cihazlar'!E219,4)),VALUE(MID('Cihazlar'!E219,4,2)),VALUE(LEFT('Cihazlar'!E219,2))),""))))</f>
        <v/>
      </c>
      <c r="P219" t="str">
        <f>IF('Cihazlar'!C219="","",IFERROR(MATCH('Cihazlar'!C219,'Ürünler'!$A:$A,0),IFERROR(MATCH('Cihazlar'!C219,'Ürünler'!$B:$B,0),"")))</f>
        <v/>
      </c>
      <c r="Q219">
        <f>IF(R219&gt;0,0,IF('Cihazlar'!J219&lt;&gt;"",N(VALUE('Cihazlar'!J219)),IF(P219="",0,N(INDEX('Ürünler'!$C:$C,P219)))))</f>
        <v>0</v>
      </c>
      <c r="R219">
        <f>IF('Cihazlar'!K219&lt;&gt;"",N(VALUE('Cihazlar'!K219)),IF('Cihazlar'!J219&lt;&gt;"",0,IF(P219="",0,N(INDEX('Ürünler'!$D:$D,P219)))))</f>
        <v>0</v>
      </c>
    </row>
    <row r="220" spans="1:18">
      <c r="A220" t="str">
        <f>IF(AND('Cihazlar'!A220="",'Cihazlar'!B220=""),"",IFERROR(INDEX('Müşteriler'!$A:$A,MATCH(IF('Cihazlar'!A220="","§",'Cihazlar'!A220),'Müşteriler'!$K:$K,0)),IFERROR(INDEX('Müşteriler'!$A:$A,MATCH(IF('Cihazlar'!B220="","§",'Cihazlar'!B220),'Müşteriler'!$C:$C,0)),'Cihazlar'!A220&amp;'Cihazlar'!B220)))</f>
        <v/>
      </c>
      <c r="B220" t="str">
        <f>IF('Cihazlar'!C220="","",IF(P220="",'Cihazlar'!C220,INDEX('Ürünler'!$B:$B,P220)))</f>
        <v/>
      </c>
      <c r="C220" t="str">
        <f>IF('Cihazlar'!D220="","",'Cihazlar'!D220)</f>
        <v/>
      </c>
      <c r="D220" s="16" t="str">
        <f>O220</f>
        <v/>
      </c>
      <c r="E220" t="str">
        <f>IF(R220&gt;0,R220&amp;" gün",IF(Q220&gt;0,Q220&amp;" ay",""))</f>
        <v/>
      </c>
      <c r="F220" s="16" t="str">
        <f>IF(OR('Cihazlar'!C220="",O220=""),"",IF(R220&gt;0,O220+R220,IF(Q220&gt;0,EDATE(O220,Q220),"")))</f>
        <v/>
      </c>
      <c r="G220" s="17" t="str">
        <f>IF(F220="","",F220-TODAY())</f>
        <v/>
      </c>
      <c r="H220" t="str">
        <f>IF(G220="","",IF(G220&lt;0,"Gecikmiş",IF(G220&lt;=30,"30 gün içinde","Planlı")))</f>
        <v/>
      </c>
      <c r="I220" s="16" t="str">
        <f>IF('Cihazlar'!R220="","",IF('Cihazlar'!S220="Uygun değil",(IF('Cihazlar'!R220="","",IF(ISNUMBER('Cihazlar'!R220),'Cihazlar'!R220,IFERROR(DATE(VALUE(RIGHT('Cihazlar'!R220,4)),VALUE(MID('Cihazlar'!R220,4,2)),VALUE(LEFT('Cihazlar'!R220,2))),""))))+0,EDATE((IF('Cihazlar'!R220="","",IF(ISNUMBER('Cihazlar'!R220),'Cihazlar'!R220,IFERROR(DATE(VALUE(RIGHT('Cihazlar'!R220,4)),VALUE(MID('Cihazlar'!R220,4,2)),VALUE(LEFT('Cihazlar'!R220,2))),"")))),12)))</f>
        <v/>
      </c>
      <c r="J220" s="17" t="str">
        <f>IF(I220="","",I220-TODAY())</f>
        <v/>
      </c>
      <c r="K220" s="16" t="str">
        <f>IF('Cihazlar'!U220="","",IF('Cihazlar'!V220="Kaçak var",(IF('Cihazlar'!U220="","",IF(ISNUMBER('Cihazlar'!U220),'Cihazlar'!U220,IFERROR(DATE(VALUE(RIGHT('Cihazlar'!U220,4)),VALUE(MID('Cihazlar'!U220,4,2)),VALUE(LEFT('Cihazlar'!U220,2))),""))))+30,EDATE((IF('Cihazlar'!U220="","",IF(ISNUMBER('Cihazlar'!U220),'Cihazlar'!U220,IFERROR(DATE(VALUE(RIGHT('Cihazlar'!U220,4)),VALUE(MID('Cihazlar'!U220,4,2)),VALUE(LEFT('Cihazlar'!U220,2))),"")))),12)))</f>
        <v/>
      </c>
      <c r="L220" s="17" t="str">
        <f>IF(K220="","",K220-TODAY())</f>
        <v/>
      </c>
      <c r="M220" s="16" t="str">
        <f>IF('Cihazlar'!X220="","",IF('Cihazlar'!Y220="Uygun değil",(IF('Cihazlar'!X220="","",IF(ISNUMBER('Cihazlar'!X220),'Cihazlar'!X220,IFERROR(DATE(VALUE(RIGHT('Cihazlar'!X220,4)),VALUE(MID('Cihazlar'!X220,4,2)),VALUE(LEFT('Cihazlar'!X220,2))),""))))+0,EDATE((IF('Cihazlar'!X220="","",IF(ISNUMBER('Cihazlar'!X220),'Cihazlar'!X220,IFERROR(DATE(VALUE(RIGHT('Cihazlar'!X220,4)),VALUE(MID('Cihazlar'!X220,4,2)),VALUE(LEFT('Cihazlar'!X220,2))),"")))),12)))</f>
        <v/>
      </c>
      <c r="N220" s="17" t="str">
        <f>IF(M220="","",M220-TODAY())</f>
        <v/>
      </c>
      <c r="O220" s="16" t="str">
        <f>IF('Cihazlar'!F220&lt;&gt;"",IF('Cihazlar'!F220="","",IF(ISNUMBER('Cihazlar'!F220),'Cihazlar'!F220,IFERROR(DATE(VALUE(RIGHT('Cihazlar'!F220,4)),VALUE(MID('Cihazlar'!F220,4,2)),VALUE(LEFT('Cihazlar'!F220,2))),""))),IF('Cihazlar'!E220="","",IF(ISNUMBER('Cihazlar'!E220),'Cihazlar'!E220,IFERROR(DATE(VALUE(RIGHT('Cihazlar'!E220,4)),VALUE(MID('Cihazlar'!E220,4,2)),VALUE(LEFT('Cihazlar'!E220,2))),""))))</f>
        <v/>
      </c>
      <c r="P220" t="str">
        <f>IF('Cihazlar'!C220="","",IFERROR(MATCH('Cihazlar'!C220,'Ürünler'!$A:$A,0),IFERROR(MATCH('Cihazlar'!C220,'Ürünler'!$B:$B,0),"")))</f>
        <v/>
      </c>
      <c r="Q220">
        <f>IF(R220&gt;0,0,IF('Cihazlar'!J220&lt;&gt;"",N(VALUE('Cihazlar'!J220)),IF(P220="",0,N(INDEX('Ürünler'!$C:$C,P220)))))</f>
        <v>0</v>
      </c>
      <c r="R220">
        <f>IF('Cihazlar'!K220&lt;&gt;"",N(VALUE('Cihazlar'!K220)),IF('Cihazlar'!J220&lt;&gt;"",0,IF(P220="",0,N(INDEX('Ürünler'!$D:$D,P220)))))</f>
        <v>0</v>
      </c>
    </row>
    <row r="221" spans="1:18">
      <c r="A221" t="str">
        <f>IF(AND('Cihazlar'!A221="",'Cihazlar'!B221=""),"",IFERROR(INDEX('Müşteriler'!$A:$A,MATCH(IF('Cihazlar'!A221="","§",'Cihazlar'!A221),'Müşteriler'!$K:$K,0)),IFERROR(INDEX('Müşteriler'!$A:$A,MATCH(IF('Cihazlar'!B221="","§",'Cihazlar'!B221),'Müşteriler'!$C:$C,0)),'Cihazlar'!A221&amp;'Cihazlar'!B221)))</f>
        <v/>
      </c>
      <c r="B221" t="str">
        <f>IF('Cihazlar'!C221="","",IF(P221="",'Cihazlar'!C221,INDEX('Ürünler'!$B:$B,P221)))</f>
        <v/>
      </c>
      <c r="C221" t="str">
        <f>IF('Cihazlar'!D221="","",'Cihazlar'!D221)</f>
        <v/>
      </c>
      <c r="D221" s="16" t="str">
        <f>O221</f>
        <v/>
      </c>
      <c r="E221" t="str">
        <f>IF(R221&gt;0,R221&amp;" gün",IF(Q221&gt;0,Q221&amp;" ay",""))</f>
        <v/>
      </c>
      <c r="F221" s="16" t="str">
        <f>IF(OR('Cihazlar'!C221="",O221=""),"",IF(R221&gt;0,O221+R221,IF(Q221&gt;0,EDATE(O221,Q221),"")))</f>
        <v/>
      </c>
      <c r="G221" s="17" t="str">
        <f>IF(F221="","",F221-TODAY())</f>
        <v/>
      </c>
      <c r="H221" t="str">
        <f>IF(G221="","",IF(G221&lt;0,"Gecikmiş",IF(G221&lt;=30,"30 gün içinde","Planlı")))</f>
        <v/>
      </c>
      <c r="I221" s="16" t="str">
        <f>IF('Cihazlar'!R221="","",IF('Cihazlar'!S221="Uygun değil",(IF('Cihazlar'!R221="","",IF(ISNUMBER('Cihazlar'!R221),'Cihazlar'!R221,IFERROR(DATE(VALUE(RIGHT('Cihazlar'!R221,4)),VALUE(MID('Cihazlar'!R221,4,2)),VALUE(LEFT('Cihazlar'!R221,2))),""))))+0,EDATE((IF('Cihazlar'!R221="","",IF(ISNUMBER('Cihazlar'!R221),'Cihazlar'!R221,IFERROR(DATE(VALUE(RIGHT('Cihazlar'!R221,4)),VALUE(MID('Cihazlar'!R221,4,2)),VALUE(LEFT('Cihazlar'!R221,2))),"")))),12)))</f>
        <v/>
      </c>
      <c r="J221" s="17" t="str">
        <f>IF(I221="","",I221-TODAY())</f>
        <v/>
      </c>
      <c r="K221" s="16" t="str">
        <f>IF('Cihazlar'!U221="","",IF('Cihazlar'!V221="Kaçak var",(IF('Cihazlar'!U221="","",IF(ISNUMBER('Cihazlar'!U221),'Cihazlar'!U221,IFERROR(DATE(VALUE(RIGHT('Cihazlar'!U221,4)),VALUE(MID('Cihazlar'!U221,4,2)),VALUE(LEFT('Cihazlar'!U221,2))),""))))+30,EDATE((IF('Cihazlar'!U221="","",IF(ISNUMBER('Cihazlar'!U221),'Cihazlar'!U221,IFERROR(DATE(VALUE(RIGHT('Cihazlar'!U221,4)),VALUE(MID('Cihazlar'!U221,4,2)),VALUE(LEFT('Cihazlar'!U221,2))),"")))),12)))</f>
        <v/>
      </c>
      <c r="L221" s="17" t="str">
        <f>IF(K221="","",K221-TODAY())</f>
        <v/>
      </c>
      <c r="M221" s="16" t="str">
        <f>IF('Cihazlar'!X221="","",IF('Cihazlar'!Y221="Uygun değil",(IF('Cihazlar'!X221="","",IF(ISNUMBER('Cihazlar'!X221),'Cihazlar'!X221,IFERROR(DATE(VALUE(RIGHT('Cihazlar'!X221,4)),VALUE(MID('Cihazlar'!X221,4,2)),VALUE(LEFT('Cihazlar'!X221,2))),""))))+0,EDATE((IF('Cihazlar'!X221="","",IF(ISNUMBER('Cihazlar'!X221),'Cihazlar'!X221,IFERROR(DATE(VALUE(RIGHT('Cihazlar'!X221,4)),VALUE(MID('Cihazlar'!X221,4,2)),VALUE(LEFT('Cihazlar'!X221,2))),"")))),12)))</f>
        <v/>
      </c>
      <c r="N221" s="17" t="str">
        <f>IF(M221="","",M221-TODAY())</f>
        <v/>
      </c>
      <c r="O221" s="16" t="str">
        <f>IF('Cihazlar'!F221&lt;&gt;"",IF('Cihazlar'!F221="","",IF(ISNUMBER('Cihazlar'!F221),'Cihazlar'!F221,IFERROR(DATE(VALUE(RIGHT('Cihazlar'!F221,4)),VALUE(MID('Cihazlar'!F221,4,2)),VALUE(LEFT('Cihazlar'!F221,2))),""))),IF('Cihazlar'!E221="","",IF(ISNUMBER('Cihazlar'!E221),'Cihazlar'!E221,IFERROR(DATE(VALUE(RIGHT('Cihazlar'!E221,4)),VALUE(MID('Cihazlar'!E221,4,2)),VALUE(LEFT('Cihazlar'!E221,2))),""))))</f>
        <v/>
      </c>
      <c r="P221" t="str">
        <f>IF('Cihazlar'!C221="","",IFERROR(MATCH('Cihazlar'!C221,'Ürünler'!$A:$A,0),IFERROR(MATCH('Cihazlar'!C221,'Ürünler'!$B:$B,0),"")))</f>
        <v/>
      </c>
      <c r="Q221">
        <f>IF(R221&gt;0,0,IF('Cihazlar'!J221&lt;&gt;"",N(VALUE('Cihazlar'!J221)),IF(P221="",0,N(INDEX('Ürünler'!$C:$C,P221)))))</f>
        <v>0</v>
      </c>
      <c r="R221">
        <f>IF('Cihazlar'!K221&lt;&gt;"",N(VALUE('Cihazlar'!K221)),IF('Cihazlar'!J221&lt;&gt;"",0,IF(P221="",0,N(INDEX('Ürünler'!$D:$D,P221)))))</f>
        <v>0</v>
      </c>
    </row>
    <row r="222" spans="1:18">
      <c r="A222" t="str">
        <f>IF(AND('Cihazlar'!A222="",'Cihazlar'!B222=""),"",IFERROR(INDEX('Müşteriler'!$A:$A,MATCH(IF('Cihazlar'!A222="","§",'Cihazlar'!A222),'Müşteriler'!$K:$K,0)),IFERROR(INDEX('Müşteriler'!$A:$A,MATCH(IF('Cihazlar'!B222="","§",'Cihazlar'!B222),'Müşteriler'!$C:$C,0)),'Cihazlar'!A222&amp;'Cihazlar'!B222)))</f>
        <v/>
      </c>
      <c r="B222" t="str">
        <f>IF('Cihazlar'!C222="","",IF(P222="",'Cihazlar'!C222,INDEX('Ürünler'!$B:$B,P222)))</f>
        <v/>
      </c>
      <c r="C222" t="str">
        <f>IF('Cihazlar'!D222="","",'Cihazlar'!D222)</f>
        <v/>
      </c>
      <c r="D222" s="16" t="str">
        <f>O222</f>
        <v/>
      </c>
      <c r="E222" t="str">
        <f>IF(R222&gt;0,R222&amp;" gün",IF(Q222&gt;0,Q222&amp;" ay",""))</f>
        <v/>
      </c>
      <c r="F222" s="16" t="str">
        <f>IF(OR('Cihazlar'!C222="",O222=""),"",IF(R222&gt;0,O222+R222,IF(Q222&gt;0,EDATE(O222,Q222),"")))</f>
        <v/>
      </c>
      <c r="G222" s="17" t="str">
        <f>IF(F222="","",F222-TODAY())</f>
        <v/>
      </c>
      <c r="H222" t="str">
        <f>IF(G222="","",IF(G222&lt;0,"Gecikmiş",IF(G222&lt;=30,"30 gün içinde","Planlı")))</f>
        <v/>
      </c>
      <c r="I222" s="16" t="str">
        <f>IF('Cihazlar'!R222="","",IF('Cihazlar'!S222="Uygun değil",(IF('Cihazlar'!R222="","",IF(ISNUMBER('Cihazlar'!R222),'Cihazlar'!R222,IFERROR(DATE(VALUE(RIGHT('Cihazlar'!R222,4)),VALUE(MID('Cihazlar'!R222,4,2)),VALUE(LEFT('Cihazlar'!R222,2))),""))))+0,EDATE((IF('Cihazlar'!R222="","",IF(ISNUMBER('Cihazlar'!R222),'Cihazlar'!R222,IFERROR(DATE(VALUE(RIGHT('Cihazlar'!R222,4)),VALUE(MID('Cihazlar'!R222,4,2)),VALUE(LEFT('Cihazlar'!R222,2))),"")))),12)))</f>
        <v/>
      </c>
      <c r="J222" s="17" t="str">
        <f>IF(I222="","",I222-TODAY())</f>
        <v/>
      </c>
      <c r="K222" s="16" t="str">
        <f>IF('Cihazlar'!U222="","",IF('Cihazlar'!V222="Kaçak var",(IF('Cihazlar'!U222="","",IF(ISNUMBER('Cihazlar'!U222),'Cihazlar'!U222,IFERROR(DATE(VALUE(RIGHT('Cihazlar'!U222,4)),VALUE(MID('Cihazlar'!U222,4,2)),VALUE(LEFT('Cihazlar'!U222,2))),""))))+30,EDATE((IF('Cihazlar'!U222="","",IF(ISNUMBER('Cihazlar'!U222),'Cihazlar'!U222,IFERROR(DATE(VALUE(RIGHT('Cihazlar'!U222,4)),VALUE(MID('Cihazlar'!U222,4,2)),VALUE(LEFT('Cihazlar'!U222,2))),"")))),12)))</f>
        <v/>
      </c>
      <c r="L222" s="17" t="str">
        <f>IF(K222="","",K222-TODAY())</f>
        <v/>
      </c>
      <c r="M222" s="16" t="str">
        <f>IF('Cihazlar'!X222="","",IF('Cihazlar'!Y222="Uygun değil",(IF('Cihazlar'!X222="","",IF(ISNUMBER('Cihazlar'!X222),'Cihazlar'!X222,IFERROR(DATE(VALUE(RIGHT('Cihazlar'!X222,4)),VALUE(MID('Cihazlar'!X222,4,2)),VALUE(LEFT('Cihazlar'!X222,2))),""))))+0,EDATE((IF('Cihazlar'!X222="","",IF(ISNUMBER('Cihazlar'!X222),'Cihazlar'!X222,IFERROR(DATE(VALUE(RIGHT('Cihazlar'!X222,4)),VALUE(MID('Cihazlar'!X222,4,2)),VALUE(LEFT('Cihazlar'!X222,2))),"")))),12)))</f>
        <v/>
      </c>
      <c r="N222" s="17" t="str">
        <f>IF(M222="","",M222-TODAY())</f>
        <v/>
      </c>
      <c r="O222" s="16" t="str">
        <f>IF('Cihazlar'!F222&lt;&gt;"",IF('Cihazlar'!F222="","",IF(ISNUMBER('Cihazlar'!F222),'Cihazlar'!F222,IFERROR(DATE(VALUE(RIGHT('Cihazlar'!F222,4)),VALUE(MID('Cihazlar'!F222,4,2)),VALUE(LEFT('Cihazlar'!F222,2))),""))),IF('Cihazlar'!E222="","",IF(ISNUMBER('Cihazlar'!E222),'Cihazlar'!E222,IFERROR(DATE(VALUE(RIGHT('Cihazlar'!E222,4)),VALUE(MID('Cihazlar'!E222,4,2)),VALUE(LEFT('Cihazlar'!E222,2))),""))))</f>
        <v/>
      </c>
      <c r="P222" t="str">
        <f>IF('Cihazlar'!C222="","",IFERROR(MATCH('Cihazlar'!C222,'Ürünler'!$A:$A,0),IFERROR(MATCH('Cihazlar'!C222,'Ürünler'!$B:$B,0),"")))</f>
        <v/>
      </c>
      <c r="Q222">
        <f>IF(R222&gt;0,0,IF('Cihazlar'!J222&lt;&gt;"",N(VALUE('Cihazlar'!J222)),IF(P222="",0,N(INDEX('Ürünler'!$C:$C,P222)))))</f>
        <v>0</v>
      </c>
      <c r="R222">
        <f>IF('Cihazlar'!K222&lt;&gt;"",N(VALUE('Cihazlar'!K222)),IF('Cihazlar'!J222&lt;&gt;"",0,IF(P222="",0,N(INDEX('Ürünler'!$D:$D,P222)))))</f>
        <v>0</v>
      </c>
    </row>
    <row r="223" spans="1:18">
      <c r="A223" t="str">
        <f>IF(AND('Cihazlar'!A223="",'Cihazlar'!B223=""),"",IFERROR(INDEX('Müşteriler'!$A:$A,MATCH(IF('Cihazlar'!A223="","§",'Cihazlar'!A223),'Müşteriler'!$K:$K,0)),IFERROR(INDEX('Müşteriler'!$A:$A,MATCH(IF('Cihazlar'!B223="","§",'Cihazlar'!B223),'Müşteriler'!$C:$C,0)),'Cihazlar'!A223&amp;'Cihazlar'!B223)))</f>
        <v/>
      </c>
      <c r="B223" t="str">
        <f>IF('Cihazlar'!C223="","",IF(P223="",'Cihazlar'!C223,INDEX('Ürünler'!$B:$B,P223)))</f>
        <v/>
      </c>
      <c r="C223" t="str">
        <f>IF('Cihazlar'!D223="","",'Cihazlar'!D223)</f>
        <v/>
      </c>
      <c r="D223" s="16" t="str">
        <f>O223</f>
        <v/>
      </c>
      <c r="E223" t="str">
        <f>IF(R223&gt;0,R223&amp;" gün",IF(Q223&gt;0,Q223&amp;" ay",""))</f>
        <v/>
      </c>
      <c r="F223" s="16" t="str">
        <f>IF(OR('Cihazlar'!C223="",O223=""),"",IF(R223&gt;0,O223+R223,IF(Q223&gt;0,EDATE(O223,Q223),"")))</f>
        <v/>
      </c>
      <c r="G223" s="17" t="str">
        <f>IF(F223="","",F223-TODAY())</f>
        <v/>
      </c>
      <c r="H223" t="str">
        <f>IF(G223="","",IF(G223&lt;0,"Gecikmiş",IF(G223&lt;=30,"30 gün içinde","Planlı")))</f>
        <v/>
      </c>
      <c r="I223" s="16" t="str">
        <f>IF('Cihazlar'!R223="","",IF('Cihazlar'!S223="Uygun değil",(IF('Cihazlar'!R223="","",IF(ISNUMBER('Cihazlar'!R223),'Cihazlar'!R223,IFERROR(DATE(VALUE(RIGHT('Cihazlar'!R223,4)),VALUE(MID('Cihazlar'!R223,4,2)),VALUE(LEFT('Cihazlar'!R223,2))),""))))+0,EDATE((IF('Cihazlar'!R223="","",IF(ISNUMBER('Cihazlar'!R223),'Cihazlar'!R223,IFERROR(DATE(VALUE(RIGHT('Cihazlar'!R223,4)),VALUE(MID('Cihazlar'!R223,4,2)),VALUE(LEFT('Cihazlar'!R223,2))),"")))),12)))</f>
        <v/>
      </c>
      <c r="J223" s="17" t="str">
        <f>IF(I223="","",I223-TODAY())</f>
        <v/>
      </c>
      <c r="K223" s="16" t="str">
        <f>IF('Cihazlar'!U223="","",IF('Cihazlar'!V223="Kaçak var",(IF('Cihazlar'!U223="","",IF(ISNUMBER('Cihazlar'!U223),'Cihazlar'!U223,IFERROR(DATE(VALUE(RIGHT('Cihazlar'!U223,4)),VALUE(MID('Cihazlar'!U223,4,2)),VALUE(LEFT('Cihazlar'!U223,2))),""))))+30,EDATE((IF('Cihazlar'!U223="","",IF(ISNUMBER('Cihazlar'!U223),'Cihazlar'!U223,IFERROR(DATE(VALUE(RIGHT('Cihazlar'!U223,4)),VALUE(MID('Cihazlar'!U223,4,2)),VALUE(LEFT('Cihazlar'!U223,2))),"")))),12)))</f>
        <v/>
      </c>
      <c r="L223" s="17" t="str">
        <f>IF(K223="","",K223-TODAY())</f>
        <v/>
      </c>
      <c r="M223" s="16" t="str">
        <f>IF('Cihazlar'!X223="","",IF('Cihazlar'!Y223="Uygun değil",(IF('Cihazlar'!X223="","",IF(ISNUMBER('Cihazlar'!X223),'Cihazlar'!X223,IFERROR(DATE(VALUE(RIGHT('Cihazlar'!X223,4)),VALUE(MID('Cihazlar'!X223,4,2)),VALUE(LEFT('Cihazlar'!X223,2))),""))))+0,EDATE((IF('Cihazlar'!X223="","",IF(ISNUMBER('Cihazlar'!X223),'Cihazlar'!X223,IFERROR(DATE(VALUE(RIGHT('Cihazlar'!X223,4)),VALUE(MID('Cihazlar'!X223,4,2)),VALUE(LEFT('Cihazlar'!X223,2))),"")))),12)))</f>
        <v/>
      </c>
      <c r="N223" s="17" t="str">
        <f>IF(M223="","",M223-TODAY())</f>
        <v/>
      </c>
      <c r="O223" s="16" t="str">
        <f>IF('Cihazlar'!F223&lt;&gt;"",IF('Cihazlar'!F223="","",IF(ISNUMBER('Cihazlar'!F223),'Cihazlar'!F223,IFERROR(DATE(VALUE(RIGHT('Cihazlar'!F223,4)),VALUE(MID('Cihazlar'!F223,4,2)),VALUE(LEFT('Cihazlar'!F223,2))),""))),IF('Cihazlar'!E223="","",IF(ISNUMBER('Cihazlar'!E223),'Cihazlar'!E223,IFERROR(DATE(VALUE(RIGHT('Cihazlar'!E223,4)),VALUE(MID('Cihazlar'!E223,4,2)),VALUE(LEFT('Cihazlar'!E223,2))),""))))</f>
        <v/>
      </c>
      <c r="P223" t="str">
        <f>IF('Cihazlar'!C223="","",IFERROR(MATCH('Cihazlar'!C223,'Ürünler'!$A:$A,0),IFERROR(MATCH('Cihazlar'!C223,'Ürünler'!$B:$B,0),"")))</f>
        <v/>
      </c>
      <c r="Q223">
        <f>IF(R223&gt;0,0,IF('Cihazlar'!J223&lt;&gt;"",N(VALUE('Cihazlar'!J223)),IF(P223="",0,N(INDEX('Ürünler'!$C:$C,P223)))))</f>
        <v>0</v>
      </c>
      <c r="R223">
        <f>IF('Cihazlar'!K223&lt;&gt;"",N(VALUE('Cihazlar'!K223)),IF('Cihazlar'!J223&lt;&gt;"",0,IF(P223="",0,N(INDEX('Ürünler'!$D:$D,P223)))))</f>
        <v>0</v>
      </c>
    </row>
    <row r="224" spans="1:18">
      <c r="A224" t="str">
        <f>IF(AND('Cihazlar'!A224="",'Cihazlar'!B224=""),"",IFERROR(INDEX('Müşteriler'!$A:$A,MATCH(IF('Cihazlar'!A224="","§",'Cihazlar'!A224),'Müşteriler'!$K:$K,0)),IFERROR(INDEX('Müşteriler'!$A:$A,MATCH(IF('Cihazlar'!B224="","§",'Cihazlar'!B224),'Müşteriler'!$C:$C,0)),'Cihazlar'!A224&amp;'Cihazlar'!B224)))</f>
        <v/>
      </c>
      <c r="B224" t="str">
        <f>IF('Cihazlar'!C224="","",IF(P224="",'Cihazlar'!C224,INDEX('Ürünler'!$B:$B,P224)))</f>
        <v/>
      </c>
      <c r="C224" t="str">
        <f>IF('Cihazlar'!D224="","",'Cihazlar'!D224)</f>
        <v/>
      </c>
      <c r="D224" s="16" t="str">
        <f>O224</f>
        <v/>
      </c>
      <c r="E224" t="str">
        <f>IF(R224&gt;0,R224&amp;" gün",IF(Q224&gt;0,Q224&amp;" ay",""))</f>
        <v/>
      </c>
      <c r="F224" s="16" t="str">
        <f>IF(OR('Cihazlar'!C224="",O224=""),"",IF(R224&gt;0,O224+R224,IF(Q224&gt;0,EDATE(O224,Q224),"")))</f>
        <v/>
      </c>
      <c r="G224" s="17" t="str">
        <f>IF(F224="","",F224-TODAY())</f>
        <v/>
      </c>
      <c r="H224" t="str">
        <f>IF(G224="","",IF(G224&lt;0,"Gecikmiş",IF(G224&lt;=30,"30 gün içinde","Planlı")))</f>
        <v/>
      </c>
      <c r="I224" s="16" t="str">
        <f>IF('Cihazlar'!R224="","",IF('Cihazlar'!S224="Uygun değil",(IF('Cihazlar'!R224="","",IF(ISNUMBER('Cihazlar'!R224),'Cihazlar'!R224,IFERROR(DATE(VALUE(RIGHT('Cihazlar'!R224,4)),VALUE(MID('Cihazlar'!R224,4,2)),VALUE(LEFT('Cihazlar'!R224,2))),""))))+0,EDATE((IF('Cihazlar'!R224="","",IF(ISNUMBER('Cihazlar'!R224),'Cihazlar'!R224,IFERROR(DATE(VALUE(RIGHT('Cihazlar'!R224,4)),VALUE(MID('Cihazlar'!R224,4,2)),VALUE(LEFT('Cihazlar'!R224,2))),"")))),12)))</f>
        <v/>
      </c>
      <c r="J224" s="17" t="str">
        <f>IF(I224="","",I224-TODAY())</f>
        <v/>
      </c>
      <c r="K224" s="16" t="str">
        <f>IF('Cihazlar'!U224="","",IF('Cihazlar'!V224="Kaçak var",(IF('Cihazlar'!U224="","",IF(ISNUMBER('Cihazlar'!U224),'Cihazlar'!U224,IFERROR(DATE(VALUE(RIGHT('Cihazlar'!U224,4)),VALUE(MID('Cihazlar'!U224,4,2)),VALUE(LEFT('Cihazlar'!U224,2))),""))))+30,EDATE((IF('Cihazlar'!U224="","",IF(ISNUMBER('Cihazlar'!U224),'Cihazlar'!U224,IFERROR(DATE(VALUE(RIGHT('Cihazlar'!U224,4)),VALUE(MID('Cihazlar'!U224,4,2)),VALUE(LEFT('Cihazlar'!U224,2))),"")))),12)))</f>
        <v/>
      </c>
      <c r="L224" s="17" t="str">
        <f>IF(K224="","",K224-TODAY())</f>
        <v/>
      </c>
      <c r="M224" s="16" t="str">
        <f>IF('Cihazlar'!X224="","",IF('Cihazlar'!Y224="Uygun değil",(IF('Cihazlar'!X224="","",IF(ISNUMBER('Cihazlar'!X224),'Cihazlar'!X224,IFERROR(DATE(VALUE(RIGHT('Cihazlar'!X224,4)),VALUE(MID('Cihazlar'!X224,4,2)),VALUE(LEFT('Cihazlar'!X224,2))),""))))+0,EDATE((IF('Cihazlar'!X224="","",IF(ISNUMBER('Cihazlar'!X224),'Cihazlar'!X224,IFERROR(DATE(VALUE(RIGHT('Cihazlar'!X224,4)),VALUE(MID('Cihazlar'!X224,4,2)),VALUE(LEFT('Cihazlar'!X224,2))),"")))),12)))</f>
        <v/>
      </c>
      <c r="N224" s="17" t="str">
        <f>IF(M224="","",M224-TODAY())</f>
        <v/>
      </c>
      <c r="O224" s="16" t="str">
        <f>IF('Cihazlar'!F224&lt;&gt;"",IF('Cihazlar'!F224="","",IF(ISNUMBER('Cihazlar'!F224),'Cihazlar'!F224,IFERROR(DATE(VALUE(RIGHT('Cihazlar'!F224,4)),VALUE(MID('Cihazlar'!F224,4,2)),VALUE(LEFT('Cihazlar'!F224,2))),""))),IF('Cihazlar'!E224="","",IF(ISNUMBER('Cihazlar'!E224),'Cihazlar'!E224,IFERROR(DATE(VALUE(RIGHT('Cihazlar'!E224,4)),VALUE(MID('Cihazlar'!E224,4,2)),VALUE(LEFT('Cihazlar'!E224,2))),""))))</f>
        <v/>
      </c>
      <c r="P224" t="str">
        <f>IF('Cihazlar'!C224="","",IFERROR(MATCH('Cihazlar'!C224,'Ürünler'!$A:$A,0),IFERROR(MATCH('Cihazlar'!C224,'Ürünler'!$B:$B,0),"")))</f>
        <v/>
      </c>
      <c r="Q224">
        <f>IF(R224&gt;0,0,IF('Cihazlar'!J224&lt;&gt;"",N(VALUE('Cihazlar'!J224)),IF(P224="",0,N(INDEX('Ürünler'!$C:$C,P224)))))</f>
        <v>0</v>
      </c>
      <c r="R224">
        <f>IF('Cihazlar'!K224&lt;&gt;"",N(VALUE('Cihazlar'!K224)),IF('Cihazlar'!J224&lt;&gt;"",0,IF(P224="",0,N(INDEX('Ürünler'!$D:$D,P224)))))</f>
        <v>0</v>
      </c>
    </row>
    <row r="225" spans="1:18">
      <c r="A225" t="str">
        <f>IF(AND('Cihazlar'!A225="",'Cihazlar'!B225=""),"",IFERROR(INDEX('Müşteriler'!$A:$A,MATCH(IF('Cihazlar'!A225="","§",'Cihazlar'!A225),'Müşteriler'!$K:$K,0)),IFERROR(INDEX('Müşteriler'!$A:$A,MATCH(IF('Cihazlar'!B225="","§",'Cihazlar'!B225),'Müşteriler'!$C:$C,0)),'Cihazlar'!A225&amp;'Cihazlar'!B225)))</f>
        <v/>
      </c>
      <c r="B225" t="str">
        <f>IF('Cihazlar'!C225="","",IF(P225="",'Cihazlar'!C225,INDEX('Ürünler'!$B:$B,P225)))</f>
        <v/>
      </c>
      <c r="C225" t="str">
        <f>IF('Cihazlar'!D225="","",'Cihazlar'!D225)</f>
        <v/>
      </c>
      <c r="D225" s="16" t="str">
        <f>O225</f>
        <v/>
      </c>
      <c r="E225" t="str">
        <f>IF(R225&gt;0,R225&amp;" gün",IF(Q225&gt;0,Q225&amp;" ay",""))</f>
        <v/>
      </c>
      <c r="F225" s="16" t="str">
        <f>IF(OR('Cihazlar'!C225="",O225=""),"",IF(R225&gt;0,O225+R225,IF(Q225&gt;0,EDATE(O225,Q225),"")))</f>
        <v/>
      </c>
      <c r="G225" s="17" t="str">
        <f>IF(F225="","",F225-TODAY())</f>
        <v/>
      </c>
      <c r="H225" t="str">
        <f>IF(G225="","",IF(G225&lt;0,"Gecikmiş",IF(G225&lt;=30,"30 gün içinde","Planlı")))</f>
        <v/>
      </c>
      <c r="I225" s="16" t="str">
        <f>IF('Cihazlar'!R225="","",IF('Cihazlar'!S225="Uygun değil",(IF('Cihazlar'!R225="","",IF(ISNUMBER('Cihazlar'!R225),'Cihazlar'!R225,IFERROR(DATE(VALUE(RIGHT('Cihazlar'!R225,4)),VALUE(MID('Cihazlar'!R225,4,2)),VALUE(LEFT('Cihazlar'!R225,2))),""))))+0,EDATE((IF('Cihazlar'!R225="","",IF(ISNUMBER('Cihazlar'!R225),'Cihazlar'!R225,IFERROR(DATE(VALUE(RIGHT('Cihazlar'!R225,4)),VALUE(MID('Cihazlar'!R225,4,2)),VALUE(LEFT('Cihazlar'!R225,2))),"")))),12)))</f>
        <v/>
      </c>
      <c r="J225" s="17" t="str">
        <f>IF(I225="","",I225-TODAY())</f>
        <v/>
      </c>
      <c r="K225" s="16" t="str">
        <f>IF('Cihazlar'!U225="","",IF('Cihazlar'!V225="Kaçak var",(IF('Cihazlar'!U225="","",IF(ISNUMBER('Cihazlar'!U225),'Cihazlar'!U225,IFERROR(DATE(VALUE(RIGHT('Cihazlar'!U225,4)),VALUE(MID('Cihazlar'!U225,4,2)),VALUE(LEFT('Cihazlar'!U225,2))),""))))+30,EDATE((IF('Cihazlar'!U225="","",IF(ISNUMBER('Cihazlar'!U225),'Cihazlar'!U225,IFERROR(DATE(VALUE(RIGHT('Cihazlar'!U225,4)),VALUE(MID('Cihazlar'!U225,4,2)),VALUE(LEFT('Cihazlar'!U225,2))),"")))),12)))</f>
        <v/>
      </c>
      <c r="L225" s="17" t="str">
        <f>IF(K225="","",K225-TODAY())</f>
        <v/>
      </c>
      <c r="M225" s="16" t="str">
        <f>IF('Cihazlar'!X225="","",IF('Cihazlar'!Y225="Uygun değil",(IF('Cihazlar'!X225="","",IF(ISNUMBER('Cihazlar'!X225),'Cihazlar'!X225,IFERROR(DATE(VALUE(RIGHT('Cihazlar'!X225,4)),VALUE(MID('Cihazlar'!X225,4,2)),VALUE(LEFT('Cihazlar'!X225,2))),""))))+0,EDATE((IF('Cihazlar'!X225="","",IF(ISNUMBER('Cihazlar'!X225),'Cihazlar'!X225,IFERROR(DATE(VALUE(RIGHT('Cihazlar'!X225,4)),VALUE(MID('Cihazlar'!X225,4,2)),VALUE(LEFT('Cihazlar'!X225,2))),"")))),12)))</f>
        <v/>
      </c>
      <c r="N225" s="17" t="str">
        <f>IF(M225="","",M225-TODAY())</f>
        <v/>
      </c>
      <c r="O225" s="16" t="str">
        <f>IF('Cihazlar'!F225&lt;&gt;"",IF('Cihazlar'!F225="","",IF(ISNUMBER('Cihazlar'!F225),'Cihazlar'!F225,IFERROR(DATE(VALUE(RIGHT('Cihazlar'!F225,4)),VALUE(MID('Cihazlar'!F225,4,2)),VALUE(LEFT('Cihazlar'!F225,2))),""))),IF('Cihazlar'!E225="","",IF(ISNUMBER('Cihazlar'!E225),'Cihazlar'!E225,IFERROR(DATE(VALUE(RIGHT('Cihazlar'!E225,4)),VALUE(MID('Cihazlar'!E225,4,2)),VALUE(LEFT('Cihazlar'!E225,2))),""))))</f>
        <v/>
      </c>
      <c r="P225" t="str">
        <f>IF('Cihazlar'!C225="","",IFERROR(MATCH('Cihazlar'!C225,'Ürünler'!$A:$A,0),IFERROR(MATCH('Cihazlar'!C225,'Ürünler'!$B:$B,0),"")))</f>
        <v/>
      </c>
      <c r="Q225">
        <f>IF(R225&gt;0,0,IF('Cihazlar'!J225&lt;&gt;"",N(VALUE('Cihazlar'!J225)),IF(P225="",0,N(INDEX('Ürünler'!$C:$C,P225)))))</f>
        <v>0</v>
      </c>
      <c r="R225">
        <f>IF('Cihazlar'!K225&lt;&gt;"",N(VALUE('Cihazlar'!K225)),IF('Cihazlar'!J225&lt;&gt;"",0,IF(P225="",0,N(INDEX('Ürünler'!$D:$D,P225)))))</f>
        <v>0</v>
      </c>
    </row>
    <row r="226" spans="1:18">
      <c r="A226" t="str">
        <f>IF(AND('Cihazlar'!A226="",'Cihazlar'!B226=""),"",IFERROR(INDEX('Müşteriler'!$A:$A,MATCH(IF('Cihazlar'!A226="","§",'Cihazlar'!A226),'Müşteriler'!$K:$K,0)),IFERROR(INDEX('Müşteriler'!$A:$A,MATCH(IF('Cihazlar'!B226="","§",'Cihazlar'!B226),'Müşteriler'!$C:$C,0)),'Cihazlar'!A226&amp;'Cihazlar'!B226)))</f>
        <v/>
      </c>
      <c r="B226" t="str">
        <f>IF('Cihazlar'!C226="","",IF(P226="",'Cihazlar'!C226,INDEX('Ürünler'!$B:$B,P226)))</f>
        <v/>
      </c>
      <c r="C226" t="str">
        <f>IF('Cihazlar'!D226="","",'Cihazlar'!D226)</f>
        <v/>
      </c>
      <c r="D226" s="16" t="str">
        <f>O226</f>
        <v/>
      </c>
      <c r="E226" t="str">
        <f>IF(R226&gt;0,R226&amp;" gün",IF(Q226&gt;0,Q226&amp;" ay",""))</f>
        <v/>
      </c>
      <c r="F226" s="16" t="str">
        <f>IF(OR('Cihazlar'!C226="",O226=""),"",IF(R226&gt;0,O226+R226,IF(Q226&gt;0,EDATE(O226,Q226),"")))</f>
        <v/>
      </c>
      <c r="G226" s="17" t="str">
        <f>IF(F226="","",F226-TODAY())</f>
        <v/>
      </c>
      <c r="H226" t="str">
        <f>IF(G226="","",IF(G226&lt;0,"Gecikmiş",IF(G226&lt;=30,"30 gün içinde","Planlı")))</f>
        <v/>
      </c>
      <c r="I226" s="16" t="str">
        <f>IF('Cihazlar'!R226="","",IF('Cihazlar'!S226="Uygun değil",(IF('Cihazlar'!R226="","",IF(ISNUMBER('Cihazlar'!R226),'Cihazlar'!R226,IFERROR(DATE(VALUE(RIGHT('Cihazlar'!R226,4)),VALUE(MID('Cihazlar'!R226,4,2)),VALUE(LEFT('Cihazlar'!R226,2))),""))))+0,EDATE((IF('Cihazlar'!R226="","",IF(ISNUMBER('Cihazlar'!R226),'Cihazlar'!R226,IFERROR(DATE(VALUE(RIGHT('Cihazlar'!R226,4)),VALUE(MID('Cihazlar'!R226,4,2)),VALUE(LEFT('Cihazlar'!R226,2))),"")))),12)))</f>
        <v/>
      </c>
      <c r="J226" s="17" t="str">
        <f>IF(I226="","",I226-TODAY())</f>
        <v/>
      </c>
      <c r="K226" s="16" t="str">
        <f>IF('Cihazlar'!U226="","",IF('Cihazlar'!V226="Kaçak var",(IF('Cihazlar'!U226="","",IF(ISNUMBER('Cihazlar'!U226),'Cihazlar'!U226,IFERROR(DATE(VALUE(RIGHT('Cihazlar'!U226,4)),VALUE(MID('Cihazlar'!U226,4,2)),VALUE(LEFT('Cihazlar'!U226,2))),""))))+30,EDATE((IF('Cihazlar'!U226="","",IF(ISNUMBER('Cihazlar'!U226),'Cihazlar'!U226,IFERROR(DATE(VALUE(RIGHT('Cihazlar'!U226,4)),VALUE(MID('Cihazlar'!U226,4,2)),VALUE(LEFT('Cihazlar'!U226,2))),"")))),12)))</f>
        <v/>
      </c>
      <c r="L226" s="17" t="str">
        <f>IF(K226="","",K226-TODAY())</f>
        <v/>
      </c>
      <c r="M226" s="16" t="str">
        <f>IF('Cihazlar'!X226="","",IF('Cihazlar'!Y226="Uygun değil",(IF('Cihazlar'!X226="","",IF(ISNUMBER('Cihazlar'!X226),'Cihazlar'!X226,IFERROR(DATE(VALUE(RIGHT('Cihazlar'!X226,4)),VALUE(MID('Cihazlar'!X226,4,2)),VALUE(LEFT('Cihazlar'!X226,2))),""))))+0,EDATE((IF('Cihazlar'!X226="","",IF(ISNUMBER('Cihazlar'!X226),'Cihazlar'!X226,IFERROR(DATE(VALUE(RIGHT('Cihazlar'!X226,4)),VALUE(MID('Cihazlar'!X226,4,2)),VALUE(LEFT('Cihazlar'!X226,2))),"")))),12)))</f>
        <v/>
      </c>
      <c r="N226" s="17" t="str">
        <f>IF(M226="","",M226-TODAY())</f>
        <v/>
      </c>
      <c r="O226" s="16" t="str">
        <f>IF('Cihazlar'!F226&lt;&gt;"",IF('Cihazlar'!F226="","",IF(ISNUMBER('Cihazlar'!F226),'Cihazlar'!F226,IFERROR(DATE(VALUE(RIGHT('Cihazlar'!F226,4)),VALUE(MID('Cihazlar'!F226,4,2)),VALUE(LEFT('Cihazlar'!F226,2))),""))),IF('Cihazlar'!E226="","",IF(ISNUMBER('Cihazlar'!E226),'Cihazlar'!E226,IFERROR(DATE(VALUE(RIGHT('Cihazlar'!E226,4)),VALUE(MID('Cihazlar'!E226,4,2)),VALUE(LEFT('Cihazlar'!E226,2))),""))))</f>
        <v/>
      </c>
      <c r="P226" t="str">
        <f>IF('Cihazlar'!C226="","",IFERROR(MATCH('Cihazlar'!C226,'Ürünler'!$A:$A,0),IFERROR(MATCH('Cihazlar'!C226,'Ürünler'!$B:$B,0),"")))</f>
        <v/>
      </c>
      <c r="Q226">
        <f>IF(R226&gt;0,0,IF('Cihazlar'!J226&lt;&gt;"",N(VALUE('Cihazlar'!J226)),IF(P226="",0,N(INDEX('Ürünler'!$C:$C,P226)))))</f>
        <v>0</v>
      </c>
      <c r="R226">
        <f>IF('Cihazlar'!K226&lt;&gt;"",N(VALUE('Cihazlar'!K226)),IF('Cihazlar'!J226&lt;&gt;"",0,IF(P226="",0,N(INDEX('Ürünler'!$D:$D,P226)))))</f>
        <v>0</v>
      </c>
    </row>
    <row r="227" spans="1:18">
      <c r="A227" t="str">
        <f>IF(AND('Cihazlar'!A227="",'Cihazlar'!B227=""),"",IFERROR(INDEX('Müşteriler'!$A:$A,MATCH(IF('Cihazlar'!A227="","§",'Cihazlar'!A227),'Müşteriler'!$K:$K,0)),IFERROR(INDEX('Müşteriler'!$A:$A,MATCH(IF('Cihazlar'!B227="","§",'Cihazlar'!B227),'Müşteriler'!$C:$C,0)),'Cihazlar'!A227&amp;'Cihazlar'!B227)))</f>
        <v/>
      </c>
      <c r="B227" t="str">
        <f>IF('Cihazlar'!C227="","",IF(P227="",'Cihazlar'!C227,INDEX('Ürünler'!$B:$B,P227)))</f>
        <v/>
      </c>
      <c r="C227" t="str">
        <f>IF('Cihazlar'!D227="","",'Cihazlar'!D227)</f>
        <v/>
      </c>
      <c r="D227" s="16" t="str">
        <f>O227</f>
        <v/>
      </c>
      <c r="E227" t="str">
        <f>IF(R227&gt;0,R227&amp;" gün",IF(Q227&gt;0,Q227&amp;" ay",""))</f>
        <v/>
      </c>
      <c r="F227" s="16" t="str">
        <f>IF(OR('Cihazlar'!C227="",O227=""),"",IF(R227&gt;0,O227+R227,IF(Q227&gt;0,EDATE(O227,Q227),"")))</f>
        <v/>
      </c>
      <c r="G227" s="17" t="str">
        <f>IF(F227="","",F227-TODAY())</f>
        <v/>
      </c>
      <c r="H227" t="str">
        <f>IF(G227="","",IF(G227&lt;0,"Gecikmiş",IF(G227&lt;=30,"30 gün içinde","Planlı")))</f>
        <v/>
      </c>
      <c r="I227" s="16" t="str">
        <f>IF('Cihazlar'!R227="","",IF('Cihazlar'!S227="Uygun değil",(IF('Cihazlar'!R227="","",IF(ISNUMBER('Cihazlar'!R227),'Cihazlar'!R227,IFERROR(DATE(VALUE(RIGHT('Cihazlar'!R227,4)),VALUE(MID('Cihazlar'!R227,4,2)),VALUE(LEFT('Cihazlar'!R227,2))),""))))+0,EDATE((IF('Cihazlar'!R227="","",IF(ISNUMBER('Cihazlar'!R227),'Cihazlar'!R227,IFERROR(DATE(VALUE(RIGHT('Cihazlar'!R227,4)),VALUE(MID('Cihazlar'!R227,4,2)),VALUE(LEFT('Cihazlar'!R227,2))),"")))),12)))</f>
        <v/>
      </c>
      <c r="J227" s="17" t="str">
        <f>IF(I227="","",I227-TODAY())</f>
        <v/>
      </c>
      <c r="K227" s="16" t="str">
        <f>IF('Cihazlar'!U227="","",IF('Cihazlar'!V227="Kaçak var",(IF('Cihazlar'!U227="","",IF(ISNUMBER('Cihazlar'!U227),'Cihazlar'!U227,IFERROR(DATE(VALUE(RIGHT('Cihazlar'!U227,4)),VALUE(MID('Cihazlar'!U227,4,2)),VALUE(LEFT('Cihazlar'!U227,2))),""))))+30,EDATE((IF('Cihazlar'!U227="","",IF(ISNUMBER('Cihazlar'!U227),'Cihazlar'!U227,IFERROR(DATE(VALUE(RIGHT('Cihazlar'!U227,4)),VALUE(MID('Cihazlar'!U227,4,2)),VALUE(LEFT('Cihazlar'!U227,2))),"")))),12)))</f>
        <v/>
      </c>
      <c r="L227" s="17" t="str">
        <f>IF(K227="","",K227-TODAY())</f>
        <v/>
      </c>
      <c r="M227" s="16" t="str">
        <f>IF('Cihazlar'!X227="","",IF('Cihazlar'!Y227="Uygun değil",(IF('Cihazlar'!X227="","",IF(ISNUMBER('Cihazlar'!X227),'Cihazlar'!X227,IFERROR(DATE(VALUE(RIGHT('Cihazlar'!X227,4)),VALUE(MID('Cihazlar'!X227,4,2)),VALUE(LEFT('Cihazlar'!X227,2))),""))))+0,EDATE((IF('Cihazlar'!X227="","",IF(ISNUMBER('Cihazlar'!X227),'Cihazlar'!X227,IFERROR(DATE(VALUE(RIGHT('Cihazlar'!X227,4)),VALUE(MID('Cihazlar'!X227,4,2)),VALUE(LEFT('Cihazlar'!X227,2))),"")))),12)))</f>
        <v/>
      </c>
      <c r="N227" s="17" t="str">
        <f>IF(M227="","",M227-TODAY())</f>
        <v/>
      </c>
      <c r="O227" s="16" t="str">
        <f>IF('Cihazlar'!F227&lt;&gt;"",IF('Cihazlar'!F227="","",IF(ISNUMBER('Cihazlar'!F227),'Cihazlar'!F227,IFERROR(DATE(VALUE(RIGHT('Cihazlar'!F227,4)),VALUE(MID('Cihazlar'!F227,4,2)),VALUE(LEFT('Cihazlar'!F227,2))),""))),IF('Cihazlar'!E227="","",IF(ISNUMBER('Cihazlar'!E227),'Cihazlar'!E227,IFERROR(DATE(VALUE(RIGHT('Cihazlar'!E227,4)),VALUE(MID('Cihazlar'!E227,4,2)),VALUE(LEFT('Cihazlar'!E227,2))),""))))</f>
        <v/>
      </c>
      <c r="P227" t="str">
        <f>IF('Cihazlar'!C227="","",IFERROR(MATCH('Cihazlar'!C227,'Ürünler'!$A:$A,0),IFERROR(MATCH('Cihazlar'!C227,'Ürünler'!$B:$B,0),"")))</f>
        <v/>
      </c>
      <c r="Q227">
        <f>IF(R227&gt;0,0,IF('Cihazlar'!J227&lt;&gt;"",N(VALUE('Cihazlar'!J227)),IF(P227="",0,N(INDEX('Ürünler'!$C:$C,P227)))))</f>
        <v>0</v>
      </c>
      <c r="R227">
        <f>IF('Cihazlar'!K227&lt;&gt;"",N(VALUE('Cihazlar'!K227)),IF('Cihazlar'!J227&lt;&gt;"",0,IF(P227="",0,N(INDEX('Ürünler'!$D:$D,P227)))))</f>
        <v>0</v>
      </c>
    </row>
    <row r="228" spans="1:18">
      <c r="A228" t="str">
        <f>IF(AND('Cihazlar'!A228="",'Cihazlar'!B228=""),"",IFERROR(INDEX('Müşteriler'!$A:$A,MATCH(IF('Cihazlar'!A228="","§",'Cihazlar'!A228),'Müşteriler'!$K:$K,0)),IFERROR(INDEX('Müşteriler'!$A:$A,MATCH(IF('Cihazlar'!B228="","§",'Cihazlar'!B228),'Müşteriler'!$C:$C,0)),'Cihazlar'!A228&amp;'Cihazlar'!B228)))</f>
        <v/>
      </c>
      <c r="B228" t="str">
        <f>IF('Cihazlar'!C228="","",IF(P228="",'Cihazlar'!C228,INDEX('Ürünler'!$B:$B,P228)))</f>
        <v/>
      </c>
      <c r="C228" t="str">
        <f>IF('Cihazlar'!D228="","",'Cihazlar'!D228)</f>
        <v/>
      </c>
      <c r="D228" s="16" t="str">
        <f>O228</f>
        <v/>
      </c>
      <c r="E228" t="str">
        <f>IF(R228&gt;0,R228&amp;" gün",IF(Q228&gt;0,Q228&amp;" ay",""))</f>
        <v/>
      </c>
      <c r="F228" s="16" t="str">
        <f>IF(OR('Cihazlar'!C228="",O228=""),"",IF(R228&gt;0,O228+R228,IF(Q228&gt;0,EDATE(O228,Q228),"")))</f>
        <v/>
      </c>
      <c r="G228" s="17" t="str">
        <f>IF(F228="","",F228-TODAY())</f>
        <v/>
      </c>
      <c r="H228" t="str">
        <f>IF(G228="","",IF(G228&lt;0,"Gecikmiş",IF(G228&lt;=30,"30 gün içinde","Planlı")))</f>
        <v/>
      </c>
      <c r="I228" s="16" t="str">
        <f>IF('Cihazlar'!R228="","",IF('Cihazlar'!S228="Uygun değil",(IF('Cihazlar'!R228="","",IF(ISNUMBER('Cihazlar'!R228),'Cihazlar'!R228,IFERROR(DATE(VALUE(RIGHT('Cihazlar'!R228,4)),VALUE(MID('Cihazlar'!R228,4,2)),VALUE(LEFT('Cihazlar'!R228,2))),""))))+0,EDATE((IF('Cihazlar'!R228="","",IF(ISNUMBER('Cihazlar'!R228),'Cihazlar'!R228,IFERROR(DATE(VALUE(RIGHT('Cihazlar'!R228,4)),VALUE(MID('Cihazlar'!R228,4,2)),VALUE(LEFT('Cihazlar'!R228,2))),"")))),12)))</f>
        <v/>
      </c>
      <c r="J228" s="17" t="str">
        <f>IF(I228="","",I228-TODAY())</f>
        <v/>
      </c>
      <c r="K228" s="16" t="str">
        <f>IF('Cihazlar'!U228="","",IF('Cihazlar'!V228="Kaçak var",(IF('Cihazlar'!U228="","",IF(ISNUMBER('Cihazlar'!U228),'Cihazlar'!U228,IFERROR(DATE(VALUE(RIGHT('Cihazlar'!U228,4)),VALUE(MID('Cihazlar'!U228,4,2)),VALUE(LEFT('Cihazlar'!U228,2))),""))))+30,EDATE((IF('Cihazlar'!U228="","",IF(ISNUMBER('Cihazlar'!U228),'Cihazlar'!U228,IFERROR(DATE(VALUE(RIGHT('Cihazlar'!U228,4)),VALUE(MID('Cihazlar'!U228,4,2)),VALUE(LEFT('Cihazlar'!U228,2))),"")))),12)))</f>
        <v/>
      </c>
      <c r="L228" s="17" t="str">
        <f>IF(K228="","",K228-TODAY())</f>
        <v/>
      </c>
      <c r="M228" s="16" t="str">
        <f>IF('Cihazlar'!X228="","",IF('Cihazlar'!Y228="Uygun değil",(IF('Cihazlar'!X228="","",IF(ISNUMBER('Cihazlar'!X228),'Cihazlar'!X228,IFERROR(DATE(VALUE(RIGHT('Cihazlar'!X228,4)),VALUE(MID('Cihazlar'!X228,4,2)),VALUE(LEFT('Cihazlar'!X228,2))),""))))+0,EDATE((IF('Cihazlar'!X228="","",IF(ISNUMBER('Cihazlar'!X228),'Cihazlar'!X228,IFERROR(DATE(VALUE(RIGHT('Cihazlar'!X228,4)),VALUE(MID('Cihazlar'!X228,4,2)),VALUE(LEFT('Cihazlar'!X228,2))),"")))),12)))</f>
        <v/>
      </c>
      <c r="N228" s="17" t="str">
        <f>IF(M228="","",M228-TODAY())</f>
        <v/>
      </c>
      <c r="O228" s="16" t="str">
        <f>IF('Cihazlar'!F228&lt;&gt;"",IF('Cihazlar'!F228="","",IF(ISNUMBER('Cihazlar'!F228),'Cihazlar'!F228,IFERROR(DATE(VALUE(RIGHT('Cihazlar'!F228,4)),VALUE(MID('Cihazlar'!F228,4,2)),VALUE(LEFT('Cihazlar'!F228,2))),""))),IF('Cihazlar'!E228="","",IF(ISNUMBER('Cihazlar'!E228),'Cihazlar'!E228,IFERROR(DATE(VALUE(RIGHT('Cihazlar'!E228,4)),VALUE(MID('Cihazlar'!E228,4,2)),VALUE(LEFT('Cihazlar'!E228,2))),""))))</f>
        <v/>
      </c>
      <c r="P228" t="str">
        <f>IF('Cihazlar'!C228="","",IFERROR(MATCH('Cihazlar'!C228,'Ürünler'!$A:$A,0),IFERROR(MATCH('Cihazlar'!C228,'Ürünler'!$B:$B,0),"")))</f>
        <v/>
      </c>
      <c r="Q228">
        <f>IF(R228&gt;0,0,IF('Cihazlar'!J228&lt;&gt;"",N(VALUE('Cihazlar'!J228)),IF(P228="",0,N(INDEX('Ürünler'!$C:$C,P228)))))</f>
        <v>0</v>
      </c>
      <c r="R228">
        <f>IF('Cihazlar'!K228&lt;&gt;"",N(VALUE('Cihazlar'!K228)),IF('Cihazlar'!J228&lt;&gt;"",0,IF(P228="",0,N(INDEX('Ürünler'!$D:$D,P228)))))</f>
        <v>0</v>
      </c>
    </row>
    <row r="229" spans="1:18">
      <c r="A229" t="str">
        <f>IF(AND('Cihazlar'!A229="",'Cihazlar'!B229=""),"",IFERROR(INDEX('Müşteriler'!$A:$A,MATCH(IF('Cihazlar'!A229="","§",'Cihazlar'!A229),'Müşteriler'!$K:$K,0)),IFERROR(INDEX('Müşteriler'!$A:$A,MATCH(IF('Cihazlar'!B229="","§",'Cihazlar'!B229),'Müşteriler'!$C:$C,0)),'Cihazlar'!A229&amp;'Cihazlar'!B229)))</f>
        <v/>
      </c>
      <c r="B229" t="str">
        <f>IF('Cihazlar'!C229="","",IF(P229="",'Cihazlar'!C229,INDEX('Ürünler'!$B:$B,P229)))</f>
        <v/>
      </c>
      <c r="C229" t="str">
        <f>IF('Cihazlar'!D229="","",'Cihazlar'!D229)</f>
        <v/>
      </c>
      <c r="D229" s="16" t="str">
        <f>O229</f>
        <v/>
      </c>
      <c r="E229" t="str">
        <f>IF(R229&gt;0,R229&amp;" gün",IF(Q229&gt;0,Q229&amp;" ay",""))</f>
        <v/>
      </c>
      <c r="F229" s="16" t="str">
        <f>IF(OR('Cihazlar'!C229="",O229=""),"",IF(R229&gt;0,O229+R229,IF(Q229&gt;0,EDATE(O229,Q229),"")))</f>
        <v/>
      </c>
      <c r="G229" s="17" t="str">
        <f>IF(F229="","",F229-TODAY())</f>
        <v/>
      </c>
      <c r="H229" t="str">
        <f>IF(G229="","",IF(G229&lt;0,"Gecikmiş",IF(G229&lt;=30,"30 gün içinde","Planlı")))</f>
        <v/>
      </c>
      <c r="I229" s="16" t="str">
        <f>IF('Cihazlar'!R229="","",IF('Cihazlar'!S229="Uygun değil",(IF('Cihazlar'!R229="","",IF(ISNUMBER('Cihazlar'!R229),'Cihazlar'!R229,IFERROR(DATE(VALUE(RIGHT('Cihazlar'!R229,4)),VALUE(MID('Cihazlar'!R229,4,2)),VALUE(LEFT('Cihazlar'!R229,2))),""))))+0,EDATE((IF('Cihazlar'!R229="","",IF(ISNUMBER('Cihazlar'!R229),'Cihazlar'!R229,IFERROR(DATE(VALUE(RIGHT('Cihazlar'!R229,4)),VALUE(MID('Cihazlar'!R229,4,2)),VALUE(LEFT('Cihazlar'!R229,2))),"")))),12)))</f>
        <v/>
      </c>
      <c r="J229" s="17" t="str">
        <f>IF(I229="","",I229-TODAY())</f>
        <v/>
      </c>
      <c r="K229" s="16" t="str">
        <f>IF('Cihazlar'!U229="","",IF('Cihazlar'!V229="Kaçak var",(IF('Cihazlar'!U229="","",IF(ISNUMBER('Cihazlar'!U229),'Cihazlar'!U229,IFERROR(DATE(VALUE(RIGHT('Cihazlar'!U229,4)),VALUE(MID('Cihazlar'!U229,4,2)),VALUE(LEFT('Cihazlar'!U229,2))),""))))+30,EDATE((IF('Cihazlar'!U229="","",IF(ISNUMBER('Cihazlar'!U229),'Cihazlar'!U229,IFERROR(DATE(VALUE(RIGHT('Cihazlar'!U229,4)),VALUE(MID('Cihazlar'!U229,4,2)),VALUE(LEFT('Cihazlar'!U229,2))),"")))),12)))</f>
        <v/>
      </c>
      <c r="L229" s="17" t="str">
        <f>IF(K229="","",K229-TODAY())</f>
        <v/>
      </c>
      <c r="M229" s="16" t="str">
        <f>IF('Cihazlar'!X229="","",IF('Cihazlar'!Y229="Uygun değil",(IF('Cihazlar'!X229="","",IF(ISNUMBER('Cihazlar'!X229),'Cihazlar'!X229,IFERROR(DATE(VALUE(RIGHT('Cihazlar'!X229,4)),VALUE(MID('Cihazlar'!X229,4,2)),VALUE(LEFT('Cihazlar'!X229,2))),""))))+0,EDATE((IF('Cihazlar'!X229="","",IF(ISNUMBER('Cihazlar'!X229),'Cihazlar'!X229,IFERROR(DATE(VALUE(RIGHT('Cihazlar'!X229,4)),VALUE(MID('Cihazlar'!X229,4,2)),VALUE(LEFT('Cihazlar'!X229,2))),"")))),12)))</f>
        <v/>
      </c>
      <c r="N229" s="17" t="str">
        <f>IF(M229="","",M229-TODAY())</f>
        <v/>
      </c>
      <c r="O229" s="16" t="str">
        <f>IF('Cihazlar'!F229&lt;&gt;"",IF('Cihazlar'!F229="","",IF(ISNUMBER('Cihazlar'!F229),'Cihazlar'!F229,IFERROR(DATE(VALUE(RIGHT('Cihazlar'!F229,4)),VALUE(MID('Cihazlar'!F229,4,2)),VALUE(LEFT('Cihazlar'!F229,2))),""))),IF('Cihazlar'!E229="","",IF(ISNUMBER('Cihazlar'!E229),'Cihazlar'!E229,IFERROR(DATE(VALUE(RIGHT('Cihazlar'!E229,4)),VALUE(MID('Cihazlar'!E229,4,2)),VALUE(LEFT('Cihazlar'!E229,2))),""))))</f>
        <v/>
      </c>
      <c r="P229" t="str">
        <f>IF('Cihazlar'!C229="","",IFERROR(MATCH('Cihazlar'!C229,'Ürünler'!$A:$A,0),IFERROR(MATCH('Cihazlar'!C229,'Ürünler'!$B:$B,0),"")))</f>
        <v/>
      </c>
      <c r="Q229">
        <f>IF(R229&gt;0,0,IF('Cihazlar'!J229&lt;&gt;"",N(VALUE('Cihazlar'!J229)),IF(P229="",0,N(INDEX('Ürünler'!$C:$C,P229)))))</f>
        <v>0</v>
      </c>
      <c r="R229">
        <f>IF('Cihazlar'!K229&lt;&gt;"",N(VALUE('Cihazlar'!K229)),IF('Cihazlar'!J229&lt;&gt;"",0,IF(P229="",0,N(INDEX('Ürünler'!$D:$D,P229)))))</f>
        <v>0</v>
      </c>
    </row>
    <row r="230" spans="1:18">
      <c r="A230" t="str">
        <f>IF(AND('Cihazlar'!A230="",'Cihazlar'!B230=""),"",IFERROR(INDEX('Müşteriler'!$A:$A,MATCH(IF('Cihazlar'!A230="","§",'Cihazlar'!A230),'Müşteriler'!$K:$K,0)),IFERROR(INDEX('Müşteriler'!$A:$A,MATCH(IF('Cihazlar'!B230="","§",'Cihazlar'!B230),'Müşteriler'!$C:$C,0)),'Cihazlar'!A230&amp;'Cihazlar'!B230)))</f>
        <v/>
      </c>
      <c r="B230" t="str">
        <f>IF('Cihazlar'!C230="","",IF(P230="",'Cihazlar'!C230,INDEX('Ürünler'!$B:$B,P230)))</f>
        <v/>
      </c>
      <c r="C230" t="str">
        <f>IF('Cihazlar'!D230="","",'Cihazlar'!D230)</f>
        <v/>
      </c>
      <c r="D230" s="16" t="str">
        <f>O230</f>
        <v/>
      </c>
      <c r="E230" t="str">
        <f>IF(R230&gt;0,R230&amp;" gün",IF(Q230&gt;0,Q230&amp;" ay",""))</f>
        <v/>
      </c>
      <c r="F230" s="16" t="str">
        <f>IF(OR('Cihazlar'!C230="",O230=""),"",IF(R230&gt;0,O230+R230,IF(Q230&gt;0,EDATE(O230,Q230),"")))</f>
        <v/>
      </c>
      <c r="G230" s="17" t="str">
        <f>IF(F230="","",F230-TODAY())</f>
        <v/>
      </c>
      <c r="H230" t="str">
        <f>IF(G230="","",IF(G230&lt;0,"Gecikmiş",IF(G230&lt;=30,"30 gün içinde","Planlı")))</f>
        <v/>
      </c>
      <c r="I230" s="16" t="str">
        <f>IF('Cihazlar'!R230="","",IF('Cihazlar'!S230="Uygun değil",(IF('Cihazlar'!R230="","",IF(ISNUMBER('Cihazlar'!R230),'Cihazlar'!R230,IFERROR(DATE(VALUE(RIGHT('Cihazlar'!R230,4)),VALUE(MID('Cihazlar'!R230,4,2)),VALUE(LEFT('Cihazlar'!R230,2))),""))))+0,EDATE((IF('Cihazlar'!R230="","",IF(ISNUMBER('Cihazlar'!R230),'Cihazlar'!R230,IFERROR(DATE(VALUE(RIGHT('Cihazlar'!R230,4)),VALUE(MID('Cihazlar'!R230,4,2)),VALUE(LEFT('Cihazlar'!R230,2))),"")))),12)))</f>
        <v/>
      </c>
      <c r="J230" s="17" t="str">
        <f>IF(I230="","",I230-TODAY())</f>
        <v/>
      </c>
      <c r="K230" s="16" t="str">
        <f>IF('Cihazlar'!U230="","",IF('Cihazlar'!V230="Kaçak var",(IF('Cihazlar'!U230="","",IF(ISNUMBER('Cihazlar'!U230),'Cihazlar'!U230,IFERROR(DATE(VALUE(RIGHT('Cihazlar'!U230,4)),VALUE(MID('Cihazlar'!U230,4,2)),VALUE(LEFT('Cihazlar'!U230,2))),""))))+30,EDATE((IF('Cihazlar'!U230="","",IF(ISNUMBER('Cihazlar'!U230),'Cihazlar'!U230,IFERROR(DATE(VALUE(RIGHT('Cihazlar'!U230,4)),VALUE(MID('Cihazlar'!U230,4,2)),VALUE(LEFT('Cihazlar'!U230,2))),"")))),12)))</f>
        <v/>
      </c>
      <c r="L230" s="17" t="str">
        <f>IF(K230="","",K230-TODAY())</f>
        <v/>
      </c>
      <c r="M230" s="16" t="str">
        <f>IF('Cihazlar'!X230="","",IF('Cihazlar'!Y230="Uygun değil",(IF('Cihazlar'!X230="","",IF(ISNUMBER('Cihazlar'!X230),'Cihazlar'!X230,IFERROR(DATE(VALUE(RIGHT('Cihazlar'!X230,4)),VALUE(MID('Cihazlar'!X230,4,2)),VALUE(LEFT('Cihazlar'!X230,2))),""))))+0,EDATE((IF('Cihazlar'!X230="","",IF(ISNUMBER('Cihazlar'!X230),'Cihazlar'!X230,IFERROR(DATE(VALUE(RIGHT('Cihazlar'!X230,4)),VALUE(MID('Cihazlar'!X230,4,2)),VALUE(LEFT('Cihazlar'!X230,2))),"")))),12)))</f>
        <v/>
      </c>
      <c r="N230" s="17" t="str">
        <f>IF(M230="","",M230-TODAY())</f>
        <v/>
      </c>
      <c r="O230" s="16" t="str">
        <f>IF('Cihazlar'!F230&lt;&gt;"",IF('Cihazlar'!F230="","",IF(ISNUMBER('Cihazlar'!F230),'Cihazlar'!F230,IFERROR(DATE(VALUE(RIGHT('Cihazlar'!F230,4)),VALUE(MID('Cihazlar'!F230,4,2)),VALUE(LEFT('Cihazlar'!F230,2))),""))),IF('Cihazlar'!E230="","",IF(ISNUMBER('Cihazlar'!E230),'Cihazlar'!E230,IFERROR(DATE(VALUE(RIGHT('Cihazlar'!E230,4)),VALUE(MID('Cihazlar'!E230,4,2)),VALUE(LEFT('Cihazlar'!E230,2))),""))))</f>
        <v/>
      </c>
      <c r="P230" t="str">
        <f>IF('Cihazlar'!C230="","",IFERROR(MATCH('Cihazlar'!C230,'Ürünler'!$A:$A,0),IFERROR(MATCH('Cihazlar'!C230,'Ürünler'!$B:$B,0),"")))</f>
        <v/>
      </c>
      <c r="Q230">
        <f>IF(R230&gt;0,0,IF('Cihazlar'!J230&lt;&gt;"",N(VALUE('Cihazlar'!J230)),IF(P230="",0,N(INDEX('Ürünler'!$C:$C,P230)))))</f>
        <v>0</v>
      </c>
      <c r="R230">
        <f>IF('Cihazlar'!K230&lt;&gt;"",N(VALUE('Cihazlar'!K230)),IF('Cihazlar'!J230&lt;&gt;"",0,IF(P230="",0,N(INDEX('Ürünler'!$D:$D,P230)))))</f>
        <v>0</v>
      </c>
    </row>
    <row r="231" spans="1:18">
      <c r="A231" t="str">
        <f>IF(AND('Cihazlar'!A231="",'Cihazlar'!B231=""),"",IFERROR(INDEX('Müşteriler'!$A:$A,MATCH(IF('Cihazlar'!A231="","§",'Cihazlar'!A231),'Müşteriler'!$K:$K,0)),IFERROR(INDEX('Müşteriler'!$A:$A,MATCH(IF('Cihazlar'!B231="","§",'Cihazlar'!B231),'Müşteriler'!$C:$C,0)),'Cihazlar'!A231&amp;'Cihazlar'!B231)))</f>
        <v/>
      </c>
      <c r="B231" t="str">
        <f>IF('Cihazlar'!C231="","",IF(P231="",'Cihazlar'!C231,INDEX('Ürünler'!$B:$B,P231)))</f>
        <v/>
      </c>
      <c r="C231" t="str">
        <f>IF('Cihazlar'!D231="","",'Cihazlar'!D231)</f>
        <v/>
      </c>
      <c r="D231" s="16" t="str">
        <f>O231</f>
        <v/>
      </c>
      <c r="E231" t="str">
        <f>IF(R231&gt;0,R231&amp;" gün",IF(Q231&gt;0,Q231&amp;" ay",""))</f>
        <v/>
      </c>
      <c r="F231" s="16" t="str">
        <f>IF(OR('Cihazlar'!C231="",O231=""),"",IF(R231&gt;0,O231+R231,IF(Q231&gt;0,EDATE(O231,Q231),"")))</f>
        <v/>
      </c>
      <c r="G231" s="17" t="str">
        <f>IF(F231="","",F231-TODAY())</f>
        <v/>
      </c>
      <c r="H231" t="str">
        <f>IF(G231="","",IF(G231&lt;0,"Gecikmiş",IF(G231&lt;=30,"30 gün içinde","Planlı")))</f>
        <v/>
      </c>
      <c r="I231" s="16" t="str">
        <f>IF('Cihazlar'!R231="","",IF('Cihazlar'!S231="Uygun değil",(IF('Cihazlar'!R231="","",IF(ISNUMBER('Cihazlar'!R231),'Cihazlar'!R231,IFERROR(DATE(VALUE(RIGHT('Cihazlar'!R231,4)),VALUE(MID('Cihazlar'!R231,4,2)),VALUE(LEFT('Cihazlar'!R231,2))),""))))+0,EDATE((IF('Cihazlar'!R231="","",IF(ISNUMBER('Cihazlar'!R231),'Cihazlar'!R231,IFERROR(DATE(VALUE(RIGHT('Cihazlar'!R231,4)),VALUE(MID('Cihazlar'!R231,4,2)),VALUE(LEFT('Cihazlar'!R231,2))),"")))),12)))</f>
        <v/>
      </c>
      <c r="J231" s="17" t="str">
        <f>IF(I231="","",I231-TODAY())</f>
        <v/>
      </c>
      <c r="K231" s="16" t="str">
        <f>IF('Cihazlar'!U231="","",IF('Cihazlar'!V231="Kaçak var",(IF('Cihazlar'!U231="","",IF(ISNUMBER('Cihazlar'!U231),'Cihazlar'!U231,IFERROR(DATE(VALUE(RIGHT('Cihazlar'!U231,4)),VALUE(MID('Cihazlar'!U231,4,2)),VALUE(LEFT('Cihazlar'!U231,2))),""))))+30,EDATE((IF('Cihazlar'!U231="","",IF(ISNUMBER('Cihazlar'!U231),'Cihazlar'!U231,IFERROR(DATE(VALUE(RIGHT('Cihazlar'!U231,4)),VALUE(MID('Cihazlar'!U231,4,2)),VALUE(LEFT('Cihazlar'!U231,2))),"")))),12)))</f>
        <v/>
      </c>
      <c r="L231" s="17" t="str">
        <f>IF(K231="","",K231-TODAY())</f>
        <v/>
      </c>
      <c r="M231" s="16" t="str">
        <f>IF('Cihazlar'!X231="","",IF('Cihazlar'!Y231="Uygun değil",(IF('Cihazlar'!X231="","",IF(ISNUMBER('Cihazlar'!X231),'Cihazlar'!X231,IFERROR(DATE(VALUE(RIGHT('Cihazlar'!X231,4)),VALUE(MID('Cihazlar'!X231,4,2)),VALUE(LEFT('Cihazlar'!X231,2))),""))))+0,EDATE((IF('Cihazlar'!X231="","",IF(ISNUMBER('Cihazlar'!X231),'Cihazlar'!X231,IFERROR(DATE(VALUE(RIGHT('Cihazlar'!X231,4)),VALUE(MID('Cihazlar'!X231,4,2)),VALUE(LEFT('Cihazlar'!X231,2))),"")))),12)))</f>
        <v/>
      </c>
      <c r="N231" s="17" t="str">
        <f>IF(M231="","",M231-TODAY())</f>
        <v/>
      </c>
      <c r="O231" s="16" t="str">
        <f>IF('Cihazlar'!F231&lt;&gt;"",IF('Cihazlar'!F231="","",IF(ISNUMBER('Cihazlar'!F231),'Cihazlar'!F231,IFERROR(DATE(VALUE(RIGHT('Cihazlar'!F231,4)),VALUE(MID('Cihazlar'!F231,4,2)),VALUE(LEFT('Cihazlar'!F231,2))),""))),IF('Cihazlar'!E231="","",IF(ISNUMBER('Cihazlar'!E231),'Cihazlar'!E231,IFERROR(DATE(VALUE(RIGHT('Cihazlar'!E231,4)),VALUE(MID('Cihazlar'!E231,4,2)),VALUE(LEFT('Cihazlar'!E231,2))),""))))</f>
        <v/>
      </c>
      <c r="P231" t="str">
        <f>IF('Cihazlar'!C231="","",IFERROR(MATCH('Cihazlar'!C231,'Ürünler'!$A:$A,0),IFERROR(MATCH('Cihazlar'!C231,'Ürünler'!$B:$B,0),"")))</f>
        <v/>
      </c>
      <c r="Q231">
        <f>IF(R231&gt;0,0,IF('Cihazlar'!J231&lt;&gt;"",N(VALUE('Cihazlar'!J231)),IF(P231="",0,N(INDEX('Ürünler'!$C:$C,P231)))))</f>
        <v>0</v>
      </c>
      <c r="R231">
        <f>IF('Cihazlar'!K231&lt;&gt;"",N(VALUE('Cihazlar'!K231)),IF('Cihazlar'!J231&lt;&gt;"",0,IF(P231="",0,N(INDEX('Ürünler'!$D:$D,P231)))))</f>
        <v>0</v>
      </c>
    </row>
    <row r="232" spans="1:18">
      <c r="A232" t="str">
        <f>IF(AND('Cihazlar'!A232="",'Cihazlar'!B232=""),"",IFERROR(INDEX('Müşteriler'!$A:$A,MATCH(IF('Cihazlar'!A232="","§",'Cihazlar'!A232),'Müşteriler'!$K:$K,0)),IFERROR(INDEX('Müşteriler'!$A:$A,MATCH(IF('Cihazlar'!B232="","§",'Cihazlar'!B232),'Müşteriler'!$C:$C,0)),'Cihazlar'!A232&amp;'Cihazlar'!B232)))</f>
        <v/>
      </c>
      <c r="B232" t="str">
        <f>IF('Cihazlar'!C232="","",IF(P232="",'Cihazlar'!C232,INDEX('Ürünler'!$B:$B,P232)))</f>
        <v/>
      </c>
      <c r="C232" t="str">
        <f>IF('Cihazlar'!D232="","",'Cihazlar'!D232)</f>
        <v/>
      </c>
      <c r="D232" s="16" t="str">
        <f>O232</f>
        <v/>
      </c>
      <c r="E232" t="str">
        <f>IF(R232&gt;0,R232&amp;" gün",IF(Q232&gt;0,Q232&amp;" ay",""))</f>
        <v/>
      </c>
      <c r="F232" s="16" t="str">
        <f>IF(OR('Cihazlar'!C232="",O232=""),"",IF(R232&gt;0,O232+R232,IF(Q232&gt;0,EDATE(O232,Q232),"")))</f>
        <v/>
      </c>
      <c r="G232" s="17" t="str">
        <f>IF(F232="","",F232-TODAY())</f>
        <v/>
      </c>
      <c r="H232" t="str">
        <f>IF(G232="","",IF(G232&lt;0,"Gecikmiş",IF(G232&lt;=30,"30 gün içinde","Planlı")))</f>
        <v/>
      </c>
      <c r="I232" s="16" t="str">
        <f>IF('Cihazlar'!R232="","",IF('Cihazlar'!S232="Uygun değil",(IF('Cihazlar'!R232="","",IF(ISNUMBER('Cihazlar'!R232),'Cihazlar'!R232,IFERROR(DATE(VALUE(RIGHT('Cihazlar'!R232,4)),VALUE(MID('Cihazlar'!R232,4,2)),VALUE(LEFT('Cihazlar'!R232,2))),""))))+0,EDATE((IF('Cihazlar'!R232="","",IF(ISNUMBER('Cihazlar'!R232),'Cihazlar'!R232,IFERROR(DATE(VALUE(RIGHT('Cihazlar'!R232,4)),VALUE(MID('Cihazlar'!R232,4,2)),VALUE(LEFT('Cihazlar'!R232,2))),"")))),12)))</f>
        <v/>
      </c>
      <c r="J232" s="17" t="str">
        <f>IF(I232="","",I232-TODAY())</f>
        <v/>
      </c>
      <c r="K232" s="16" t="str">
        <f>IF('Cihazlar'!U232="","",IF('Cihazlar'!V232="Kaçak var",(IF('Cihazlar'!U232="","",IF(ISNUMBER('Cihazlar'!U232),'Cihazlar'!U232,IFERROR(DATE(VALUE(RIGHT('Cihazlar'!U232,4)),VALUE(MID('Cihazlar'!U232,4,2)),VALUE(LEFT('Cihazlar'!U232,2))),""))))+30,EDATE((IF('Cihazlar'!U232="","",IF(ISNUMBER('Cihazlar'!U232),'Cihazlar'!U232,IFERROR(DATE(VALUE(RIGHT('Cihazlar'!U232,4)),VALUE(MID('Cihazlar'!U232,4,2)),VALUE(LEFT('Cihazlar'!U232,2))),"")))),12)))</f>
        <v/>
      </c>
      <c r="L232" s="17" t="str">
        <f>IF(K232="","",K232-TODAY())</f>
        <v/>
      </c>
      <c r="M232" s="16" t="str">
        <f>IF('Cihazlar'!X232="","",IF('Cihazlar'!Y232="Uygun değil",(IF('Cihazlar'!X232="","",IF(ISNUMBER('Cihazlar'!X232),'Cihazlar'!X232,IFERROR(DATE(VALUE(RIGHT('Cihazlar'!X232,4)),VALUE(MID('Cihazlar'!X232,4,2)),VALUE(LEFT('Cihazlar'!X232,2))),""))))+0,EDATE((IF('Cihazlar'!X232="","",IF(ISNUMBER('Cihazlar'!X232),'Cihazlar'!X232,IFERROR(DATE(VALUE(RIGHT('Cihazlar'!X232,4)),VALUE(MID('Cihazlar'!X232,4,2)),VALUE(LEFT('Cihazlar'!X232,2))),"")))),12)))</f>
        <v/>
      </c>
      <c r="N232" s="17" t="str">
        <f>IF(M232="","",M232-TODAY())</f>
        <v/>
      </c>
      <c r="O232" s="16" t="str">
        <f>IF('Cihazlar'!F232&lt;&gt;"",IF('Cihazlar'!F232="","",IF(ISNUMBER('Cihazlar'!F232),'Cihazlar'!F232,IFERROR(DATE(VALUE(RIGHT('Cihazlar'!F232,4)),VALUE(MID('Cihazlar'!F232,4,2)),VALUE(LEFT('Cihazlar'!F232,2))),""))),IF('Cihazlar'!E232="","",IF(ISNUMBER('Cihazlar'!E232),'Cihazlar'!E232,IFERROR(DATE(VALUE(RIGHT('Cihazlar'!E232,4)),VALUE(MID('Cihazlar'!E232,4,2)),VALUE(LEFT('Cihazlar'!E232,2))),""))))</f>
        <v/>
      </c>
      <c r="P232" t="str">
        <f>IF('Cihazlar'!C232="","",IFERROR(MATCH('Cihazlar'!C232,'Ürünler'!$A:$A,0),IFERROR(MATCH('Cihazlar'!C232,'Ürünler'!$B:$B,0),"")))</f>
        <v/>
      </c>
      <c r="Q232">
        <f>IF(R232&gt;0,0,IF('Cihazlar'!J232&lt;&gt;"",N(VALUE('Cihazlar'!J232)),IF(P232="",0,N(INDEX('Ürünler'!$C:$C,P232)))))</f>
        <v>0</v>
      </c>
      <c r="R232">
        <f>IF('Cihazlar'!K232&lt;&gt;"",N(VALUE('Cihazlar'!K232)),IF('Cihazlar'!J232&lt;&gt;"",0,IF(P232="",0,N(INDEX('Ürünler'!$D:$D,P232)))))</f>
        <v>0</v>
      </c>
    </row>
    <row r="233" spans="1:18">
      <c r="A233" t="str">
        <f>IF(AND('Cihazlar'!A233="",'Cihazlar'!B233=""),"",IFERROR(INDEX('Müşteriler'!$A:$A,MATCH(IF('Cihazlar'!A233="","§",'Cihazlar'!A233),'Müşteriler'!$K:$K,0)),IFERROR(INDEX('Müşteriler'!$A:$A,MATCH(IF('Cihazlar'!B233="","§",'Cihazlar'!B233),'Müşteriler'!$C:$C,0)),'Cihazlar'!A233&amp;'Cihazlar'!B233)))</f>
        <v/>
      </c>
      <c r="B233" t="str">
        <f>IF('Cihazlar'!C233="","",IF(P233="",'Cihazlar'!C233,INDEX('Ürünler'!$B:$B,P233)))</f>
        <v/>
      </c>
      <c r="C233" t="str">
        <f>IF('Cihazlar'!D233="","",'Cihazlar'!D233)</f>
        <v/>
      </c>
      <c r="D233" s="16" t="str">
        <f>O233</f>
        <v/>
      </c>
      <c r="E233" t="str">
        <f>IF(R233&gt;0,R233&amp;" gün",IF(Q233&gt;0,Q233&amp;" ay",""))</f>
        <v/>
      </c>
      <c r="F233" s="16" t="str">
        <f>IF(OR('Cihazlar'!C233="",O233=""),"",IF(R233&gt;0,O233+R233,IF(Q233&gt;0,EDATE(O233,Q233),"")))</f>
        <v/>
      </c>
      <c r="G233" s="17" t="str">
        <f>IF(F233="","",F233-TODAY())</f>
        <v/>
      </c>
      <c r="H233" t="str">
        <f>IF(G233="","",IF(G233&lt;0,"Gecikmiş",IF(G233&lt;=30,"30 gün içinde","Planlı")))</f>
        <v/>
      </c>
      <c r="I233" s="16" t="str">
        <f>IF('Cihazlar'!R233="","",IF('Cihazlar'!S233="Uygun değil",(IF('Cihazlar'!R233="","",IF(ISNUMBER('Cihazlar'!R233),'Cihazlar'!R233,IFERROR(DATE(VALUE(RIGHT('Cihazlar'!R233,4)),VALUE(MID('Cihazlar'!R233,4,2)),VALUE(LEFT('Cihazlar'!R233,2))),""))))+0,EDATE((IF('Cihazlar'!R233="","",IF(ISNUMBER('Cihazlar'!R233),'Cihazlar'!R233,IFERROR(DATE(VALUE(RIGHT('Cihazlar'!R233,4)),VALUE(MID('Cihazlar'!R233,4,2)),VALUE(LEFT('Cihazlar'!R233,2))),"")))),12)))</f>
        <v/>
      </c>
      <c r="J233" s="17" t="str">
        <f>IF(I233="","",I233-TODAY())</f>
        <v/>
      </c>
      <c r="K233" s="16" t="str">
        <f>IF('Cihazlar'!U233="","",IF('Cihazlar'!V233="Kaçak var",(IF('Cihazlar'!U233="","",IF(ISNUMBER('Cihazlar'!U233),'Cihazlar'!U233,IFERROR(DATE(VALUE(RIGHT('Cihazlar'!U233,4)),VALUE(MID('Cihazlar'!U233,4,2)),VALUE(LEFT('Cihazlar'!U233,2))),""))))+30,EDATE((IF('Cihazlar'!U233="","",IF(ISNUMBER('Cihazlar'!U233),'Cihazlar'!U233,IFERROR(DATE(VALUE(RIGHT('Cihazlar'!U233,4)),VALUE(MID('Cihazlar'!U233,4,2)),VALUE(LEFT('Cihazlar'!U233,2))),"")))),12)))</f>
        <v/>
      </c>
      <c r="L233" s="17" t="str">
        <f>IF(K233="","",K233-TODAY())</f>
        <v/>
      </c>
      <c r="M233" s="16" t="str">
        <f>IF('Cihazlar'!X233="","",IF('Cihazlar'!Y233="Uygun değil",(IF('Cihazlar'!X233="","",IF(ISNUMBER('Cihazlar'!X233),'Cihazlar'!X233,IFERROR(DATE(VALUE(RIGHT('Cihazlar'!X233,4)),VALUE(MID('Cihazlar'!X233,4,2)),VALUE(LEFT('Cihazlar'!X233,2))),""))))+0,EDATE((IF('Cihazlar'!X233="","",IF(ISNUMBER('Cihazlar'!X233),'Cihazlar'!X233,IFERROR(DATE(VALUE(RIGHT('Cihazlar'!X233,4)),VALUE(MID('Cihazlar'!X233,4,2)),VALUE(LEFT('Cihazlar'!X233,2))),"")))),12)))</f>
        <v/>
      </c>
      <c r="N233" s="17" t="str">
        <f>IF(M233="","",M233-TODAY())</f>
        <v/>
      </c>
      <c r="O233" s="16" t="str">
        <f>IF('Cihazlar'!F233&lt;&gt;"",IF('Cihazlar'!F233="","",IF(ISNUMBER('Cihazlar'!F233),'Cihazlar'!F233,IFERROR(DATE(VALUE(RIGHT('Cihazlar'!F233,4)),VALUE(MID('Cihazlar'!F233,4,2)),VALUE(LEFT('Cihazlar'!F233,2))),""))),IF('Cihazlar'!E233="","",IF(ISNUMBER('Cihazlar'!E233),'Cihazlar'!E233,IFERROR(DATE(VALUE(RIGHT('Cihazlar'!E233,4)),VALUE(MID('Cihazlar'!E233,4,2)),VALUE(LEFT('Cihazlar'!E233,2))),""))))</f>
        <v/>
      </c>
      <c r="P233" t="str">
        <f>IF('Cihazlar'!C233="","",IFERROR(MATCH('Cihazlar'!C233,'Ürünler'!$A:$A,0),IFERROR(MATCH('Cihazlar'!C233,'Ürünler'!$B:$B,0),"")))</f>
        <v/>
      </c>
      <c r="Q233">
        <f>IF(R233&gt;0,0,IF('Cihazlar'!J233&lt;&gt;"",N(VALUE('Cihazlar'!J233)),IF(P233="",0,N(INDEX('Ürünler'!$C:$C,P233)))))</f>
        <v>0</v>
      </c>
      <c r="R233">
        <f>IF('Cihazlar'!K233&lt;&gt;"",N(VALUE('Cihazlar'!K233)),IF('Cihazlar'!J233&lt;&gt;"",0,IF(P233="",0,N(INDEX('Ürünler'!$D:$D,P233)))))</f>
        <v>0</v>
      </c>
    </row>
    <row r="234" spans="1:18">
      <c r="A234" t="str">
        <f>IF(AND('Cihazlar'!A234="",'Cihazlar'!B234=""),"",IFERROR(INDEX('Müşteriler'!$A:$A,MATCH(IF('Cihazlar'!A234="","§",'Cihazlar'!A234),'Müşteriler'!$K:$K,0)),IFERROR(INDEX('Müşteriler'!$A:$A,MATCH(IF('Cihazlar'!B234="","§",'Cihazlar'!B234),'Müşteriler'!$C:$C,0)),'Cihazlar'!A234&amp;'Cihazlar'!B234)))</f>
        <v/>
      </c>
      <c r="B234" t="str">
        <f>IF('Cihazlar'!C234="","",IF(P234="",'Cihazlar'!C234,INDEX('Ürünler'!$B:$B,P234)))</f>
        <v/>
      </c>
      <c r="C234" t="str">
        <f>IF('Cihazlar'!D234="","",'Cihazlar'!D234)</f>
        <v/>
      </c>
      <c r="D234" s="16" t="str">
        <f>O234</f>
        <v/>
      </c>
      <c r="E234" t="str">
        <f>IF(R234&gt;0,R234&amp;" gün",IF(Q234&gt;0,Q234&amp;" ay",""))</f>
        <v/>
      </c>
      <c r="F234" s="16" t="str">
        <f>IF(OR('Cihazlar'!C234="",O234=""),"",IF(R234&gt;0,O234+R234,IF(Q234&gt;0,EDATE(O234,Q234),"")))</f>
        <v/>
      </c>
      <c r="G234" s="17" t="str">
        <f>IF(F234="","",F234-TODAY())</f>
        <v/>
      </c>
      <c r="H234" t="str">
        <f>IF(G234="","",IF(G234&lt;0,"Gecikmiş",IF(G234&lt;=30,"30 gün içinde","Planlı")))</f>
        <v/>
      </c>
      <c r="I234" s="16" t="str">
        <f>IF('Cihazlar'!R234="","",IF('Cihazlar'!S234="Uygun değil",(IF('Cihazlar'!R234="","",IF(ISNUMBER('Cihazlar'!R234),'Cihazlar'!R234,IFERROR(DATE(VALUE(RIGHT('Cihazlar'!R234,4)),VALUE(MID('Cihazlar'!R234,4,2)),VALUE(LEFT('Cihazlar'!R234,2))),""))))+0,EDATE((IF('Cihazlar'!R234="","",IF(ISNUMBER('Cihazlar'!R234),'Cihazlar'!R234,IFERROR(DATE(VALUE(RIGHT('Cihazlar'!R234,4)),VALUE(MID('Cihazlar'!R234,4,2)),VALUE(LEFT('Cihazlar'!R234,2))),"")))),12)))</f>
        <v/>
      </c>
      <c r="J234" s="17" t="str">
        <f>IF(I234="","",I234-TODAY())</f>
        <v/>
      </c>
      <c r="K234" s="16" t="str">
        <f>IF('Cihazlar'!U234="","",IF('Cihazlar'!V234="Kaçak var",(IF('Cihazlar'!U234="","",IF(ISNUMBER('Cihazlar'!U234),'Cihazlar'!U234,IFERROR(DATE(VALUE(RIGHT('Cihazlar'!U234,4)),VALUE(MID('Cihazlar'!U234,4,2)),VALUE(LEFT('Cihazlar'!U234,2))),""))))+30,EDATE((IF('Cihazlar'!U234="","",IF(ISNUMBER('Cihazlar'!U234),'Cihazlar'!U234,IFERROR(DATE(VALUE(RIGHT('Cihazlar'!U234,4)),VALUE(MID('Cihazlar'!U234,4,2)),VALUE(LEFT('Cihazlar'!U234,2))),"")))),12)))</f>
        <v/>
      </c>
      <c r="L234" s="17" t="str">
        <f>IF(K234="","",K234-TODAY())</f>
        <v/>
      </c>
      <c r="M234" s="16" t="str">
        <f>IF('Cihazlar'!X234="","",IF('Cihazlar'!Y234="Uygun değil",(IF('Cihazlar'!X234="","",IF(ISNUMBER('Cihazlar'!X234),'Cihazlar'!X234,IFERROR(DATE(VALUE(RIGHT('Cihazlar'!X234,4)),VALUE(MID('Cihazlar'!X234,4,2)),VALUE(LEFT('Cihazlar'!X234,2))),""))))+0,EDATE((IF('Cihazlar'!X234="","",IF(ISNUMBER('Cihazlar'!X234),'Cihazlar'!X234,IFERROR(DATE(VALUE(RIGHT('Cihazlar'!X234,4)),VALUE(MID('Cihazlar'!X234,4,2)),VALUE(LEFT('Cihazlar'!X234,2))),"")))),12)))</f>
        <v/>
      </c>
      <c r="N234" s="17" t="str">
        <f>IF(M234="","",M234-TODAY())</f>
        <v/>
      </c>
      <c r="O234" s="16" t="str">
        <f>IF('Cihazlar'!F234&lt;&gt;"",IF('Cihazlar'!F234="","",IF(ISNUMBER('Cihazlar'!F234),'Cihazlar'!F234,IFERROR(DATE(VALUE(RIGHT('Cihazlar'!F234,4)),VALUE(MID('Cihazlar'!F234,4,2)),VALUE(LEFT('Cihazlar'!F234,2))),""))),IF('Cihazlar'!E234="","",IF(ISNUMBER('Cihazlar'!E234),'Cihazlar'!E234,IFERROR(DATE(VALUE(RIGHT('Cihazlar'!E234,4)),VALUE(MID('Cihazlar'!E234,4,2)),VALUE(LEFT('Cihazlar'!E234,2))),""))))</f>
        <v/>
      </c>
      <c r="P234" t="str">
        <f>IF('Cihazlar'!C234="","",IFERROR(MATCH('Cihazlar'!C234,'Ürünler'!$A:$A,0),IFERROR(MATCH('Cihazlar'!C234,'Ürünler'!$B:$B,0),"")))</f>
        <v/>
      </c>
      <c r="Q234">
        <f>IF(R234&gt;0,0,IF('Cihazlar'!J234&lt;&gt;"",N(VALUE('Cihazlar'!J234)),IF(P234="",0,N(INDEX('Ürünler'!$C:$C,P234)))))</f>
        <v>0</v>
      </c>
      <c r="R234">
        <f>IF('Cihazlar'!K234&lt;&gt;"",N(VALUE('Cihazlar'!K234)),IF('Cihazlar'!J234&lt;&gt;"",0,IF(P234="",0,N(INDEX('Ürünler'!$D:$D,P234)))))</f>
        <v>0</v>
      </c>
    </row>
    <row r="235" spans="1:18">
      <c r="A235" t="str">
        <f>IF(AND('Cihazlar'!A235="",'Cihazlar'!B235=""),"",IFERROR(INDEX('Müşteriler'!$A:$A,MATCH(IF('Cihazlar'!A235="","§",'Cihazlar'!A235),'Müşteriler'!$K:$K,0)),IFERROR(INDEX('Müşteriler'!$A:$A,MATCH(IF('Cihazlar'!B235="","§",'Cihazlar'!B235),'Müşteriler'!$C:$C,0)),'Cihazlar'!A235&amp;'Cihazlar'!B235)))</f>
        <v/>
      </c>
      <c r="B235" t="str">
        <f>IF('Cihazlar'!C235="","",IF(P235="",'Cihazlar'!C235,INDEX('Ürünler'!$B:$B,P235)))</f>
        <v/>
      </c>
      <c r="C235" t="str">
        <f>IF('Cihazlar'!D235="","",'Cihazlar'!D235)</f>
        <v/>
      </c>
      <c r="D235" s="16" t="str">
        <f>O235</f>
        <v/>
      </c>
      <c r="E235" t="str">
        <f>IF(R235&gt;0,R235&amp;" gün",IF(Q235&gt;0,Q235&amp;" ay",""))</f>
        <v/>
      </c>
      <c r="F235" s="16" t="str">
        <f>IF(OR('Cihazlar'!C235="",O235=""),"",IF(R235&gt;0,O235+R235,IF(Q235&gt;0,EDATE(O235,Q235),"")))</f>
        <v/>
      </c>
      <c r="G235" s="17" t="str">
        <f>IF(F235="","",F235-TODAY())</f>
        <v/>
      </c>
      <c r="H235" t="str">
        <f>IF(G235="","",IF(G235&lt;0,"Gecikmiş",IF(G235&lt;=30,"30 gün içinde","Planlı")))</f>
        <v/>
      </c>
      <c r="I235" s="16" t="str">
        <f>IF('Cihazlar'!R235="","",IF('Cihazlar'!S235="Uygun değil",(IF('Cihazlar'!R235="","",IF(ISNUMBER('Cihazlar'!R235),'Cihazlar'!R235,IFERROR(DATE(VALUE(RIGHT('Cihazlar'!R235,4)),VALUE(MID('Cihazlar'!R235,4,2)),VALUE(LEFT('Cihazlar'!R235,2))),""))))+0,EDATE((IF('Cihazlar'!R235="","",IF(ISNUMBER('Cihazlar'!R235),'Cihazlar'!R235,IFERROR(DATE(VALUE(RIGHT('Cihazlar'!R235,4)),VALUE(MID('Cihazlar'!R235,4,2)),VALUE(LEFT('Cihazlar'!R235,2))),"")))),12)))</f>
        <v/>
      </c>
      <c r="J235" s="17" t="str">
        <f>IF(I235="","",I235-TODAY())</f>
        <v/>
      </c>
      <c r="K235" s="16" t="str">
        <f>IF('Cihazlar'!U235="","",IF('Cihazlar'!V235="Kaçak var",(IF('Cihazlar'!U235="","",IF(ISNUMBER('Cihazlar'!U235),'Cihazlar'!U235,IFERROR(DATE(VALUE(RIGHT('Cihazlar'!U235,4)),VALUE(MID('Cihazlar'!U235,4,2)),VALUE(LEFT('Cihazlar'!U235,2))),""))))+30,EDATE((IF('Cihazlar'!U235="","",IF(ISNUMBER('Cihazlar'!U235),'Cihazlar'!U235,IFERROR(DATE(VALUE(RIGHT('Cihazlar'!U235,4)),VALUE(MID('Cihazlar'!U235,4,2)),VALUE(LEFT('Cihazlar'!U235,2))),"")))),12)))</f>
        <v/>
      </c>
      <c r="L235" s="17" t="str">
        <f>IF(K235="","",K235-TODAY())</f>
        <v/>
      </c>
      <c r="M235" s="16" t="str">
        <f>IF('Cihazlar'!X235="","",IF('Cihazlar'!Y235="Uygun değil",(IF('Cihazlar'!X235="","",IF(ISNUMBER('Cihazlar'!X235),'Cihazlar'!X235,IFERROR(DATE(VALUE(RIGHT('Cihazlar'!X235,4)),VALUE(MID('Cihazlar'!X235,4,2)),VALUE(LEFT('Cihazlar'!X235,2))),""))))+0,EDATE((IF('Cihazlar'!X235="","",IF(ISNUMBER('Cihazlar'!X235),'Cihazlar'!X235,IFERROR(DATE(VALUE(RIGHT('Cihazlar'!X235,4)),VALUE(MID('Cihazlar'!X235,4,2)),VALUE(LEFT('Cihazlar'!X235,2))),"")))),12)))</f>
        <v/>
      </c>
      <c r="N235" s="17" t="str">
        <f>IF(M235="","",M235-TODAY())</f>
        <v/>
      </c>
      <c r="O235" s="16" t="str">
        <f>IF('Cihazlar'!F235&lt;&gt;"",IF('Cihazlar'!F235="","",IF(ISNUMBER('Cihazlar'!F235),'Cihazlar'!F235,IFERROR(DATE(VALUE(RIGHT('Cihazlar'!F235,4)),VALUE(MID('Cihazlar'!F235,4,2)),VALUE(LEFT('Cihazlar'!F235,2))),""))),IF('Cihazlar'!E235="","",IF(ISNUMBER('Cihazlar'!E235),'Cihazlar'!E235,IFERROR(DATE(VALUE(RIGHT('Cihazlar'!E235,4)),VALUE(MID('Cihazlar'!E235,4,2)),VALUE(LEFT('Cihazlar'!E235,2))),""))))</f>
        <v/>
      </c>
      <c r="P235" t="str">
        <f>IF('Cihazlar'!C235="","",IFERROR(MATCH('Cihazlar'!C235,'Ürünler'!$A:$A,0),IFERROR(MATCH('Cihazlar'!C235,'Ürünler'!$B:$B,0),"")))</f>
        <v/>
      </c>
      <c r="Q235">
        <f>IF(R235&gt;0,0,IF('Cihazlar'!J235&lt;&gt;"",N(VALUE('Cihazlar'!J235)),IF(P235="",0,N(INDEX('Ürünler'!$C:$C,P235)))))</f>
        <v>0</v>
      </c>
      <c r="R235">
        <f>IF('Cihazlar'!K235&lt;&gt;"",N(VALUE('Cihazlar'!K235)),IF('Cihazlar'!J235&lt;&gt;"",0,IF(P235="",0,N(INDEX('Ürünler'!$D:$D,P235)))))</f>
        <v>0</v>
      </c>
    </row>
    <row r="236" spans="1:18">
      <c r="A236" t="str">
        <f>IF(AND('Cihazlar'!A236="",'Cihazlar'!B236=""),"",IFERROR(INDEX('Müşteriler'!$A:$A,MATCH(IF('Cihazlar'!A236="","§",'Cihazlar'!A236),'Müşteriler'!$K:$K,0)),IFERROR(INDEX('Müşteriler'!$A:$A,MATCH(IF('Cihazlar'!B236="","§",'Cihazlar'!B236),'Müşteriler'!$C:$C,0)),'Cihazlar'!A236&amp;'Cihazlar'!B236)))</f>
        <v/>
      </c>
      <c r="B236" t="str">
        <f>IF('Cihazlar'!C236="","",IF(P236="",'Cihazlar'!C236,INDEX('Ürünler'!$B:$B,P236)))</f>
        <v/>
      </c>
      <c r="C236" t="str">
        <f>IF('Cihazlar'!D236="","",'Cihazlar'!D236)</f>
        <v/>
      </c>
      <c r="D236" s="16" t="str">
        <f>O236</f>
        <v/>
      </c>
      <c r="E236" t="str">
        <f>IF(R236&gt;0,R236&amp;" gün",IF(Q236&gt;0,Q236&amp;" ay",""))</f>
        <v/>
      </c>
      <c r="F236" s="16" t="str">
        <f>IF(OR('Cihazlar'!C236="",O236=""),"",IF(R236&gt;0,O236+R236,IF(Q236&gt;0,EDATE(O236,Q236),"")))</f>
        <v/>
      </c>
      <c r="G236" s="17" t="str">
        <f>IF(F236="","",F236-TODAY())</f>
        <v/>
      </c>
      <c r="H236" t="str">
        <f>IF(G236="","",IF(G236&lt;0,"Gecikmiş",IF(G236&lt;=30,"30 gün içinde","Planlı")))</f>
        <v/>
      </c>
      <c r="I236" s="16" t="str">
        <f>IF('Cihazlar'!R236="","",IF('Cihazlar'!S236="Uygun değil",(IF('Cihazlar'!R236="","",IF(ISNUMBER('Cihazlar'!R236),'Cihazlar'!R236,IFERROR(DATE(VALUE(RIGHT('Cihazlar'!R236,4)),VALUE(MID('Cihazlar'!R236,4,2)),VALUE(LEFT('Cihazlar'!R236,2))),""))))+0,EDATE((IF('Cihazlar'!R236="","",IF(ISNUMBER('Cihazlar'!R236),'Cihazlar'!R236,IFERROR(DATE(VALUE(RIGHT('Cihazlar'!R236,4)),VALUE(MID('Cihazlar'!R236,4,2)),VALUE(LEFT('Cihazlar'!R236,2))),"")))),12)))</f>
        <v/>
      </c>
      <c r="J236" s="17" t="str">
        <f>IF(I236="","",I236-TODAY())</f>
        <v/>
      </c>
      <c r="K236" s="16" t="str">
        <f>IF('Cihazlar'!U236="","",IF('Cihazlar'!V236="Kaçak var",(IF('Cihazlar'!U236="","",IF(ISNUMBER('Cihazlar'!U236),'Cihazlar'!U236,IFERROR(DATE(VALUE(RIGHT('Cihazlar'!U236,4)),VALUE(MID('Cihazlar'!U236,4,2)),VALUE(LEFT('Cihazlar'!U236,2))),""))))+30,EDATE((IF('Cihazlar'!U236="","",IF(ISNUMBER('Cihazlar'!U236),'Cihazlar'!U236,IFERROR(DATE(VALUE(RIGHT('Cihazlar'!U236,4)),VALUE(MID('Cihazlar'!U236,4,2)),VALUE(LEFT('Cihazlar'!U236,2))),"")))),12)))</f>
        <v/>
      </c>
      <c r="L236" s="17" t="str">
        <f>IF(K236="","",K236-TODAY())</f>
        <v/>
      </c>
      <c r="M236" s="16" t="str">
        <f>IF('Cihazlar'!X236="","",IF('Cihazlar'!Y236="Uygun değil",(IF('Cihazlar'!X236="","",IF(ISNUMBER('Cihazlar'!X236),'Cihazlar'!X236,IFERROR(DATE(VALUE(RIGHT('Cihazlar'!X236,4)),VALUE(MID('Cihazlar'!X236,4,2)),VALUE(LEFT('Cihazlar'!X236,2))),""))))+0,EDATE((IF('Cihazlar'!X236="","",IF(ISNUMBER('Cihazlar'!X236),'Cihazlar'!X236,IFERROR(DATE(VALUE(RIGHT('Cihazlar'!X236,4)),VALUE(MID('Cihazlar'!X236,4,2)),VALUE(LEFT('Cihazlar'!X236,2))),"")))),12)))</f>
        <v/>
      </c>
      <c r="N236" s="17" t="str">
        <f>IF(M236="","",M236-TODAY())</f>
        <v/>
      </c>
      <c r="O236" s="16" t="str">
        <f>IF('Cihazlar'!F236&lt;&gt;"",IF('Cihazlar'!F236="","",IF(ISNUMBER('Cihazlar'!F236),'Cihazlar'!F236,IFERROR(DATE(VALUE(RIGHT('Cihazlar'!F236,4)),VALUE(MID('Cihazlar'!F236,4,2)),VALUE(LEFT('Cihazlar'!F236,2))),""))),IF('Cihazlar'!E236="","",IF(ISNUMBER('Cihazlar'!E236),'Cihazlar'!E236,IFERROR(DATE(VALUE(RIGHT('Cihazlar'!E236,4)),VALUE(MID('Cihazlar'!E236,4,2)),VALUE(LEFT('Cihazlar'!E236,2))),""))))</f>
        <v/>
      </c>
      <c r="P236" t="str">
        <f>IF('Cihazlar'!C236="","",IFERROR(MATCH('Cihazlar'!C236,'Ürünler'!$A:$A,0),IFERROR(MATCH('Cihazlar'!C236,'Ürünler'!$B:$B,0),"")))</f>
        <v/>
      </c>
      <c r="Q236">
        <f>IF(R236&gt;0,0,IF('Cihazlar'!J236&lt;&gt;"",N(VALUE('Cihazlar'!J236)),IF(P236="",0,N(INDEX('Ürünler'!$C:$C,P236)))))</f>
        <v>0</v>
      </c>
      <c r="R236">
        <f>IF('Cihazlar'!K236&lt;&gt;"",N(VALUE('Cihazlar'!K236)),IF('Cihazlar'!J236&lt;&gt;"",0,IF(P236="",0,N(INDEX('Ürünler'!$D:$D,P236)))))</f>
        <v>0</v>
      </c>
    </row>
    <row r="237" spans="1:18">
      <c r="A237" t="str">
        <f>IF(AND('Cihazlar'!A237="",'Cihazlar'!B237=""),"",IFERROR(INDEX('Müşteriler'!$A:$A,MATCH(IF('Cihazlar'!A237="","§",'Cihazlar'!A237),'Müşteriler'!$K:$K,0)),IFERROR(INDEX('Müşteriler'!$A:$A,MATCH(IF('Cihazlar'!B237="","§",'Cihazlar'!B237),'Müşteriler'!$C:$C,0)),'Cihazlar'!A237&amp;'Cihazlar'!B237)))</f>
        <v/>
      </c>
      <c r="B237" t="str">
        <f>IF('Cihazlar'!C237="","",IF(P237="",'Cihazlar'!C237,INDEX('Ürünler'!$B:$B,P237)))</f>
        <v/>
      </c>
      <c r="C237" t="str">
        <f>IF('Cihazlar'!D237="","",'Cihazlar'!D237)</f>
        <v/>
      </c>
      <c r="D237" s="16" t="str">
        <f>O237</f>
        <v/>
      </c>
      <c r="E237" t="str">
        <f>IF(R237&gt;0,R237&amp;" gün",IF(Q237&gt;0,Q237&amp;" ay",""))</f>
        <v/>
      </c>
      <c r="F237" s="16" t="str">
        <f>IF(OR('Cihazlar'!C237="",O237=""),"",IF(R237&gt;0,O237+R237,IF(Q237&gt;0,EDATE(O237,Q237),"")))</f>
        <v/>
      </c>
      <c r="G237" s="17" t="str">
        <f>IF(F237="","",F237-TODAY())</f>
        <v/>
      </c>
      <c r="H237" t="str">
        <f>IF(G237="","",IF(G237&lt;0,"Gecikmiş",IF(G237&lt;=30,"30 gün içinde","Planlı")))</f>
        <v/>
      </c>
      <c r="I237" s="16" t="str">
        <f>IF('Cihazlar'!R237="","",IF('Cihazlar'!S237="Uygun değil",(IF('Cihazlar'!R237="","",IF(ISNUMBER('Cihazlar'!R237),'Cihazlar'!R237,IFERROR(DATE(VALUE(RIGHT('Cihazlar'!R237,4)),VALUE(MID('Cihazlar'!R237,4,2)),VALUE(LEFT('Cihazlar'!R237,2))),""))))+0,EDATE((IF('Cihazlar'!R237="","",IF(ISNUMBER('Cihazlar'!R237),'Cihazlar'!R237,IFERROR(DATE(VALUE(RIGHT('Cihazlar'!R237,4)),VALUE(MID('Cihazlar'!R237,4,2)),VALUE(LEFT('Cihazlar'!R237,2))),"")))),12)))</f>
        <v/>
      </c>
      <c r="J237" s="17" t="str">
        <f>IF(I237="","",I237-TODAY())</f>
        <v/>
      </c>
      <c r="K237" s="16" t="str">
        <f>IF('Cihazlar'!U237="","",IF('Cihazlar'!V237="Kaçak var",(IF('Cihazlar'!U237="","",IF(ISNUMBER('Cihazlar'!U237),'Cihazlar'!U237,IFERROR(DATE(VALUE(RIGHT('Cihazlar'!U237,4)),VALUE(MID('Cihazlar'!U237,4,2)),VALUE(LEFT('Cihazlar'!U237,2))),""))))+30,EDATE((IF('Cihazlar'!U237="","",IF(ISNUMBER('Cihazlar'!U237),'Cihazlar'!U237,IFERROR(DATE(VALUE(RIGHT('Cihazlar'!U237,4)),VALUE(MID('Cihazlar'!U237,4,2)),VALUE(LEFT('Cihazlar'!U237,2))),"")))),12)))</f>
        <v/>
      </c>
      <c r="L237" s="17" t="str">
        <f>IF(K237="","",K237-TODAY())</f>
        <v/>
      </c>
      <c r="M237" s="16" t="str">
        <f>IF('Cihazlar'!X237="","",IF('Cihazlar'!Y237="Uygun değil",(IF('Cihazlar'!X237="","",IF(ISNUMBER('Cihazlar'!X237),'Cihazlar'!X237,IFERROR(DATE(VALUE(RIGHT('Cihazlar'!X237,4)),VALUE(MID('Cihazlar'!X237,4,2)),VALUE(LEFT('Cihazlar'!X237,2))),""))))+0,EDATE((IF('Cihazlar'!X237="","",IF(ISNUMBER('Cihazlar'!X237),'Cihazlar'!X237,IFERROR(DATE(VALUE(RIGHT('Cihazlar'!X237,4)),VALUE(MID('Cihazlar'!X237,4,2)),VALUE(LEFT('Cihazlar'!X237,2))),"")))),12)))</f>
        <v/>
      </c>
      <c r="N237" s="17" t="str">
        <f>IF(M237="","",M237-TODAY())</f>
        <v/>
      </c>
      <c r="O237" s="16" t="str">
        <f>IF('Cihazlar'!F237&lt;&gt;"",IF('Cihazlar'!F237="","",IF(ISNUMBER('Cihazlar'!F237),'Cihazlar'!F237,IFERROR(DATE(VALUE(RIGHT('Cihazlar'!F237,4)),VALUE(MID('Cihazlar'!F237,4,2)),VALUE(LEFT('Cihazlar'!F237,2))),""))),IF('Cihazlar'!E237="","",IF(ISNUMBER('Cihazlar'!E237),'Cihazlar'!E237,IFERROR(DATE(VALUE(RIGHT('Cihazlar'!E237,4)),VALUE(MID('Cihazlar'!E237,4,2)),VALUE(LEFT('Cihazlar'!E237,2))),""))))</f>
        <v/>
      </c>
      <c r="P237" t="str">
        <f>IF('Cihazlar'!C237="","",IFERROR(MATCH('Cihazlar'!C237,'Ürünler'!$A:$A,0),IFERROR(MATCH('Cihazlar'!C237,'Ürünler'!$B:$B,0),"")))</f>
        <v/>
      </c>
      <c r="Q237">
        <f>IF(R237&gt;0,0,IF('Cihazlar'!J237&lt;&gt;"",N(VALUE('Cihazlar'!J237)),IF(P237="",0,N(INDEX('Ürünler'!$C:$C,P237)))))</f>
        <v>0</v>
      </c>
      <c r="R237">
        <f>IF('Cihazlar'!K237&lt;&gt;"",N(VALUE('Cihazlar'!K237)),IF('Cihazlar'!J237&lt;&gt;"",0,IF(P237="",0,N(INDEX('Ürünler'!$D:$D,P237)))))</f>
        <v>0</v>
      </c>
    </row>
    <row r="238" spans="1:18">
      <c r="A238" t="str">
        <f>IF(AND('Cihazlar'!A238="",'Cihazlar'!B238=""),"",IFERROR(INDEX('Müşteriler'!$A:$A,MATCH(IF('Cihazlar'!A238="","§",'Cihazlar'!A238),'Müşteriler'!$K:$K,0)),IFERROR(INDEX('Müşteriler'!$A:$A,MATCH(IF('Cihazlar'!B238="","§",'Cihazlar'!B238),'Müşteriler'!$C:$C,0)),'Cihazlar'!A238&amp;'Cihazlar'!B238)))</f>
        <v/>
      </c>
      <c r="B238" t="str">
        <f>IF('Cihazlar'!C238="","",IF(P238="",'Cihazlar'!C238,INDEX('Ürünler'!$B:$B,P238)))</f>
        <v/>
      </c>
      <c r="C238" t="str">
        <f>IF('Cihazlar'!D238="","",'Cihazlar'!D238)</f>
        <v/>
      </c>
      <c r="D238" s="16" t="str">
        <f>O238</f>
        <v/>
      </c>
      <c r="E238" t="str">
        <f>IF(R238&gt;0,R238&amp;" gün",IF(Q238&gt;0,Q238&amp;" ay",""))</f>
        <v/>
      </c>
      <c r="F238" s="16" t="str">
        <f>IF(OR('Cihazlar'!C238="",O238=""),"",IF(R238&gt;0,O238+R238,IF(Q238&gt;0,EDATE(O238,Q238),"")))</f>
        <v/>
      </c>
      <c r="G238" s="17" t="str">
        <f>IF(F238="","",F238-TODAY())</f>
        <v/>
      </c>
      <c r="H238" t="str">
        <f>IF(G238="","",IF(G238&lt;0,"Gecikmiş",IF(G238&lt;=30,"30 gün içinde","Planlı")))</f>
        <v/>
      </c>
      <c r="I238" s="16" t="str">
        <f>IF('Cihazlar'!R238="","",IF('Cihazlar'!S238="Uygun değil",(IF('Cihazlar'!R238="","",IF(ISNUMBER('Cihazlar'!R238),'Cihazlar'!R238,IFERROR(DATE(VALUE(RIGHT('Cihazlar'!R238,4)),VALUE(MID('Cihazlar'!R238,4,2)),VALUE(LEFT('Cihazlar'!R238,2))),""))))+0,EDATE((IF('Cihazlar'!R238="","",IF(ISNUMBER('Cihazlar'!R238),'Cihazlar'!R238,IFERROR(DATE(VALUE(RIGHT('Cihazlar'!R238,4)),VALUE(MID('Cihazlar'!R238,4,2)),VALUE(LEFT('Cihazlar'!R238,2))),"")))),12)))</f>
        <v/>
      </c>
      <c r="J238" s="17" t="str">
        <f>IF(I238="","",I238-TODAY())</f>
        <v/>
      </c>
      <c r="K238" s="16" t="str">
        <f>IF('Cihazlar'!U238="","",IF('Cihazlar'!V238="Kaçak var",(IF('Cihazlar'!U238="","",IF(ISNUMBER('Cihazlar'!U238),'Cihazlar'!U238,IFERROR(DATE(VALUE(RIGHT('Cihazlar'!U238,4)),VALUE(MID('Cihazlar'!U238,4,2)),VALUE(LEFT('Cihazlar'!U238,2))),""))))+30,EDATE((IF('Cihazlar'!U238="","",IF(ISNUMBER('Cihazlar'!U238),'Cihazlar'!U238,IFERROR(DATE(VALUE(RIGHT('Cihazlar'!U238,4)),VALUE(MID('Cihazlar'!U238,4,2)),VALUE(LEFT('Cihazlar'!U238,2))),"")))),12)))</f>
        <v/>
      </c>
      <c r="L238" s="17" t="str">
        <f>IF(K238="","",K238-TODAY())</f>
        <v/>
      </c>
      <c r="M238" s="16" t="str">
        <f>IF('Cihazlar'!X238="","",IF('Cihazlar'!Y238="Uygun değil",(IF('Cihazlar'!X238="","",IF(ISNUMBER('Cihazlar'!X238),'Cihazlar'!X238,IFERROR(DATE(VALUE(RIGHT('Cihazlar'!X238,4)),VALUE(MID('Cihazlar'!X238,4,2)),VALUE(LEFT('Cihazlar'!X238,2))),""))))+0,EDATE((IF('Cihazlar'!X238="","",IF(ISNUMBER('Cihazlar'!X238),'Cihazlar'!X238,IFERROR(DATE(VALUE(RIGHT('Cihazlar'!X238,4)),VALUE(MID('Cihazlar'!X238,4,2)),VALUE(LEFT('Cihazlar'!X238,2))),"")))),12)))</f>
        <v/>
      </c>
      <c r="N238" s="17" t="str">
        <f>IF(M238="","",M238-TODAY())</f>
        <v/>
      </c>
      <c r="O238" s="16" t="str">
        <f>IF('Cihazlar'!F238&lt;&gt;"",IF('Cihazlar'!F238="","",IF(ISNUMBER('Cihazlar'!F238),'Cihazlar'!F238,IFERROR(DATE(VALUE(RIGHT('Cihazlar'!F238,4)),VALUE(MID('Cihazlar'!F238,4,2)),VALUE(LEFT('Cihazlar'!F238,2))),""))),IF('Cihazlar'!E238="","",IF(ISNUMBER('Cihazlar'!E238),'Cihazlar'!E238,IFERROR(DATE(VALUE(RIGHT('Cihazlar'!E238,4)),VALUE(MID('Cihazlar'!E238,4,2)),VALUE(LEFT('Cihazlar'!E238,2))),""))))</f>
        <v/>
      </c>
      <c r="P238" t="str">
        <f>IF('Cihazlar'!C238="","",IFERROR(MATCH('Cihazlar'!C238,'Ürünler'!$A:$A,0),IFERROR(MATCH('Cihazlar'!C238,'Ürünler'!$B:$B,0),"")))</f>
        <v/>
      </c>
      <c r="Q238">
        <f>IF(R238&gt;0,0,IF('Cihazlar'!J238&lt;&gt;"",N(VALUE('Cihazlar'!J238)),IF(P238="",0,N(INDEX('Ürünler'!$C:$C,P238)))))</f>
        <v>0</v>
      </c>
      <c r="R238">
        <f>IF('Cihazlar'!K238&lt;&gt;"",N(VALUE('Cihazlar'!K238)),IF('Cihazlar'!J238&lt;&gt;"",0,IF(P238="",0,N(INDEX('Ürünler'!$D:$D,P238)))))</f>
        <v>0</v>
      </c>
    </row>
    <row r="239" spans="1:18">
      <c r="A239" t="str">
        <f>IF(AND('Cihazlar'!A239="",'Cihazlar'!B239=""),"",IFERROR(INDEX('Müşteriler'!$A:$A,MATCH(IF('Cihazlar'!A239="","§",'Cihazlar'!A239),'Müşteriler'!$K:$K,0)),IFERROR(INDEX('Müşteriler'!$A:$A,MATCH(IF('Cihazlar'!B239="","§",'Cihazlar'!B239),'Müşteriler'!$C:$C,0)),'Cihazlar'!A239&amp;'Cihazlar'!B239)))</f>
        <v/>
      </c>
      <c r="B239" t="str">
        <f>IF('Cihazlar'!C239="","",IF(P239="",'Cihazlar'!C239,INDEX('Ürünler'!$B:$B,P239)))</f>
        <v/>
      </c>
      <c r="C239" t="str">
        <f>IF('Cihazlar'!D239="","",'Cihazlar'!D239)</f>
        <v/>
      </c>
      <c r="D239" s="16" t="str">
        <f>O239</f>
        <v/>
      </c>
      <c r="E239" t="str">
        <f>IF(R239&gt;0,R239&amp;" gün",IF(Q239&gt;0,Q239&amp;" ay",""))</f>
        <v/>
      </c>
      <c r="F239" s="16" t="str">
        <f>IF(OR('Cihazlar'!C239="",O239=""),"",IF(R239&gt;0,O239+R239,IF(Q239&gt;0,EDATE(O239,Q239),"")))</f>
        <v/>
      </c>
      <c r="G239" s="17" t="str">
        <f>IF(F239="","",F239-TODAY())</f>
        <v/>
      </c>
      <c r="H239" t="str">
        <f>IF(G239="","",IF(G239&lt;0,"Gecikmiş",IF(G239&lt;=30,"30 gün içinde","Planlı")))</f>
        <v/>
      </c>
      <c r="I239" s="16" t="str">
        <f>IF('Cihazlar'!R239="","",IF('Cihazlar'!S239="Uygun değil",(IF('Cihazlar'!R239="","",IF(ISNUMBER('Cihazlar'!R239),'Cihazlar'!R239,IFERROR(DATE(VALUE(RIGHT('Cihazlar'!R239,4)),VALUE(MID('Cihazlar'!R239,4,2)),VALUE(LEFT('Cihazlar'!R239,2))),""))))+0,EDATE((IF('Cihazlar'!R239="","",IF(ISNUMBER('Cihazlar'!R239),'Cihazlar'!R239,IFERROR(DATE(VALUE(RIGHT('Cihazlar'!R239,4)),VALUE(MID('Cihazlar'!R239,4,2)),VALUE(LEFT('Cihazlar'!R239,2))),"")))),12)))</f>
        <v/>
      </c>
      <c r="J239" s="17" t="str">
        <f>IF(I239="","",I239-TODAY())</f>
        <v/>
      </c>
      <c r="K239" s="16" t="str">
        <f>IF('Cihazlar'!U239="","",IF('Cihazlar'!V239="Kaçak var",(IF('Cihazlar'!U239="","",IF(ISNUMBER('Cihazlar'!U239),'Cihazlar'!U239,IFERROR(DATE(VALUE(RIGHT('Cihazlar'!U239,4)),VALUE(MID('Cihazlar'!U239,4,2)),VALUE(LEFT('Cihazlar'!U239,2))),""))))+30,EDATE((IF('Cihazlar'!U239="","",IF(ISNUMBER('Cihazlar'!U239),'Cihazlar'!U239,IFERROR(DATE(VALUE(RIGHT('Cihazlar'!U239,4)),VALUE(MID('Cihazlar'!U239,4,2)),VALUE(LEFT('Cihazlar'!U239,2))),"")))),12)))</f>
        <v/>
      </c>
      <c r="L239" s="17" t="str">
        <f>IF(K239="","",K239-TODAY())</f>
        <v/>
      </c>
      <c r="M239" s="16" t="str">
        <f>IF('Cihazlar'!X239="","",IF('Cihazlar'!Y239="Uygun değil",(IF('Cihazlar'!X239="","",IF(ISNUMBER('Cihazlar'!X239),'Cihazlar'!X239,IFERROR(DATE(VALUE(RIGHT('Cihazlar'!X239,4)),VALUE(MID('Cihazlar'!X239,4,2)),VALUE(LEFT('Cihazlar'!X239,2))),""))))+0,EDATE((IF('Cihazlar'!X239="","",IF(ISNUMBER('Cihazlar'!X239),'Cihazlar'!X239,IFERROR(DATE(VALUE(RIGHT('Cihazlar'!X239,4)),VALUE(MID('Cihazlar'!X239,4,2)),VALUE(LEFT('Cihazlar'!X239,2))),"")))),12)))</f>
        <v/>
      </c>
      <c r="N239" s="17" t="str">
        <f>IF(M239="","",M239-TODAY())</f>
        <v/>
      </c>
      <c r="O239" s="16" t="str">
        <f>IF('Cihazlar'!F239&lt;&gt;"",IF('Cihazlar'!F239="","",IF(ISNUMBER('Cihazlar'!F239),'Cihazlar'!F239,IFERROR(DATE(VALUE(RIGHT('Cihazlar'!F239,4)),VALUE(MID('Cihazlar'!F239,4,2)),VALUE(LEFT('Cihazlar'!F239,2))),""))),IF('Cihazlar'!E239="","",IF(ISNUMBER('Cihazlar'!E239),'Cihazlar'!E239,IFERROR(DATE(VALUE(RIGHT('Cihazlar'!E239,4)),VALUE(MID('Cihazlar'!E239,4,2)),VALUE(LEFT('Cihazlar'!E239,2))),""))))</f>
        <v/>
      </c>
      <c r="P239" t="str">
        <f>IF('Cihazlar'!C239="","",IFERROR(MATCH('Cihazlar'!C239,'Ürünler'!$A:$A,0),IFERROR(MATCH('Cihazlar'!C239,'Ürünler'!$B:$B,0),"")))</f>
        <v/>
      </c>
      <c r="Q239">
        <f>IF(R239&gt;0,0,IF('Cihazlar'!J239&lt;&gt;"",N(VALUE('Cihazlar'!J239)),IF(P239="",0,N(INDEX('Ürünler'!$C:$C,P239)))))</f>
        <v>0</v>
      </c>
      <c r="R239">
        <f>IF('Cihazlar'!K239&lt;&gt;"",N(VALUE('Cihazlar'!K239)),IF('Cihazlar'!J239&lt;&gt;"",0,IF(P239="",0,N(INDEX('Ürünler'!$D:$D,P239)))))</f>
        <v>0</v>
      </c>
    </row>
    <row r="240" spans="1:18">
      <c r="A240" t="str">
        <f>IF(AND('Cihazlar'!A240="",'Cihazlar'!B240=""),"",IFERROR(INDEX('Müşteriler'!$A:$A,MATCH(IF('Cihazlar'!A240="","§",'Cihazlar'!A240),'Müşteriler'!$K:$K,0)),IFERROR(INDEX('Müşteriler'!$A:$A,MATCH(IF('Cihazlar'!B240="","§",'Cihazlar'!B240),'Müşteriler'!$C:$C,0)),'Cihazlar'!A240&amp;'Cihazlar'!B240)))</f>
        <v/>
      </c>
      <c r="B240" t="str">
        <f>IF('Cihazlar'!C240="","",IF(P240="",'Cihazlar'!C240,INDEX('Ürünler'!$B:$B,P240)))</f>
        <v/>
      </c>
      <c r="C240" t="str">
        <f>IF('Cihazlar'!D240="","",'Cihazlar'!D240)</f>
        <v/>
      </c>
      <c r="D240" s="16" t="str">
        <f>O240</f>
        <v/>
      </c>
      <c r="E240" t="str">
        <f>IF(R240&gt;0,R240&amp;" gün",IF(Q240&gt;0,Q240&amp;" ay",""))</f>
        <v/>
      </c>
      <c r="F240" s="16" t="str">
        <f>IF(OR('Cihazlar'!C240="",O240=""),"",IF(R240&gt;0,O240+R240,IF(Q240&gt;0,EDATE(O240,Q240),"")))</f>
        <v/>
      </c>
      <c r="G240" s="17" t="str">
        <f>IF(F240="","",F240-TODAY())</f>
        <v/>
      </c>
      <c r="H240" t="str">
        <f>IF(G240="","",IF(G240&lt;0,"Gecikmiş",IF(G240&lt;=30,"30 gün içinde","Planlı")))</f>
        <v/>
      </c>
      <c r="I240" s="16" t="str">
        <f>IF('Cihazlar'!R240="","",IF('Cihazlar'!S240="Uygun değil",(IF('Cihazlar'!R240="","",IF(ISNUMBER('Cihazlar'!R240),'Cihazlar'!R240,IFERROR(DATE(VALUE(RIGHT('Cihazlar'!R240,4)),VALUE(MID('Cihazlar'!R240,4,2)),VALUE(LEFT('Cihazlar'!R240,2))),""))))+0,EDATE((IF('Cihazlar'!R240="","",IF(ISNUMBER('Cihazlar'!R240),'Cihazlar'!R240,IFERROR(DATE(VALUE(RIGHT('Cihazlar'!R240,4)),VALUE(MID('Cihazlar'!R240,4,2)),VALUE(LEFT('Cihazlar'!R240,2))),"")))),12)))</f>
        <v/>
      </c>
      <c r="J240" s="17" t="str">
        <f>IF(I240="","",I240-TODAY())</f>
        <v/>
      </c>
      <c r="K240" s="16" t="str">
        <f>IF('Cihazlar'!U240="","",IF('Cihazlar'!V240="Kaçak var",(IF('Cihazlar'!U240="","",IF(ISNUMBER('Cihazlar'!U240),'Cihazlar'!U240,IFERROR(DATE(VALUE(RIGHT('Cihazlar'!U240,4)),VALUE(MID('Cihazlar'!U240,4,2)),VALUE(LEFT('Cihazlar'!U240,2))),""))))+30,EDATE((IF('Cihazlar'!U240="","",IF(ISNUMBER('Cihazlar'!U240),'Cihazlar'!U240,IFERROR(DATE(VALUE(RIGHT('Cihazlar'!U240,4)),VALUE(MID('Cihazlar'!U240,4,2)),VALUE(LEFT('Cihazlar'!U240,2))),"")))),12)))</f>
        <v/>
      </c>
      <c r="L240" s="17" t="str">
        <f>IF(K240="","",K240-TODAY())</f>
        <v/>
      </c>
      <c r="M240" s="16" t="str">
        <f>IF('Cihazlar'!X240="","",IF('Cihazlar'!Y240="Uygun değil",(IF('Cihazlar'!X240="","",IF(ISNUMBER('Cihazlar'!X240),'Cihazlar'!X240,IFERROR(DATE(VALUE(RIGHT('Cihazlar'!X240,4)),VALUE(MID('Cihazlar'!X240,4,2)),VALUE(LEFT('Cihazlar'!X240,2))),""))))+0,EDATE((IF('Cihazlar'!X240="","",IF(ISNUMBER('Cihazlar'!X240),'Cihazlar'!X240,IFERROR(DATE(VALUE(RIGHT('Cihazlar'!X240,4)),VALUE(MID('Cihazlar'!X240,4,2)),VALUE(LEFT('Cihazlar'!X240,2))),"")))),12)))</f>
        <v/>
      </c>
      <c r="N240" s="17" t="str">
        <f>IF(M240="","",M240-TODAY())</f>
        <v/>
      </c>
      <c r="O240" s="16" t="str">
        <f>IF('Cihazlar'!F240&lt;&gt;"",IF('Cihazlar'!F240="","",IF(ISNUMBER('Cihazlar'!F240),'Cihazlar'!F240,IFERROR(DATE(VALUE(RIGHT('Cihazlar'!F240,4)),VALUE(MID('Cihazlar'!F240,4,2)),VALUE(LEFT('Cihazlar'!F240,2))),""))),IF('Cihazlar'!E240="","",IF(ISNUMBER('Cihazlar'!E240),'Cihazlar'!E240,IFERROR(DATE(VALUE(RIGHT('Cihazlar'!E240,4)),VALUE(MID('Cihazlar'!E240,4,2)),VALUE(LEFT('Cihazlar'!E240,2))),""))))</f>
        <v/>
      </c>
      <c r="P240" t="str">
        <f>IF('Cihazlar'!C240="","",IFERROR(MATCH('Cihazlar'!C240,'Ürünler'!$A:$A,0),IFERROR(MATCH('Cihazlar'!C240,'Ürünler'!$B:$B,0),"")))</f>
        <v/>
      </c>
      <c r="Q240">
        <f>IF(R240&gt;0,0,IF('Cihazlar'!J240&lt;&gt;"",N(VALUE('Cihazlar'!J240)),IF(P240="",0,N(INDEX('Ürünler'!$C:$C,P240)))))</f>
        <v>0</v>
      </c>
      <c r="R240">
        <f>IF('Cihazlar'!K240&lt;&gt;"",N(VALUE('Cihazlar'!K240)),IF('Cihazlar'!J240&lt;&gt;"",0,IF(P240="",0,N(INDEX('Ürünler'!$D:$D,P240)))))</f>
        <v>0</v>
      </c>
    </row>
    <row r="241" spans="1:18">
      <c r="A241" t="str">
        <f>IF(AND('Cihazlar'!A241="",'Cihazlar'!B241=""),"",IFERROR(INDEX('Müşteriler'!$A:$A,MATCH(IF('Cihazlar'!A241="","§",'Cihazlar'!A241),'Müşteriler'!$K:$K,0)),IFERROR(INDEX('Müşteriler'!$A:$A,MATCH(IF('Cihazlar'!B241="","§",'Cihazlar'!B241),'Müşteriler'!$C:$C,0)),'Cihazlar'!A241&amp;'Cihazlar'!B241)))</f>
        <v/>
      </c>
      <c r="B241" t="str">
        <f>IF('Cihazlar'!C241="","",IF(P241="",'Cihazlar'!C241,INDEX('Ürünler'!$B:$B,P241)))</f>
        <v/>
      </c>
      <c r="C241" t="str">
        <f>IF('Cihazlar'!D241="","",'Cihazlar'!D241)</f>
        <v/>
      </c>
      <c r="D241" s="16" t="str">
        <f>O241</f>
        <v/>
      </c>
      <c r="E241" t="str">
        <f>IF(R241&gt;0,R241&amp;" gün",IF(Q241&gt;0,Q241&amp;" ay",""))</f>
        <v/>
      </c>
      <c r="F241" s="16" t="str">
        <f>IF(OR('Cihazlar'!C241="",O241=""),"",IF(R241&gt;0,O241+R241,IF(Q241&gt;0,EDATE(O241,Q241),"")))</f>
        <v/>
      </c>
      <c r="G241" s="17" t="str">
        <f>IF(F241="","",F241-TODAY())</f>
        <v/>
      </c>
      <c r="H241" t="str">
        <f>IF(G241="","",IF(G241&lt;0,"Gecikmiş",IF(G241&lt;=30,"30 gün içinde","Planlı")))</f>
        <v/>
      </c>
      <c r="I241" s="16" t="str">
        <f>IF('Cihazlar'!R241="","",IF('Cihazlar'!S241="Uygun değil",(IF('Cihazlar'!R241="","",IF(ISNUMBER('Cihazlar'!R241),'Cihazlar'!R241,IFERROR(DATE(VALUE(RIGHT('Cihazlar'!R241,4)),VALUE(MID('Cihazlar'!R241,4,2)),VALUE(LEFT('Cihazlar'!R241,2))),""))))+0,EDATE((IF('Cihazlar'!R241="","",IF(ISNUMBER('Cihazlar'!R241),'Cihazlar'!R241,IFERROR(DATE(VALUE(RIGHT('Cihazlar'!R241,4)),VALUE(MID('Cihazlar'!R241,4,2)),VALUE(LEFT('Cihazlar'!R241,2))),"")))),12)))</f>
        <v/>
      </c>
      <c r="J241" s="17" t="str">
        <f>IF(I241="","",I241-TODAY())</f>
        <v/>
      </c>
      <c r="K241" s="16" t="str">
        <f>IF('Cihazlar'!U241="","",IF('Cihazlar'!V241="Kaçak var",(IF('Cihazlar'!U241="","",IF(ISNUMBER('Cihazlar'!U241),'Cihazlar'!U241,IFERROR(DATE(VALUE(RIGHT('Cihazlar'!U241,4)),VALUE(MID('Cihazlar'!U241,4,2)),VALUE(LEFT('Cihazlar'!U241,2))),""))))+30,EDATE((IF('Cihazlar'!U241="","",IF(ISNUMBER('Cihazlar'!U241),'Cihazlar'!U241,IFERROR(DATE(VALUE(RIGHT('Cihazlar'!U241,4)),VALUE(MID('Cihazlar'!U241,4,2)),VALUE(LEFT('Cihazlar'!U241,2))),"")))),12)))</f>
        <v/>
      </c>
      <c r="L241" s="17" t="str">
        <f>IF(K241="","",K241-TODAY())</f>
        <v/>
      </c>
      <c r="M241" s="16" t="str">
        <f>IF('Cihazlar'!X241="","",IF('Cihazlar'!Y241="Uygun değil",(IF('Cihazlar'!X241="","",IF(ISNUMBER('Cihazlar'!X241),'Cihazlar'!X241,IFERROR(DATE(VALUE(RIGHT('Cihazlar'!X241,4)),VALUE(MID('Cihazlar'!X241,4,2)),VALUE(LEFT('Cihazlar'!X241,2))),""))))+0,EDATE((IF('Cihazlar'!X241="","",IF(ISNUMBER('Cihazlar'!X241),'Cihazlar'!X241,IFERROR(DATE(VALUE(RIGHT('Cihazlar'!X241,4)),VALUE(MID('Cihazlar'!X241,4,2)),VALUE(LEFT('Cihazlar'!X241,2))),"")))),12)))</f>
        <v/>
      </c>
      <c r="N241" s="17" t="str">
        <f>IF(M241="","",M241-TODAY())</f>
        <v/>
      </c>
      <c r="O241" s="16" t="str">
        <f>IF('Cihazlar'!F241&lt;&gt;"",IF('Cihazlar'!F241="","",IF(ISNUMBER('Cihazlar'!F241),'Cihazlar'!F241,IFERROR(DATE(VALUE(RIGHT('Cihazlar'!F241,4)),VALUE(MID('Cihazlar'!F241,4,2)),VALUE(LEFT('Cihazlar'!F241,2))),""))),IF('Cihazlar'!E241="","",IF(ISNUMBER('Cihazlar'!E241),'Cihazlar'!E241,IFERROR(DATE(VALUE(RIGHT('Cihazlar'!E241,4)),VALUE(MID('Cihazlar'!E241,4,2)),VALUE(LEFT('Cihazlar'!E241,2))),""))))</f>
        <v/>
      </c>
      <c r="P241" t="str">
        <f>IF('Cihazlar'!C241="","",IFERROR(MATCH('Cihazlar'!C241,'Ürünler'!$A:$A,0),IFERROR(MATCH('Cihazlar'!C241,'Ürünler'!$B:$B,0),"")))</f>
        <v/>
      </c>
      <c r="Q241">
        <f>IF(R241&gt;0,0,IF('Cihazlar'!J241&lt;&gt;"",N(VALUE('Cihazlar'!J241)),IF(P241="",0,N(INDEX('Ürünler'!$C:$C,P241)))))</f>
        <v>0</v>
      </c>
      <c r="R241">
        <f>IF('Cihazlar'!K241&lt;&gt;"",N(VALUE('Cihazlar'!K241)),IF('Cihazlar'!J241&lt;&gt;"",0,IF(P241="",0,N(INDEX('Ürünler'!$D:$D,P241)))))</f>
        <v>0</v>
      </c>
    </row>
    <row r="242" spans="1:18">
      <c r="A242" t="str">
        <f>IF(AND('Cihazlar'!A242="",'Cihazlar'!B242=""),"",IFERROR(INDEX('Müşteriler'!$A:$A,MATCH(IF('Cihazlar'!A242="","§",'Cihazlar'!A242),'Müşteriler'!$K:$K,0)),IFERROR(INDEX('Müşteriler'!$A:$A,MATCH(IF('Cihazlar'!B242="","§",'Cihazlar'!B242),'Müşteriler'!$C:$C,0)),'Cihazlar'!A242&amp;'Cihazlar'!B242)))</f>
        <v/>
      </c>
      <c r="B242" t="str">
        <f>IF('Cihazlar'!C242="","",IF(P242="",'Cihazlar'!C242,INDEX('Ürünler'!$B:$B,P242)))</f>
        <v/>
      </c>
      <c r="C242" t="str">
        <f>IF('Cihazlar'!D242="","",'Cihazlar'!D242)</f>
        <v/>
      </c>
      <c r="D242" s="16" t="str">
        <f>O242</f>
        <v/>
      </c>
      <c r="E242" t="str">
        <f>IF(R242&gt;0,R242&amp;" gün",IF(Q242&gt;0,Q242&amp;" ay",""))</f>
        <v/>
      </c>
      <c r="F242" s="16" t="str">
        <f>IF(OR('Cihazlar'!C242="",O242=""),"",IF(R242&gt;0,O242+R242,IF(Q242&gt;0,EDATE(O242,Q242),"")))</f>
        <v/>
      </c>
      <c r="G242" s="17" t="str">
        <f>IF(F242="","",F242-TODAY())</f>
        <v/>
      </c>
      <c r="H242" t="str">
        <f>IF(G242="","",IF(G242&lt;0,"Gecikmiş",IF(G242&lt;=30,"30 gün içinde","Planlı")))</f>
        <v/>
      </c>
      <c r="I242" s="16" t="str">
        <f>IF('Cihazlar'!R242="","",IF('Cihazlar'!S242="Uygun değil",(IF('Cihazlar'!R242="","",IF(ISNUMBER('Cihazlar'!R242),'Cihazlar'!R242,IFERROR(DATE(VALUE(RIGHT('Cihazlar'!R242,4)),VALUE(MID('Cihazlar'!R242,4,2)),VALUE(LEFT('Cihazlar'!R242,2))),""))))+0,EDATE((IF('Cihazlar'!R242="","",IF(ISNUMBER('Cihazlar'!R242),'Cihazlar'!R242,IFERROR(DATE(VALUE(RIGHT('Cihazlar'!R242,4)),VALUE(MID('Cihazlar'!R242,4,2)),VALUE(LEFT('Cihazlar'!R242,2))),"")))),12)))</f>
        <v/>
      </c>
      <c r="J242" s="17" t="str">
        <f>IF(I242="","",I242-TODAY())</f>
        <v/>
      </c>
      <c r="K242" s="16" t="str">
        <f>IF('Cihazlar'!U242="","",IF('Cihazlar'!V242="Kaçak var",(IF('Cihazlar'!U242="","",IF(ISNUMBER('Cihazlar'!U242),'Cihazlar'!U242,IFERROR(DATE(VALUE(RIGHT('Cihazlar'!U242,4)),VALUE(MID('Cihazlar'!U242,4,2)),VALUE(LEFT('Cihazlar'!U242,2))),""))))+30,EDATE((IF('Cihazlar'!U242="","",IF(ISNUMBER('Cihazlar'!U242),'Cihazlar'!U242,IFERROR(DATE(VALUE(RIGHT('Cihazlar'!U242,4)),VALUE(MID('Cihazlar'!U242,4,2)),VALUE(LEFT('Cihazlar'!U242,2))),"")))),12)))</f>
        <v/>
      </c>
      <c r="L242" s="17" t="str">
        <f>IF(K242="","",K242-TODAY())</f>
        <v/>
      </c>
      <c r="M242" s="16" t="str">
        <f>IF('Cihazlar'!X242="","",IF('Cihazlar'!Y242="Uygun değil",(IF('Cihazlar'!X242="","",IF(ISNUMBER('Cihazlar'!X242),'Cihazlar'!X242,IFERROR(DATE(VALUE(RIGHT('Cihazlar'!X242,4)),VALUE(MID('Cihazlar'!X242,4,2)),VALUE(LEFT('Cihazlar'!X242,2))),""))))+0,EDATE((IF('Cihazlar'!X242="","",IF(ISNUMBER('Cihazlar'!X242),'Cihazlar'!X242,IFERROR(DATE(VALUE(RIGHT('Cihazlar'!X242,4)),VALUE(MID('Cihazlar'!X242,4,2)),VALUE(LEFT('Cihazlar'!X242,2))),"")))),12)))</f>
        <v/>
      </c>
      <c r="N242" s="17" t="str">
        <f>IF(M242="","",M242-TODAY())</f>
        <v/>
      </c>
      <c r="O242" s="16" t="str">
        <f>IF('Cihazlar'!F242&lt;&gt;"",IF('Cihazlar'!F242="","",IF(ISNUMBER('Cihazlar'!F242),'Cihazlar'!F242,IFERROR(DATE(VALUE(RIGHT('Cihazlar'!F242,4)),VALUE(MID('Cihazlar'!F242,4,2)),VALUE(LEFT('Cihazlar'!F242,2))),""))),IF('Cihazlar'!E242="","",IF(ISNUMBER('Cihazlar'!E242),'Cihazlar'!E242,IFERROR(DATE(VALUE(RIGHT('Cihazlar'!E242,4)),VALUE(MID('Cihazlar'!E242,4,2)),VALUE(LEFT('Cihazlar'!E242,2))),""))))</f>
        <v/>
      </c>
      <c r="P242" t="str">
        <f>IF('Cihazlar'!C242="","",IFERROR(MATCH('Cihazlar'!C242,'Ürünler'!$A:$A,0),IFERROR(MATCH('Cihazlar'!C242,'Ürünler'!$B:$B,0),"")))</f>
        <v/>
      </c>
      <c r="Q242">
        <f>IF(R242&gt;0,0,IF('Cihazlar'!J242&lt;&gt;"",N(VALUE('Cihazlar'!J242)),IF(P242="",0,N(INDEX('Ürünler'!$C:$C,P242)))))</f>
        <v>0</v>
      </c>
      <c r="R242">
        <f>IF('Cihazlar'!K242&lt;&gt;"",N(VALUE('Cihazlar'!K242)),IF('Cihazlar'!J242&lt;&gt;"",0,IF(P242="",0,N(INDEX('Ürünler'!$D:$D,P242)))))</f>
        <v>0</v>
      </c>
    </row>
    <row r="243" spans="1:18">
      <c r="A243" t="str">
        <f>IF(AND('Cihazlar'!A243="",'Cihazlar'!B243=""),"",IFERROR(INDEX('Müşteriler'!$A:$A,MATCH(IF('Cihazlar'!A243="","§",'Cihazlar'!A243),'Müşteriler'!$K:$K,0)),IFERROR(INDEX('Müşteriler'!$A:$A,MATCH(IF('Cihazlar'!B243="","§",'Cihazlar'!B243),'Müşteriler'!$C:$C,0)),'Cihazlar'!A243&amp;'Cihazlar'!B243)))</f>
        <v/>
      </c>
      <c r="B243" t="str">
        <f>IF('Cihazlar'!C243="","",IF(P243="",'Cihazlar'!C243,INDEX('Ürünler'!$B:$B,P243)))</f>
        <v/>
      </c>
      <c r="C243" t="str">
        <f>IF('Cihazlar'!D243="","",'Cihazlar'!D243)</f>
        <v/>
      </c>
      <c r="D243" s="16" t="str">
        <f>O243</f>
        <v/>
      </c>
      <c r="E243" t="str">
        <f>IF(R243&gt;0,R243&amp;" gün",IF(Q243&gt;0,Q243&amp;" ay",""))</f>
        <v/>
      </c>
      <c r="F243" s="16" t="str">
        <f>IF(OR('Cihazlar'!C243="",O243=""),"",IF(R243&gt;0,O243+R243,IF(Q243&gt;0,EDATE(O243,Q243),"")))</f>
        <v/>
      </c>
      <c r="G243" s="17" t="str">
        <f>IF(F243="","",F243-TODAY())</f>
        <v/>
      </c>
      <c r="H243" t="str">
        <f>IF(G243="","",IF(G243&lt;0,"Gecikmiş",IF(G243&lt;=30,"30 gün içinde","Planlı")))</f>
        <v/>
      </c>
      <c r="I243" s="16" t="str">
        <f>IF('Cihazlar'!R243="","",IF('Cihazlar'!S243="Uygun değil",(IF('Cihazlar'!R243="","",IF(ISNUMBER('Cihazlar'!R243),'Cihazlar'!R243,IFERROR(DATE(VALUE(RIGHT('Cihazlar'!R243,4)),VALUE(MID('Cihazlar'!R243,4,2)),VALUE(LEFT('Cihazlar'!R243,2))),""))))+0,EDATE((IF('Cihazlar'!R243="","",IF(ISNUMBER('Cihazlar'!R243),'Cihazlar'!R243,IFERROR(DATE(VALUE(RIGHT('Cihazlar'!R243,4)),VALUE(MID('Cihazlar'!R243,4,2)),VALUE(LEFT('Cihazlar'!R243,2))),"")))),12)))</f>
        <v/>
      </c>
      <c r="J243" s="17" t="str">
        <f>IF(I243="","",I243-TODAY())</f>
        <v/>
      </c>
      <c r="K243" s="16" t="str">
        <f>IF('Cihazlar'!U243="","",IF('Cihazlar'!V243="Kaçak var",(IF('Cihazlar'!U243="","",IF(ISNUMBER('Cihazlar'!U243),'Cihazlar'!U243,IFERROR(DATE(VALUE(RIGHT('Cihazlar'!U243,4)),VALUE(MID('Cihazlar'!U243,4,2)),VALUE(LEFT('Cihazlar'!U243,2))),""))))+30,EDATE((IF('Cihazlar'!U243="","",IF(ISNUMBER('Cihazlar'!U243),'Cihazlar'!U243,IFERROR(DATE(VALUE(RIGHT('Cihazlar'!U243,4)),VALUE(MID('Cihazlar'!U243,4,2)),VALUE(LEFT('Cihazlar'!U243,2))),"")))),12)))</f>
        <v/>
      </c>
      <c r="L243" s="17" t="str">
        <f>IF(K243="","",K243-TODAY())</f>
        <v/>
      </c>
      <c r="M243" s="16" t="str">
        <f>IF('Cihazlar'!X243="","",IF('Cihazlar'!Y243="Uygun değil",(IF('Cihazlar'!X243="","",IF(ISNUMBER('Cihazlar'!X243),'Cihazlar'!X243,IFERROR(DATE(VALUE(RIGHT('Cihazlar'!X243,4)),VALUE(MID('Cihazlar'!X243,4,2)),VALUE(LEFT('Cihazlar'!X243,2))),""))))+0,EDATE((IF('Cihazlar'!X243="","",IF(ISNUMBER('Cihazlar'!X243),'Cihazlar'!X243,IFERROR(DATE(VALUE(RIGHT('Cihazlar'!X243,4)),VALUE(MID('Cihazlar'!X243,4,2)),VALUE(LEFT('Cihazlar'!X243,2))),"")))),12)))</f>
        <v/>
      </c>
      <c r="N243" s="17" t="str">
        <f>IF(M243="","",M243-TODAY())</f>
        <v/>
      </c>
      <c r="O243" s="16" t="str">
        <f>IF('Cihazlar'!F243&lt;&gt;"",IF('Cihazlar'!F243="","",IF(ISNUMBER('Cihazlar'!F243),'Cihazlar'!F243,IFERROR(DATE(VALUE(RIGHT('Cihazlar'!F243,4)),VALUE(MID('Cihazlar'!F243,4,2)),VALUE(LEFT('Cihazlar'!F243,2))),""))),IF('Cihazlar'!E243="","",IF(ISNUMBER('Cihazlar'!E243),'Cihazlar'!E243,IFERROR(DATE(VALUE(RIGHT('Cihazlar'!E243,4)),VALUE(MID('Cihazlar'!E243,4,2)),VALUE(LEFT('Cihazlar'!E243,2))),""))))</f>
        <v/>
      </c>
      <c r="P243" t="str">
        <f>IF('Cihazlar'!C243="","",IFERROR(MATCH('Cihazlar'!C243,'Ürünler'!$A:$A,0),IFERROR(MATCH('Cihazlar'!C243,'Ürünler'!$B:$B,0),"")))</f>
        <v/>
      </c>
      <c r="Q243">
        <f>IF(R243&gt;0,0,IF('Cihazlar'!J243&lt;&gt;"",N(VALUE('Cihazlar'!J243)),IF(P243="",0,N(INDEX('Ürünler'!$C:$C,P243)))))</f>
        <v>0</v>
      </c>
      <c r="R243">
        <f>IF('Cihazlar'!K243&lt;&gt;"",N(VALUE('Cihazlar'!K243)),IF('Cihazlar'!J243&lt;&gt;"",0,IF(P243="",0,N(INDEX('Ürünler'!$D:$D,P243)))))</f>
        <v>0</v>
      </c>
    </row>
    <row r="244" spans="1:18">
      <c r="A244" t="str">
        <f>IF(AND('Cihazlar'!A244="",'Cihazlar'!B244=""),"",IFERROR(INDEX('Müşteriler'!$A:$A,MATCH(IF('Cihazlar'!A244="","§",'Cihazlar'!A244),'Müşteriler'!$K:$K,0)),IFERROR(INDEX('Müşteriler'!$A:$A,MATCH(IF('Cihazlar'!B244="","§",'Cihazlar'!B244),'Müşteriler'!$C:$C,0)),'Cihazlar'!A244&amp;'Cihazlar'!B244)))</f>
        <v/>
      </c>
      <c r="B244" t="str">
        <f>IF('Cihazlar'!C244="","",IF(P244="",'Cihazlar'!C244,INDEX('Ürünler'!$B:$B,P244)))</f>
        <v/>
      </c>
      <c r="C244" t="str">
        <f>IF('Cihazlar'!D244="","",'Cihazlar'!D244)</f>
        <v/>
      </c>
      <c r="D244" s="16" t="str">
        <f>O244</f>
        <v/>
      </c>
      <c r="E244" t="str">
        <f>IF(R244&gt;0,R244&amp;" gün",IF(Q244&gt;0,Q244&amp;" ay",""))</f>
        <v/>
      </c>
      <c r="F244" s="16" t="str">
        <f>IF(OR('Cihazlar'!C244="",O244=""),"",IF(R244&gt;0,O244+R244,IF(Q244&gt;0,EDATE(O244,Q244),"")))</f>
        <v/>
      </c>
      <c r="G244" s="17" t="str">
        <f>IF(F244="","",F244-TODAY())</f>
        <v/>
      </c>
      <c r="H244" t="str">
        <f>IF(G244="","",IF(G244&lt;0,"Gecikmiş",IF(G244&lt;=30,"30 gün içinde","Planlı")))</f>
        <v/>
      </c>
      <c r="I244" s="16" t="str">
        <f>IF('Cihazlar'!R244="","",IF('Cihazlar'!S244="Uygun değil",(IF('Cihazlar'!R244="","",IF(ISNUMBER('Cihazlar'!R244),'Cihazlar'!R244,IFERROR(DATE(VALUE(RIGHT('Cihazlar'!R244,4)),VALUE(MID('Cihazlar'!R244,4,2)),VALUE(LEFT('Cihazlar'!R244,2))),""))))+0,EDATE((IF('Cihazlar'!R244="","",IF(ISNUMBER('Cihazlar'!R244),'Cihazlar'!R244,IFERROR(DATE(VALUE(RIGHT('Cihazlar'!R244,4)),VALUE(MID('Cihazlar'!R244,4,2)),VALUE(LEFT('Cihazlar'!R244,2))),"")))),12)))</f>
        <v/>
      </c>
      <c r="J244" s="17" t="str">
        <f>IF(I244="","",I244-TODAY())</f>
        <v/>
      </c>
      <c r="K244" s="16" t="str">
        <f>IF('Cihazlar'!U244="","",IF('Cihazlar'!V244="Kaçak var",(IF('Cihazlar'!U244="","",IF(ISNUMBER('Cihazlar'!U244),'Cihazlar'!U244,IFERROR(DATE(VALUE(RIGHT('Cihazlar'!U244,4)),VALUE(MID('Cihazlar'!U244,4,2)),VALUE(LEFT('Cihazlar'!U244,2))),""))))+30,EDATE((IF('Cihazlar'!U244="","",IF(ISNUMBER('Cihazlar'!U244),'Cihazlar'!U244,IFERROR(DATE(VALUE(RIGHT('Cihazlar'!U244,4)),VALUE(MID('Cihazlar'!U244,4,2)),VALUE(LEFT('Cihazlar'!U244,2))),"")))),12)))</f>
        <v/>
      </c>
      <c r="L244" s="17" t="str">
        <f>IF(K244="","",K244-TODAY())</f>
        <v/>
      </c>
      <c r="M244" s="16" t="str">
        <f>IF('Cihazlar'!X244="","",IF('Cihazlar'!Y244="Uygun değil",(IF('Cihazlar'!X244="","",IF(ISNUMBER('Cihazlar'!X244),'Cihazlar'!X244,IFERROR(DATE(VALUE(RIGHT('Cihazlar'!X244,4)),VALUE(MID('Cihazlar'!X244,4,2)),VALUE(LEFT('Cihazlar'!X244,2))),""))))+0,EDATE((IF('Cihazlar'!X244="","",IF(ISNUMBER('Cihazlar'!X244),'Cihazlar'!X244,IFERROR(DATE(VALUE(RIGHT('Cihazlar'!X244,4)),VALUE(MID('Cihazlar'!X244,4,2)),VALUE(LEFT('Cihazlar'!X244,2))),"")))),12)))</f>
        <v/>
      </c>
      <c r="N244" s="17" t="str">
        <f>IF(M244="","",M244-TODAY())</f>
        <v/>
      </c>
      <c r="O244" s="16" t="str">
        <f>IF('Cihazlar'!F244&lt;&gt;"",IF('Cihazlar'!F244="","",IF(ISNUMBER('Cihazlar'!F244),'Cihazlar'!F244,IFERROR(DATE(VALUE(RIGHT('Cihazlar'!F244,4)),VALUE(MID('Cihazlar'!F244,4,2)),VALUE(LEFT('Cihazlar'!F244,2))),""))),IF('Cihazlar'!E244="","",IF(ISNUMBER('Cihazlar'!E244),'Cihazlar'!E244,IFERROR(DATE(VALUE(RIGHT('Cihazlar'!E244,4)),VALUE(MID('Cihazlar'!E244,4,2)),VALUE(LEFT('Cihazlar'!E244,2))),""))))</f>
        <v/>
      </c>
      <c r="P244" t="str">
        <f>IF('Cihazlar'!C244="","",IFERROR(MATCH('Cihazlar'!C244,'Ürünler'!$A:$A,0),IFERROR(MATCH('Cihazlar'!C244,'Ürünler'!$B:$B,0),"")))</f>
        <v/>
      </c>
      <c r="Q244">
        <f>IF(R244&gt;0,0,IF('Cihazlar'!J244&lt;&gt;"",N(VALUE('Cihazlar'!J244)),IF(P244="",0,N(INDEX('Ürünler'!$C:$C,P244)))))</f>
        <v>0</v>
      </c>
      <c r="R244">
        <f>IF('Cihazlar'!K244&lt;&gt;"",N(VALUE('Cihazlar'!K244)),IF('Cihazlar'!J244&lt;&gt;"",0,IF(P244="",0,N(INDEX('Ürünler'!$D:$D,P244)))))</f>
        <v>0</v>
      </c>
    </row>
    <row r="245" spans="1:18">
      <c r="A245" t="str">
        <f>IF(AND('Cihazlar'!A245="",'Cihazlar'!B245=""),"",IFERROR(INDEX('Müşteriler'!$A:$A,MATCH(IF('Cihazlar'!A245="","§",'Cihazlar'!A245),'Müşteriler'!$K:$K,0)),IFERROR(INDEX('Müşteriler'!$A:$A,MATCH(IF('Cihazlar'!B245="","§",'Cihazlar'!B245),'Müşteriler'!$C:$C,0)),'Cihazlar'!A245&amp;'Cihazlar'!B245)))</f>
        <v/>
      </c>
      <c r="B245" t="str">
        <f>IF('Cihazlar'!C245="","",IF(P245="",'Cihazlar'!C245,INDEX('Ürünler'!$B:$B,P245)))</f>
        <v/>
      </c>
      <c r="C245" t="str">
        <f>IF('Cihazlar'!D245="","",'Cihazlar'!D245)</f>
        <v/>
      </c>
      <c r="D245" s="16" t="str">
        <f>O245</f>
        <v/>
      </c>
      <c r="E245" t="str">
        <f>IF(R245&gt;0,R245&amp;" gün",IF(Q245&gt;0,Q245&amp;" ay",""))</f>
        <v/>
      </c>
      <c r="F245" s="16" t="str">
        <f>IF(OR('Cihazlar'!C245="",O245=""),"",IF(R245&gt;0,O245+R245,IF(Q245&gt;0,EDATE(O245,Q245),"")))</f>
        <v/>
      </c>
      <c r="G245" s="17" t="str">
        <f>IF(F245="","",F245-TODAY())</f>
        <v/>
      </c>
      <c r="H245" t="str">
        <f>IF(G245="","",IF(G245&lt;0,"Gecikmiş",IF(G245&lt;=30,"30 gün içinde","Planlı")))</f>
        <v/>
      </c>
      <c r="I245" s="16" t="str">
        <f>IF('Cihazlar'!R245="","",IF('Cihazlar'!S245="Uygun değil",(IF('Cihazlar'!R245="","",IF(ISNUMBER('Cihazlar'!R245),'Cihazlar'!R245,IFERROR(DATE(VALUE(RIGHT('Cihazlar'!R245,4)),VALUE(MID('Cihazlar'!R245,4,2)),VALUE(LEFT('Cihazlar'!R245,2))),""))))+0,EDATE((IF('Cihazlar'!R245="","",IF(ISNUMBER('Cihazlar'!R245),'Cihazlar'!R245,IFERROR(DATE(VALUE(RIGHT('Cihazlar'!R245,4)),VALUE(MID('Cihazlar'!R245,4,2)),VALUE(LEFT('Cihazlar'!R245,2))),"")))),12)))</f>
        <v/>
      </c>
      <c r="J245" s="17" t="str">
        <f>IF(I245="","",I245-TODAY())</f>
        <v/>
      </c>
      <c r="K245" s="16" t="str">
        <f>IF('Cihazlar'!U245="","",IF('Cihazlar'!V245="Kaçak var",(IF('Cihazlar'!U245="","",IF(ISNUMBER('Cihazlar'!U245),'Cihazlar'!U245,IFERROR(DATE(VALUE(RIGHT('Cihazlar'!U245,4)),VALUE(MID('Cihazlar'!U245,4,2)),VALUE(LEFT('Cihazlar'!U245,2))),""))))+30,EDATE((IF('Cihazlar'!U245="","",IF(ISNUMBER('Cihazlar'!U245),'Cihazlar'!U245,IFERROR(DATE(VALUE(RIGHT('Cihazlar'!U245,4)),VALUE(MID('Cihazlar'!U245,4,2)),VALUE(LEFT('Cihazlar'!U245,2))),"")))),12)))</f>
        <v/>
      </c>
      <c r="L245" s="17" t="str">
        <f>IF(K245="","",K245-TODAY())</f>
        <v/>
      </c>
      <c r="M245" s="16" t="str">
        <f>IF('Cihazlar'!X245="","",IF('Cihazlar'!Y245="Uygun değil",(IF('Cihazlar'!X245="","",IF(ISNUMBER('Cihazlar'!X245),'Cihazlar'!X245,IFERROR(DATE(VALUE(RIGHT('Cihazlar'!X245,4)),VALUE(MID('Cihazlar'!X245,4,2)),VALUE(LEFT('Cihazlar'!X245,2))),""))))+0,EDATE((IF('Cihazlar'!X245="","",IF(ISNUMBER('Cihazlar'!X245),'Cihazlar'!X245,IFERROR(DATE(VALUE(RIGHT('Cihazlar'!X245,4)),VALUE(MID('Cihazlar'!X245,4,2)),VALUE(LEFT('Cihazlar'!X245,2))),"")))),12)))</f>
        <v/>
      </c>
      <c r="N245" s="17" t="str">
        <f>IF(M245="","",M245-TODAY())</f>
        <v/>
      </c>
      <c r="O245" s="16" t="str">
        <f>IF('Cihazlar'!F245&lt;&gt;"",IF('Cihazlar'!F245="","",IF(ISNUMBER('Cihazlar'!F245),'Cihazlar'!F245,IFERROR(DATE(VALUE(RIGHT('Cihazlar'!F245,4)),VALUE(MID('Cihazlar'!F245,4,2)),VALUE(LEFT('Cihazlar'!F245,2))),""))),IF('Cihazlar'!E245="","",IF(ISNUMBER('Cihazlar'!E245),'Cihazlar'!E245,IFERROR(DATE(VALUE(RIGHT('Cihazlar'!E245,4)),VALUE(MID('Cihazlar'!E245,4,2)),VALUE(LEFT('Cihazlar'!E245,2))),""))))</f>
        <v/>
      </c>
      <c r="P245" t="str">
        <f>IF('Cihazlar'!C245="","",IFERROR(MATCH('Cihazlar'!C245,'Ürünler'!$A:$A,0),IFERROR(MATCH('Cihazlar'!C245,'Ürünler'!$B:$B,0),"")))</f>
        <v/>
      </c>
      <c r="Q245">
        <f>IF(R245&gt;0,0,IF('Cihazlar'!J245&lt;&gt;"",N(VALUE('Cihazlar'!J245)),IF(P245="",0,N(INDEX('Ürünler'!$C:$C,P245)))))</f>
        <v>0</v>
      </c>
      <c r="R245">
        <f>IF('Cihazlar'!K245&lt;&gt;"",N(VALUE('Cihazlar'!K245)),IF('Cihazlar'!J245&lt;&gt;"",0,IF(P245="",0,N(INDEX('Ürünler'!$D:$D,P245)))))</f>
        <v>0</v>
      </c>
    </row>
    <row r="246" spans="1:18">
      <c r="A246" t="str">
        <f>IF(AND('Cihazlar'!A246="",'Cihazlar'!B246=""),"",IFERROR(INDEX('Müşteriler'!$A:$A,MATCH(IF('Cihazlar'!A246="","§",'Cihazlar'!A246),'Müşteriler'!$K:$K,0)),IFERROR(INDEX('Müşteriler'!$A:$A,MATCH(IF('Cihazlar'!B246="","§",'Cihazlar'!B246),'Müşteriler'!$C:$C,0)),'Cihazlar'!A246&amp;'Cihazlar'!B246)))</f>
        <v/>
      </c>
      <c r="B246" t="str">
        <f>IF('Cihazlar'!C246="","",IF(P246="",'Cihazlar'!C246,INDEX('Ürünler'!$B:$B,P246)))</f>
        <v/>
      </c>
      <c r="C246" t="str">
        <f>IF('Cihazlar'!D246="","",'Cihazlar'!D246)</f>
        <v/>
      </c>
      <c r="D246" s="16" t="str">
        <f>O246</f>
        <v/>
      </c>
      <c r="E246" t="str">
        <f>IF(R246&gt;0,R246&amp;" gün",IF(Q246&gt;0,Q246&amp;" ay",""))</f>
        <v/>
      </c>
      <c r="F246" s="16" t="str">
        <f>IF(OR('Cihazlar'!C246="",O246=""),"",IF(R246&gt;0,O246+R246,IF(Q246&gt;0,EDATE(O246,Q246),"")))</f>
        <v/>
      </c>
      <c r="G246" s="17" t="str">
        <f>IF(F246="","",F246-TODAY())</f>
        <v/>
      </c>
      <c r="H246" t="str">
        <f>IF(G246="","",IF(G246&lt;0,"Gecikmiş",IF(G246&lt;=30,"30 gün içinde","Planlı")))</f>
        <v/>
      </c>
      <c r="I246" s="16" t="str">
        <f>IF('Cihazlar'!R246="","",IF('Cihazlar'!S246="Uygun değil",(IF('Cihazlar'!R246="","",IF(ISNUMBER('Cihazlar'!R246),'Cihazlar'!R246,IFERROR(DATE(VALUE(RIGHT('Cihazlar'!R246,4)),VALUE(MID('Cihazlar'!R246,4,2)),VALUE(LEFT('Cihazlar'!R246,2))),""))))+0,EDATE((IF('Cihazlar'!R246="","",IF(ISNUMBER('Cihazlar'!R246),'Cihazlar'!R246,IFERROR(DATE(VALUE(RIGHT('Cihazlar'!R246,4)),VALUE(MID('Cihazlar'!R246,4,2)),VALUE(LEFT('Cihazlar'!R246,2))),"")))),12)))</f>
        <v/>
      </c>
      <c r="J246" s="17" t="str">
        <f>IF(I246="","",I246-TODAY())</f>
        <v/>
      </c>
      <c r="K246" s="16" t="str">
        <f>IF('Cihazlar'!U246="","",IF('Cihazlar'!V246="Kaçak var",(IF('Cihazlar'!U246="","",IF(ISNUMBER('Cihazlar'!U246),'Cihazlar'!U246,IFERROR(DATE(VALUE(RIGHT('Cihazlar'!U246,4)),VALUE(MID('Cihazlar'!U246,4,2)),VALUE(LEFT('Cihazlar'!U246,2))),""))))+30,EDATE((IF('Cihazlar'!U246="","",IF(ISNUMBER('Cihazlar'!U246),'Cihazlar'!U246,IFERROR(DATE(VALUE(RIGHT('Cihazlar'!U246,4)),VALUE(MID('Cihazlar'!U246,4,2)),VALUE(LEFT('Cihazlar'!U246,2))),"")))),12)))</f>
        <v/>
      </c>
      <c r="L246" s="17" t="str">
        <f>IF(K246="","",K246-TODAY())</f>
        <v/>
      </c>
      <c r="M246" s="16" t="str">
        <f>IF('Cihazlar'!X246="","",IF('Cihazlar'!Y246="Uygun değil",(IF('Cihazlar'!X246="","",IF(ISNUMBER('Cihazlar'!X246),'Cihazlar'!X246,IFERROR(DATE(VALUE(RIGHT('Cihazlar'!X246,4)),VALUE(MID('Cihazlar'!X246,4,2)),VALUE(LEFT('Cihazlar'!X246,2))),""))))+0,EDATE((IF('Cihazlar'!X246="","",IF(ISNUMBER('Cihazlar'!X246),'Cihazlar'!X246,IFERROR(DATE(VALUE(RIGHT('Cihazlar'!X246,4)),VALUE(MID('Cihazlar'!X246,4,2)),VALUE(LEFT('Cihazlar'!X246,2))),"")))),12)))</f>
        <v/>
      </c>
      <c r="N246" s="17" t="str">
        <f>IF(M246="","",M246-TODAY())</f>
        <v/>
      </c>
      <c r="O246" s="16" t="str">
        <f>IF('Cihazlar'!F246&lt;&gt;"",IF('Cihazlar'!F246="","",IF(ISNUMBER('Cihazlar'!F246),'Cihazlar'!F246,IFERROR(DATE(VALUE(RIGHT('Cihazlar'!F246,4)),VALUE(MID('Cihazlar'!F246,4,2)),VALUE(LEFT('Cihazlar'!F246,2))),""))),IF('Cihazlar'!E246="","",IF(ISNUMBER('Cihazlar'!E246),'Cihazlar'!E246,IFERROR(DATE(VALUE(RIGHT('Cihazlar'!E246,4)),VALUE(MID('Cihazlar'!E246,4,2)),VALUE(LEFT('Cihazlar'!E246,2))),""))))</f>
        <v/>
      </c>
      <c r="P246" t="str">
        <f>IF('Cihazlar'!C246="","",IFERROR(MATCH('Cihazlar'!C246,'Ürünler'!$A:$A,0),IFERROR(MATCH('Cihazlar'!C246,'Ürünler'!$B:$B,0),"")))</f>
        <v/>
      </c>
      <c r="Q246">
        <f>IF(R246&gt;0,0,IF('Cihazlar'!J246&lt;&gt;"",N(VALUE('Cihazlar'!J246)),IF(P246="",0,N(INDEX('Ürünler'!$C:$C,P246)))))</f>
        <v>0</v>
      </c>
      <c r="R246">
        <f>IF('Cihazlar'!K246&lt;&gt;"",N(VALUE('Cihazlar'!K246)),IF('Cihazlar'!J246&lt;&gt;"",0,IF(P246="",0,N(INDEX('Ürünler'!$D:$D,P246)))))</f>
        <v>0</v>
      </c>
    </row>
    <row r="247" spans="1:18">
      <c r="A247" t="str">
        <f>IF(AND('Cihazlar'!A247="",'Cihazlar'!B247=""),"",IFERROR(INDEX('Müşteriler'!$A:$A,MATCH(IF('Cihazlar'!A247="","§",'Cihazlar'!A247),'Müşteriler'!$K:$K,0)),IFERROR(INDEX('Müşteriler'!$A:$A,MATCH(IF('Cihazlar'!B247="","§",'Cihazlar'!B247),'Müşteriler'!$C:$C,0)),'Cihazlar'!A247&amp;'Cihazlar'!B247)))</f>
        <v/>
      </c>
      <c r="B247" t="str">
        <f>IF('Cihazlar'!C247="","",IF(P247="",'Cihazlar'!C247,INDEX('Ürünler'!$B:$B,P247)))</f>
        <v/>
      </c>
      <c r="C247" t="str">
        <f>IF('Cihazlar'!D247="","",'Cihazlar'!D247)</f>
        <v/>
      </c>
      <c r="D247" s="16" t="str">
        <f>O247</f>
        <v/>
      </c>
      <c r="E247" t="str">
        <f>IF(R247&gt;0,R247&amp;" gün",IF(Q247&gt;0,Q247&amp;" ay",""))</f>
        <v/>
      </c>
      <c r="F247" s="16" t="str">
        <f>IF(OR('Cihazlar'!C247="",O247=""),"",IF(R247&gt;0,O247+R247,IF(Q247&gt;0,EDATE(O247,Q247),"")))</f>
        <v/>
      </c>
      <c r="G247" s="17" t="str">
        <f>IF(F247="","",F247-TODAY())</f>
        <v/>
      </c>
      <c r="H247" t="str">
        <f>IF(G247="","",IF(G247&lt;0,"Gecikmiş",IF(G247&lt;=30,"30 gün içinde","Planlı")))</f>
        <v/>
      </c>
      <c r="I247" s="16" t="str">
        <f>IF('Cihazlar'!R247="","",IF('Cihazlar'!S247="Uygun değil",(IF('Cihazlar'!R247="","",IF(ISNUMBER('Cihazlar'!R247),'Cihazlar'!R247,IFERROR(DATE(VALUE(RIGHT('Cihazlar'!R247,4)),VALUE(MID('Cihazlar'!R247,4,2)),VALUE(LEFT('Cihazlar'!R247,2))),""))))+0,EDATE((IF('Cihazlar'!R247="","",IF(ISNUMBER('Cihazlar'!R247),'Cihazlar'!R247,IFERROR(DATE(VALUE(RIGHT('Cihazlar'!R247,4)),VALUE(MID('Cihazlar'!R247,4,2)),VALUE(LEFT('Cihazlar'!R247,2))),"")))),12)))</f>
        <v/>
      </c>
      <c r="J247" s="17" t="str">
        <f>IF(I247="","",I247-TODAY())</f>
        <v/>
      </c>
      <c r="K247" s="16" t="str">
        <f>IF('Cihazlar'!U247="","",IF('Cihazlar'!V247="Kaçak var",(IF('Cihazlar'!U247="","",IF(ISNUMBER('Cihazlar'!U247),'Cihazlar'!U247,IFERROR(DATE(VALUE(RIGHT('Cihazlar'!U247,4)),VALUE(MID('Cihazlar'!U247,4,2)),VALUE(LEFT('Cihazlar'!U247,2))),""))))+30,EDATE((IF('Cihazlar'!U247="","",IF(ISNUMBER('Cihazlar'!U247),'Cihazlar'!U247,IFERROR(DATE(VALUE(RIGHT('Cihazlar'!U247,4)),VALUE(MID('Cihazlar'!U247,4,2)),VALUE(LEFT('Cihazlar'!U247,2))),"")))),12)))</f>
        <v/>
      </c>
      <c r="L247" s="17" t="str">
        <f>IF(K247="","",K247-TODAY())</f>
        <v/>
      </c>
      <c r="M247" s="16" t="str">
        <f>IF('Cihazlar'!X247="","",IF('Cihazlar'!Y247="Uygun değil",(IF('Cihazlar'!X247="","",IF(ISNUMBER('Cihazlar'!X247),'Cihazlar'!X247,IFERROR(DATE(VALUE(RIGHT('Cihazlar'!X247,4)),VALUE(MID('Cihazlar'!X247,4,2)),VALUE(LEFT('Cihazlar'!X247,2))),""))))+0,EDATE((IF('Cihazlar'!X247="","",IF(ISNUMBER('Cihazlar'!X247),'Cihazlar'!X247,IFERROR(DATE(VALUE(RIGHT('Cihazlar'!X247,4)),VALUE(MID('Cihazlar'!X247,4,2)),VALUE(LEFT('Cihazlar'!X247,2))),"")))),12)))</f>
        <v/>
      </c>
      <c r="N247" s="17" t="str">
        <f>IF(M247="","",M247-TODAY())</f>
        <v/>
      </c>
      <c r="O247" s="16" t="str">
        <f>IF('Cihazlar'!F247&lt;&gt;"",IF('Cihazlar'!F247="","",IF(ISNUMBER('Cihazlar'!F247),'Cihazlar'!F247,IFERROR(DATE(VALUE(RIGHT('Cihazlar'!F247,4)),VALUE(MID('Cihazlar'!F247,4,2)),VALUE(LEFT('Cihazlar'!F247,2))),""))),IF('Cihazlar'!E247="","",IF(ISNUMBER('Cihazlar'!E247),'Cihazlar'!E247,IFERROR(DATE(VALUE(RIGHT('Cihazlar'!E247,4)),VALUE(MID('Cihazlar'!E247,4,2)),VALUE(LEFT('Cihazlar'!E247,2))),""))))</f>
        <v/>
      </c>
      <c r="P247" t="str">
        <f>IF('Cihazlar'!C247="","",IFERROR(MATCH('Cihazlar'!C247,'Ürünler'!$A:$A,0),IFERROR(MATCH('Cihazlar'!C247,'Ürünler'!$B:$B,0),"")))</f>
        <v/>
      </c>
      <c r="Q247">
        <f>IF(R247&gt;0,0,IF('Cihazlar'!J247&lt;&gt;"",N(VALUE('Cihazlar'!J247)),IF(P247="",0,N(INDEX('Ürünler'!$C:$C,P247)))))</f>
        <v>0</v>
      </c>
      <c r="R247">
        <f>IF('Cihazlar'!K247&lt;&gt;"",N(VALUE('Cihazlar'!K247)),IF('Cihazlar'!J247&lt;&gt;"",0,IF(P247="",0,N(INDEX('Ürünler'!$D:$D,P247)))))</f>
        <v>0</v>
      </c>
    </row>
    <row r="248" spans="1:18">
      <c r="A248" t="str">
        <f>IF(AND('Cihazlar'!A248="",'Cihazlar'!B248=""),"",IFERROR(INDEX('Müşteriler'!$A:$A,MATCH(IF('Cihazlar'!A248="","§",'Cihazlar'!A248),'Müşteriler'!$K:$K,0)),IFERROR(INDEX('Müşteriler'!$A:$A,MATCH(IF('Cihazlar'!B248="","§",'Cihazlar'!B248),'Müşteriler'!$C:$C,0)),'Cihazlar'!A248&amp;'Cihazlar'!B248)))</f>
        <v/>
      </c>
      <c r="B248" t="str">
        <f>IF('Cihazlar'!C248="","",IF(P248="",'Cihazlar'!C248,INDEX('Ürünler'!$B:$B,P248)))</f>
        <v/>
      </c>
      <c r="C248" t="str">
        <f>IF('Cihazlar'!D248="","",'Cihazlar'!D248)</f>
        <v/>
      </c>
      <c r="D248" s="16" t="str">
        <f>O248</f>
        <v/>
      </c>
      <c r="E248" t="str">
        <f>IF(R248&gt;0,R248&amp;" gün",IF(Q248&gt;0,Q248&amp;" ay",""))</f>
        <v/>
      </c>
      <c r="F248" s="16" t="str">
        <f>IF(OR('Cihazlar'!C248="",O248=""),"",IF(R248&gt;0,O248+R248,IF(Q248&gt;0,EDATE(O248,Q248),"")))</f>
        <v/>
      </c>
      <c r="G248" s="17" t="str">
        <f>IF(F248="","",F248-TODAY())</f>
        <v/>
      </c>
      <c r="H248" t="str">
        <f>IF(G248="","",IF(G248&lt;0,"Gecikmiş",IF(G248&lt;=30,"30 gün içinde","Planlı")))</f>
        <v/>
      </c>
      <c r="I248" s="16" t="str">
        <f>IF('Cihazlar'!R248="","",IF('Cihazlar'!S248="Uygun değil",(IF('Cihazlar'!R248="","",IF(ISNUMBER('Cihazlar'!R248),'Cihazlar'!R248,IFERROR(DATE(VALUE(RIGHT('Cihazlar'!R248,4)),VALUE(MID('Cihazlar'!R248,4,2)),VALUE(LEFT('Cihazlar'!R248,2))),""))))+0,EDATE((IF('Cihazlar'!R248="","",IF(ISNUMBER('Cihazlar'!R248),'Cihazlar'!R248,IFERROR(DATE(VALUE(RIGHT('Cihazlar'!R248,4)),VALUE(MID('Cihazlar'!R248,4,2)),VALUE(LEFT('Cihazlar'!R248,2))),"")))),12)))</f>
        <v/>
      </c>
      <c r="J248" s="17" t="str">
        <f>IF(I248="","",I248-TODAY())</f>
        <v/>
      </c>
      <c r="K248" s="16" t="str">
        <f>IF('Cihazlar'!U248="","",IF('Cihazlar'!V248="Kaçak var",(IF('Cihazlar'!U248="","",IF(ISNUMBER('Cihazlar'!U248),'Cihazlar'!U248,IFERROR(DATE(VALUE(RIGHT('Cihazlar'!U248,4)),VALUE(MID('Cihazlar'!U248,4,2)),VALUE(LEFT('Cihazlar'!U248,2))),""))))+30,EDATE((IF('Cihazlar'!U248="","",IF(ISNUMBER('Cihazlar'!U248),'Cihazlar'!U248,IFERROR(DATE(VALUE(RIGHT('Cihazlar'!U248,4)),VALUE(MID('Cihazlar'!U248,4,2)),VALUE(LEFT('Cihazlar'!U248,2))),"")))),12)))</f>
        <v/>
      </c>
      <c r="L248" s="17" t="str">
        <f>IF(K248="","",K248-TODAY())</f>
        <v/>
      </c>
      <c r="M248" s="16" t="str">
        <f>IF('Cihazlar'!X248="","",IF('Cihazlar'!Y248="Uygun değil",(IF('Cihazlar'!X248="","",IF(ISNUMBER('Cihazlar'!X248),'Cihazlar'!X248,IFERROR(DATE(VALUE(RIGHT('Cihazlar'!X248,4)),VALUE(MID('Cihazlar'!X248,4,2)),VALUE(LEFT('Cihazlar'!X248,2))),""))))+0,EDATE((IF('Cihazlar'!X248="","",IF(ISNUMBER('Cihazlar'!X248),'Cihazlar'!X248,IFERROR(DATE(VALUE(RIGHT('Cihazlar'!X248,4)),VALUE(MID('Cihazlar'!X248,4,2)),VALUE(LEFT('Cihazlar'!X248,2))),"")))),12)))</f>
        <v/>
      </c>
      <c r="N248" s="17" t="str">
        <f>IF(M248="","",M248-TODAY())</f>
        <v/>
      </c>
      <c r="O248" s="16" t="str">
        <f>IF('Cihazlar'!F248&lt;&gt;"",IF('Cihazlar'!F248="","",IF(ISNUMBER('Cihazlar'!F248),'Cihazlar'!F248,IFERROR(DATE(VALUE(RIGHT('Cihazlar'!F248,4)),VALUE(MID('Cihazlar'!F248,4,2)),VALUE(LEFT('Cihazlar'!F248,2))),""))),IF('Cihazlar'!E248="","",IF(ISNUMBER('Cihazlar'!E248),'Cihazlar'!E248,IFERROR(DATE(VALUE(RIGHT('Cihazlar'!E248,4)),VALUE(MID('Cihazlar'!E248,4,2)),VALUE(LEFT('Cihazlar'!E248,2))),""))))</f>
        <v/>
      </c>
      <c r="P248" t="str">
        <f>IF('Cihazlar'!C248="","",IFERROR(MATCH('Cihazlar'!C248,'Ürünler'!$A:$A,0),IFERROR(MATCH('Cihazlar'!C248,'Ürünler'!$B:$B,0),"")))</f>
        <v/>
      </c>
      <c r="Q248">
        <f>IF(R248&gt;0,0,IF('Cihazlar'!J248&lt;&gt;"",N(VALUE('Cihazlar'!J248)),IF(P248="",0,N(INDEX('Ürünler'!$C:$C,P248)))))</f>
        <v>0</v>
      </c>
      <c r="R248">
        <f>IF('Cihazlar'!K248&lt;&gt;"",N(VALUE('Cihazlar'!K248)),IF('Cihazlar'!J248&lt;&gt;"",0,IF(P248="",0,N(INDEX('Ürünler'!$D:$D,P248)))))</f>
        <v>0</v>
      </c>
    </row>
    <row r="249" spans="1:18">
      <c r="A249" t="str">
        <f>IF(AND('Cihazlar'!A249="",'Cihazlar'!B249=""),"",IFERROR(INDEX('Müşteriler'!$A:$A,MATCH(IF('Cihazlar'!A249="","§",'Cihazlar'!A249),'Müşteriler'!$K:$K,0)),IFERROR(INDEX('Müşteriler'!$A:$A,MATCH(IF('Cihazlar'!B249="","§",'Cihazlar'!B249),'Müşteriler'!$C:$C,0)),'Cihazlar'!A249&amp;'Cihazlar'!B249)))</f>
        <v/>
      </c>
      <c r="B249" t="str">
        <f>IF('Cihazlar'!C249="","",IF(P249="",'Cihazlar'!C249,INDEX('Ürünler'!$B:$B,P249)))</f>
        <v/>
      </c>
      <c r="C249" t="str">
        <f>IF('Cihazlar'!D249="","",'Cihazlar'!D249)</f>
        <v/>
      </c>
      <c r="D249" s="16" t="str">
        <f>O249</f>
        <v/>
      </c>
      <c r="E249" t="str">
        <f>IF(R249&gt;0,R249&amp;" gün",IF(Q249&gt;0,Q249&amp;" ay",""))</f>
        <v/>
      </c>
      <c r="F249" s="16" t="str">
        <f>IF(OR('Cihazlar'!C249="",O249=""),"",IF(R249&gt;0,O249+R249,IF(Q249&gt;0,EDATE(O249,Q249),"")))</f>
        <v/>
      </c>
      <c r="G249" s="17" t="str">
        <f>IF(F249="","",F249-TODAY())</f>
        <v/>
      </c>
      <c r="H249" t="str">
        <f>IF(G249="","",IF(G249&lt;0,"Gecikmiş",IF(G249&lt;=30,"30 gün içinde","Planlı")))</f>
        <v/>
      </c>
      <c r="I249" s="16" t="str">
        <f>IF('Cihazlar'!R249="","",IF('Cihazlar'!S249="Uygun değil",(IF('Cihazlar'!R249="","",IF(ISNUMBER('Cihazlar'!R249),'Cihazlar'!R249,IFERROR(DATE(VALUE(RIGHT('Cihazlar'!R249,4)),VALUE(MID('Cihazlar'!R249,4,2)),VALUE(LEFT('Cihazlar'!R249,2))),""))))+0,EDATE((IF('Cihazlar'!R249="","",IF(ISNUMBER('Cihazlar'!R249),'Cihazlar'!R249,IFERROR(DATE(VALUE(RIGHT('Cihazlar'!R249,4)),VALUE(MID('Cihazlar'!R249,4,2)),VALUE(LEFT('Cihazlar'!R249,2))),"")))),12)))</f>
        <v/>
      </c>
      <c r="J249" s="17" t="str">
        <f>IF(I249="","",I249-TODAY())</f>
        <v/>
      </c>
      <c r="K249" s="16" t="str">
        <f>IF('Cihazlar'!U249="","",IF('Cihazlar'!V249="Kaçak var",(IF('Cihazlar'!U249="","",IF(ISNUMBER('Cihazlar'!U249),'Cihazlar'!U249,IFERROR(DATE(VALUE(RIGHT('Cihazlar'!U249,4)),VALUE(MID('Cihazlar'!U249,4,2)),VALUE(LEFT('Cihazlar'!U249,2))),""))))+30,EDATE((IF('Cihazlar'!U249="","",IF(ISNUMBER('Cihazlar'!U249),'Cihazlar'!U249,IFERROR(DATE(VALUE(RIGHT('Cihazlar'!U249,4)),VALUE(MID('Cihazlar'!U249,4,2)),VALUE(LEFT('Cihazlar'!U249,2))),"")))),12)))</f>
        <v/>
      </c>
      <c r="L249" s="17" t="str">
        <f>IF(K249="","",K249-TODAY())</f>
        <v/>
      </c>
      <c r="M249" s="16" t="str">
        <f>IF('Cihazlar'!X249="","",IF('Cihazlar'!Y249="Uygun değil",(IF('Cihazlar'!X249="","",IF(ISNUMBER('Cihazlar'!X249),'Cihazlar'!X249,IFERROR(DATE(VALUE(RIGHT('Cihazlar'!X249,4)),VALUE(MID('Cihazlar'!X249,4,2)),VALUE(LEFT('Cihazlar'!X249,2))),""))))+0,EDATE((IF('Cihazlar'!X249="","",IF(ISNUMBER('Cihazlar'!X249),'Cihazlar'!X249,IFERROR(DATE(VALUE(RIGHT('Cihazlar'!X249,4)),VALUE(MID('Cihazlar'!X249,4,2)),VALUE(LEFT('Cihazlar'!X249,2))),"")))),12)))</f>
        <v/>
      </c>
      <c r="N249" s="17" t="str">
        <f>IF(M249="","",M249-TODAY())</f>
        <v/>
      </c>
      <c r="O249" s="16" t="str">
        <f>IF('Cihazlar'!F249&lt;&gt;"",IF('Cihazlar'!F249="","",IF(ISNUMBER('Cihazlar'!F249),'Cihazlar'!F249,IFERROR(DATE(VALUE(RIGHT('Cihazlar'!F249,4)),VALUE(MID('Cihazlar'!F249,4,2)),VALUE(LEFT('Cihazlar'!F249,2))),""))),IF('Cihazlar'!E249="","",IF(ISNUMBER('Cihazlar'!E249),'Cihazlar'!E249,IFERROR(DATE(VALUE(RIGHT('Cihazlar'!E249,4)),VALUE(MID('Cihazlar'!E249,4,2)),VALUE(LEFT('Cihazlar'!E249,2))),""))))</f>
        <v/>
      </c>
      <c r="P249" t="str">
        <f>IF('Cihazlar'!C249="","",IFERROR(MATCH('Cihazlar'!C249,'Ürünler'!$A:$A,0),IFERROR(MATCH('Cihazlar'!C249,'Ürünler'!$B:$B,0),"")))</f>
        <v/>
      </c>
      <c r="Q249">
        <f>IF(R249&gt;0,0,IF('Cihazlar'!J249&lt;&gt;"",N(VALUE('Cihazlar'!J249)),IF(P249="",0,N(INDEX('Ürünler'!$C:$C,P249)))))</f>
        <v>0</v>
      </c>
      <c r="R249">
        <f>IF('Cihazlar'!K249&lt;&gt;"",N(VALUE('Cihazlar'!K249)),IF('Cihazlar'!J249&lt;&gt;"",0,IF(P249="",0,N(INDEX('Ürünler'!$D:$D,P249)))))</f>
        <v>0</v>
      </c>
    </row>
    <row r="250" spans="1:18">
      <c r="A250" t="str">
        <f>IF(AND('Cihazlar'!A250="",'Cihazlar'!B250=""),"",IFERROR(INDEX('Müşteriler'!$A:$A,MATCH(IF('Cihazlar'!A250="","§",'Cihazlar'!A250),'Müşteriler'!$K:$K,0)),IFERROR(INDEX('Müşteriler'!$A:$A,MATCH(IF('Cihazlar'!B250="","§",'Cihazlar'!B250),'Müşteriler'!$C:$C,0)),'Cihazlar'!A250&amp;'Cihazlar'!B250)))</f>
        <v/>
      </c>
      <c r="B250" t="str">
        <f>IF('Cihazlar'!C250="","",IF(P250="",'Cihazlar'!C250,INDEX('Ürünler'!$B:$B,P250)))</f>
        <v/>
      </c>
      <c r="C250" t="str">
        <f>IF('Cihazlar'!D250="","",'Cihazlar'!D250)</f>
        <v/>
      </c>
      <c r="D250" s="16" t="str">
        <f>O250</f>
        <v/>
      </c>
      <c r="E250" t="str">
        <f>IF(R250&gt;0,R250&amp;" gün",IF(Q250&gt;0,Q250&amp;" ay",""))</f>
        <v/>
      </c>
      <c r="F250" s="16" t="str">
        <f>IF(OR('Cihazlar'!C250="",O250=""),"",IF(R250&gt;0,O250+R250,IF(Q250&gt;0,EDATE(O250,Q250),"")))</f>
        <v/>
      </c>
      <c r="G250" s="17" t="str">
        <f>IF(F250="","",F250-TODAY())</f>
        <v/>
      </c>
      <c r="H250" t="str">
        <f>IF(G250="","",IF(G250&lt;0,"Gecikmiş",IF(G250&lt;=30,"30 gün içinde","Planlı")))</f>
        <v/>
      </c>
      <c r="I250" s="16" t="str">
        <f>IF('Cihazlar'!R250="","",IF('Cihazlar'!S250="Uygun değil",(IF('Cihazlar'!R250="","",IF(ISNUMBER('Cihazlar'!R250),'Cihazlar'!R250,IFERROR(DATE(VALUE(RIGHT('Cihazlar'!R250,4)),VALUE(MID('Cihazlar'!R250,4,2)),VALUE(LEFT('Cihazlar'!R250,2))),""))))+0,EDATE((IF('Cihazlar'!R250="","",IF(ISNUMBER('Cihazlar'!R250),'Cihazlar'!R250,IFERROR(DATE(VALUE(RIGHT('Cihazlar'!R250,4)),VALUE(MID('Cihazlar'!R250,4,2)),VALUE(LEFT('Cihazlar'!R250,2))),"")))),12)))</f>
        <v/>
      </c>
      <c r="J250" s="17" t="str">
        <f>IF(I250="","",I250-TODAY())</f>
        <v/>
      </c>
      <c r="K250" s="16" t="str">
        <f>IF('Cihazlar'!U250="","",IF('Cihazlar'!V250="Kaçak var",(IF('Cihazlar'!U250="","",IF(ISNUMBER('Cihazlar'!U250),'Cihazlar'!U250,IFERROR(DATE(VALUE(RIGHT('Cihazlar'!U250,4)),VALUE(MID('Cihazlar'!U250,4,2)),VALUE(LEFT('Cihazlar'!U250,2))),""))))+30,EDATE((IF('Cihazlar'!U250="","",IF(ISNUMBER('Cihazlar'!U250),'Cihazlar'!U250,IFERROR(DATE(VALUE(RIGHT('Cihazlar'!U250,4)),VALUE(MID('Cihazlar'!U250,4,2)),VALUE(LEFT('Cihazlar'!U250,2))),"")))),12)))</f>
        <v/>
      </c>
      <c r="L250" s="17" t="str">
        <f>IF(K250="","",K250-TODAY())</f>
        <v/>
      </c>
      <c r="M250" s="16" t="str">
        <f>IF('Cihazlar'!X250="","",IF('Cihazlar'!Y250="Uygun değil",(IF('Cihazlar'!X250="","",IF(ISNUMBER('Cihazlar'!X250),'Cihazlar'!X250,IFERROR(DATE(VALUE(RIGHT('Cihazlar'!X250,4)),VALUE(MID('Cihazlar'!X250,4,2)),VALUE(LEFT('Cihazlar'!X250,2))),""))))+0,EDATE((IF('Cihazlar'!X250="","",IF(ISNUMBER('Cihazlar'!X250),'Cihazlar'!X250,IFERROR(DATE(VALUE(RIGHT('Cihazlar'!X250,4)),VALUE(MID('Cihazlar'!X250,4,2)),VALUE(LEFT('Cihazlar'!X250,2))),"")))),12)))</f>
        <v/>
      </c>
      <c r="N250" s="17" t="str">
        <f>IF(M250="","",M250-TODAY())</f>
        <v/>
      </c>
      <c r="O250" s="16" t="str">
        <f>IF('Cihazlar'!F250&lt;&gt;"",IF('Cihazlar'!F250="","",IF(ISNUMBER('Cihazlar'!F250),'Cihazlar'!F250,IFERROR(DATE(VALUE(RIGHT('Cihazlar'!F250,4)),VALUE(MID('Cihazlar'!F250,4,2)),VALUE(LEFT('Cihazlar'!F250,2))),""))),IF('Cihazlar'!E250="","",IF(ISNUMBER('Cihazlar'!E250),'Cihazlar'!E250,IFERROR(DATE(VALUE(RIGHT('Cihazlar'!E250,4)),VALUE(MID('Cihazlar'!E250,4,2)),VALUE(LEFT('Cihazlar'!E250,2))),""))))</f>
        <v/>
      </c>
      <c r="P250" t="str">
        <f>IF('Cihazlar'!C250="","",IFERROR(MATCH('Cihazlar'!C250,'Ürünler'!$A:$A,0),IFERROR(MATCH('Cihazlar'!C250,'Ürünler'!$B:$B,0),"")))</f>
        <v/>
      </c>
      <c r="Q250">
        <f>IF(R250&gt;0,0,IF('Cihazlar'!J250&lt;&gt;"",N(VALUE('Cihazlar'!J250)),IF(P250="",0,N(INDEX('Ürünler'!$C:$C,P250)))))</f>
        <v>0</v>
      </c>
      <c r="R250">
        <f>IF('Cihazlar'!K250&lt;&gt;"",N(VALUE('Cihazlar'!K250)),IF('Cihazlar'!J250&lt;&gt;"",0,IF(P250="",0,N(INDEX('Ürünler'!$D:$D,P250)))))</f>
        <v>0</v>
      </c>
    </row>
    <row r="251" spans="1:18">
      <c r="A251" t="str">
        <f>IF(AND('Cihazlar'!A251="",'Cihazlar'!B251=""),"",IFERROR(INDEX('Müşteriler'!$A:$A,MATCH(IF('Cihazlar'!A251="","§",'Cihazlar'!A251),'Müşteriler'!$K:$K,0)),IFERROR(INDEX('Müşteriler'!$A:$A,MATCH(IF('Cihazlar'!B251="","§",'Cihazlar'!B251),'Müşteriler'!$C:$C,0)),'Cihazlar'!A251&amp;'Cihazlar'!B251)))</f>
        <v/>
      </c>
      <c r="B251" t="str">
        <f>IF('Cihazlar'!C251="","",IF(P251="",'Cihazlar'!C251,INDEX('Ürünler'!$B:$B,P251)))</f>
        <v/>
      </c>
      <c r="C251" t="str">
        <f>IF('Cihazlar'!D251="","",'Cihazlar'!D251)</f>
        <v/>
      </c>
      <c r="D251" s="16" t="str">
        <f>O251</f>
        <v/>
      </c>
      <c r="E251" t="str">
        <f>IF(R251&gt;0,R251&amp;" gün",IF(Q251&gt;0,Q251&amp;" ay",""))</f>
        <v/>
      </c>
      <c r="F251" s="16" t="str">
        <f>IF(OR('Cihazlar'!C251="",O251=""),"",IF(R251&gt;0,O251+R251,IF(Q251&gt;0,EDATE(O251,Q251),"")))</f>
        <v/>
      </c>
      <c r="G251" s="17" t="str">
        <f>IF(F251="","",F251-TODAY())</f>
        <v/>
      </c>
      <c r="H251" t="str">
        <f>IF(G251="","",IF(G251&lt;0,"Gecikmiş",IF(G251&lt;=30,"30 gün içinde","Planlı")))</f>
        <v/>
      </c>
      <c r="I251" s="16" t="str">
        <f>IF('Cihazlar'!R251="","",IF('Cihazlar'!S251="Uygun değil",(IF('Cihazlar'!R251="","",IF(ISNUMBER('Cihazlar'!R251),'Cihazlar'!R251,IFERROR(DATE(VALUE(RIGHT('Cihazlar'!R251,4)),VALUE(MID('Cihazlar'!R251,4,2)),VALUE(LEFT('Cihazlar'!R251,2))),""))))+0,EDATE((IF('Cihazlar'!R251="","",IF(ISNUMBER('Cihazlar'!R251),'Cihazlar'!R251,IFERROR(DATE(VALUE(RIGHT('Cihazlar'!R251,4)),VALUE(MID('Cihazlar'!R251,4,2)),VALUE(LEFT('Cihazlar'!R251,2))),"")))),12)))</f>
        <v/>
      </c>
      <c r="J251" s="17" t="str">
        <f>IF(I251="","",I251-TODAY())</f>
        <v/>
      </c>
      <c r="K251" s="16" t="str">
        <f>IF('Cihazlar'!U251="","",IF('Cihazlar'!V251="Kaçak var",(IF('Cihazlar'!U251="","",IF(ISNUMBER('Cihazlar'!U251),'Cihazlar'!U251,IFERROR(DATE(VALUE(RIGHT('Cihazlar'!U251,4)),VALUE(MID('Cihazlar'!U251,4,2)),VALUE(LEFT('Cihazlar'!U251,2))),""))))+30,EDATE((IF('Cihazlar'!U251="","",IF(ISNUMBER('Cihazlar'!U251),'Cihazlar'!U251,IFERROR(DATE(VALUE(RIGHT('Cihazlar'!U251,4)),VALUE(MID('Cihazlar'!U251,4,2)),VALUE(LEFT('Cihazlar'!U251,2))),"")))),12)))</f>
        <v/>
      </c>
      <c r="L251" s="17" t="str">
        <f>IF(K251="","",K251-TODAY())</f>
        <v/>
      </c>
      <c r="M251" s="16" t="str">
        <f>IF('Cihazlar'!X251="","",IF('Cihazlar'!Y251="Uygun değil",(IF('Cihazlar'!X251="","",IF(ISNUMBER('Cihazlar'!X251),'Cihazlar'!X251,IFERROR(DATE(VALUE(RIGHT('Cihazlar'!X251,4)),VALUE(MID('Cihazlar'!X251,4,2)),VALUE(LEFT('Cihazlar'!X251,2))),""))))+0,EDATE((IF('Cihazlar'!X251="","",IF(ISNUMBER('Cihazlar'!X251),'Cihazlar'!X251,IFERROR(DATE(VALUE(RIGHT('Cihazlar'!X251,4)),VALUE(MID('Cihazlar'!X251,4,2)),VALUE(LEFT('Cihazlar'!X251,2))),"")))),12)))</f>
        <v/>
      </c>
      <c r="N251" s="17" t="str">
        <f>IF(M251="","",M251-TODAY())</f>
        <v/>
      </c>
      <c r="O251" s="16" t="str">
        <f>IF('Cihazlar'!F251&lt;&gt;"",IF('Cihazlar'!F251="","",IF(ISNUMBER('Cihazlar'!F251),'Cihazlar'!F251,IFERROR(DATE(VALUE(RIGHT('Cihazlar'!F251,4)),VALUE(MID('Cihazlar'!F251,4,2)),VALUE(LEFT('Cihazlar'!F251,2))),""))),IF('Cihazlar'!E251="","",IF(ISNUMBER('Cihazlar'!E251),'Cihazlar'!E251,IFERROR(DATE(VALUE(RIGHT('Cihazlar'!E251,4)),VALUE(MID('Cihazlar'!E251,4,2)),VALUE(LEFT('Cihazlar'!E251,2))),""))))</f>
        <v/>
      </c>
      <c r="P251" t="str">
        <f>IF('Cihazlar'!C251="","",IFERROR(MATCH('Cihazlar'!C251,'Ürünler'!$A:$A,0),IFERROR(MATCH('Cihazlar'!C251,'Ürünler'!$B:$B,0),"")))</f>
        <v/>
      </c>
      <c r="Q251">
        <f>IF(R251&gt;0,0,IF('Cihazlar'!J251&lt;&gt;"",N(VALUE('Cihazlar'!J251)),IF(P251="",0,N(INDEX('Ürünler'!$C:$C,P251)))))</f>
        <v>0</v>
      </c>
      <c r="R251">
        <f>IF('Cihazlar'!K251&lt;&gt;"",N(VALUE('Cihazlar'!K251)),IF('Cihazlar'!J251&lt;&gt;"",0,IF(P251="",0,N(INDEX('Ürünler'!$D:$D,P251)))))</f>
        <v>0</v>
      </c>
    </row>
    <row r="252" spans="1:18">
      <c r="A252" t="str">
        <f>IF(AND('Cihazlar'!A252="",'Cihazlar'!B252=""),"",IFERROR(INDEX('Müşteriler'!$A:$A,MATCH(IF('Cihazlar'!A252="","§",'Cihazlar'!A252),'Müşteriler'!$K:$K,0)),IFERROR(INDEX('Müşteriler'!$A:$A,MATCH(IF('Cihazlar'!B252="","§",'Cihazlar'!B252),'Müşteriler'!$C:$C,0)),'Cihazlar'!A252&amp;'Cihazlar'!B252)))</f>
        <v/>
      </c>
      <c r="B252" t="str">
        <f>IF('Cihazlar'!C252="","",IF(P252="",'Cihazlar'!C252,INDEX('Ürünler'!$B:$B,P252)))</f>
        <v/>
      </c>
      <c r="C252" t="str">
        <f>IF('Cihazlar'!D252="","",'Cihazlar'!D252)</f>
        <v/>
      </c>
      <c r="D252" s="16" t="str">
        <f>O252</f>
        <v/>
      </c>
      <c r="E252" t="str">
        <f>IF(R252&gt;0,R252&amp;" gün",IF(Q252&gt;0,Q252&amp;" ay",""))</f>
        <v/>
      </c>
      <c r="F252" s="16" t="str">
        <f>IF(OR('Cihazlar'!C252="",O252=""),"",IF(R252&gt;0,O252+R252,IF(Q252&gt;0,EDATE(O252,Q252),"")))</f>
        <v/>
      </c>
      <c r="G252" s="17" t="str">
        <f>IF(F252="","",F252-TODAY())</f>
        <v/>
      </c>
      <c r="H252" t="str">
        <f>IF(G252="","",IF(G252&lt;0,"Gecikmiş",IF(G252&lt;=30,"30 gün içinde","Planlı")))</f>
        <v/>
      </c>
      <c r="I252" s="16" t="str">
        <f>IF('Cihazlar'!R252="","",IF('Cihazlar'!S252="Uygun değil",(IF('Cihazlar'!R252="","",IF(ISNUMBER('Cihazlar'!R252),'Cihazlar'!R252,IFERROR(DATE(VALUE(RIGHT('Cihazlar'!R252,4)),VALUE(MID('Cihazlar'!R252,4,2)),VALUE(LEFT('Cihazlar'!R252,2))),""))))+0,EDATE((IF('Cihazlar'!R252="","",IF(ISNUMBER('Cihazlar'!R252),'Cihazlar'!R252,IFERROR(DATE(VALUE(RIGHT('Cihazlar'!R252,4)),VALUE(MID('Cihazlar'!R252,4,2)),VALUE(LEFT('Cihazlar'!R252,2))),"")))),12)))</f>
        <v/>
      </c>
      <c r="J252" s="17" t="str">
        <f>IF(I252="","",I252-TODAY())</f>
        <v/>
      </c>
      <c r="K252" s="16" t="str">
        <f>IF('Cihazlar'!U252="","",IF('Cihazlar'!V252="Kaçak var",(IF('Cihazlar'!U252="","",IF(ISNUMBER('Cihazlar'!U252),'Cihazlar'!U252,IFERROR(DATE(VALUE(RIGHT('Cihazlar'!U252,4)),VALUE(MID('Cihazlar'!U252,4,2)),VALUE(LEFT('Cihazlar'!U252,2))),""))))+30,EDATE((IF('Cihazlar'!U252="","",IF(ISNUMBER('Cihazlar'!U252),'Cihazlar'!U252,IFERROR(DATE(VALUE(RIGHT('Cihazlar'!U252,4)),VALUE(MID('Cihazlar'!U252,4,2)),VALUE(LEFT('Cihazlar'!U252,2))),"")))),12)))</f>
        <v/>
      </c>
      <c r="L252" s="17" t="str">
        <f>IF(K252="","",K252-TODAY())</f>
        <v/>
      </c>
      <c r="M252" s="16" t="str">
        <f>IF('Cihazlar'!X252="","",IF('Cihazlar'!Y252="Uygun değil",(IF('Cihazlar'!X252="","",IF(ISNUMBER('Cihazlar'!X252),'Cihazlar'!X252,IFERROR(DATE(VALUE(RIGHT('Cihazlar'!X252,4)),VALUE(MID('Cihazlar'!X252,4,2)),VALUE(LEFT('Cihazlar'!X252,2))),""))))+0,EDATE((IF('Cihazlar'!X252="","",IF(ISNUMBER('Cihazlar'!X252),'Cihazlar'!X252,IFERROR(DATE(VALUE(RIGHT('Cihazlar'!X252,4)),VALUE(MID('Cihazlar'!X252,4,2)),VALUE(LEFT('Cihazlar'!X252,2))),"")))),12)))</f>
        <v/>
      </c>
      <c r="N252" s="17" t="str">
        <f>IF(M252="","",M252-TODAY())</f>
        <v/>
      </c>
      <c r="O252" s="16" t="str">
        <f>IF('Cihazlar'!F252&lt;&gt;"",IF('Cihazlar'!F252="","",IF(ISNUMBER('Cihazlar'!F252),'Cihazlar'!F252,IFERROR(DATE(VALUE(RIGHT('Cihazlar'!F252,4)),VALUE(MID('Cihazlar'!F252,4,2)),VALUE(LEFT('Cihazlar'!F252,2))),""))),IF('Cihazlar'!E252="","",IF(ISNUMBER('Cihazlar'!E252),'Cihazlar'!E252,IFERROR(DATE(VALUE(RIGHT('Cihazlar'!E252,4)),VALUE(MID('Cihazlar'!E252,4,2)),VALUE(LEFT('Cihazlar'!E252,2))),""))))</f>
        <v/>
      </c>
      <c r="P252" t="str">
        <f>IF('Cihazlar'!C252="","",IFERROR(MATCH('Cihazlar'!C252,'Ürünler'!$A:$A,0),IFERROR(MATCH('Cihazlar'!C252,'Ürünler'!$B:$B,0),"")))</f>
        <v/>
      </c>
      <c r="Q252">
        <f>IF(R252&gt;0,0,IF('Cihazlar'!J252&lt;&gt;"",N(VALUE('Cihazlar'!J252)),IF(P252="",0,N(INDEX('Ürünler'!$C:$C,P252)))))</f>
        <v>0</v>
      </c>
      <c r="R252">
        <f>IF('Cihazlar'!K252&lt;&gt;"",N(VALUE('Cihazlar'!K252)),IF('Cihazlar'!J252&lt;&gt;"",0,IF(P252="",0,N(INDEX('Ürünler'!$D:$D,P252)))))</f>
        <v>0</v>
      </c>
    </row>
    <row r="253" spans="1:18">
      <c r="A253" t="str">
        <f>IF(AND('Cihazlar'!A253="",'Cihazlar'!B253=""),"",IFERROR(INDEX('Müşteriler'!$A:$A,MATCH(IF('Cihazlar'!A253="","§",'Cihazlar'!A253),'Müşteriler'!$K:$K,0)),IFERROR(INDEX('Müşteriler'!$A:$A,MATCH(IF('Cihazlar'!B253="","§",'Cihazlar'!B253),'Müşteriler'!$C:$C,0)),'Cihazlar'!A253&amp;'Cihazlar'!B253)))</f>
        <v/>
      </c>
      <c r="B253" t="str">
        <f>IF('Cihazlar'!C253="","",IF(P253="",'Cihazlar'!C253,INDEX('Ürünler'!$B:$B,P253)))</f>
        <v/>
      </c>
      <c r="C253" t="str">
        <f>IF('Cihazlar'!D253="","",'Cihazlar'!D253)</f>
        <v/>
      </c>
      <c r="D253" s="16" t="str">
        <f>O253</f>
        <v/>
      </c>
      <c r="E253" t="str">
        <f>IF(R253&gt;0,R253&amp;" gün",IF(Q253&gt;0,Q253&amp;" ay",""))</f>
        <v/>
      </c>
      <c r="F253" s="16" t="str">
        <f>IF(OR('Cihazlar'!C253="",O253=""),"",IF(R253&gt;0,O253+R253,IF(Q253&gt;0,EDATE(O253,Q253),"")))</f>
        <v/>
      </c>
      <c r="G253" s="17" t="str">
        <f>IF(F253="","",F253-TODAY())</f>
        <v/>
      </c>
      <c r="H253" t="str">
        <f>IF(G253="","",IF(G253&lt;0,"Gecikmiş",IF(G253&lt;=30,"30 gün içinde","Planlı")))</f>
        <v/>
      </c>
      <c r="I253" s="16" t="str">
        <f>IF('Cihazlar'!R253="","",IF('Cihazlar'!S253="Uygun değil",(IF('Cihazlar'!R253="","",IF(ISNUMBER('Cihazlar'!R253),'Cihazlar'!R253,IFERROR(DATE(VALUE(RIGHT('Cihazlar'!R253,4)),VALUE(MID('Cihazlar'!R253,4,2)),VALUE(LEFT('Cihazlar'!R253,2))),""))))+0,EDATE((IF('Cihazlar'!R253="","",IF(ISNUMBER('Cihazlar'!R253),'Cihazlar'!R253,IFERROR(DATE(VALUE(RIGHT('Cihazlar'!R253,4)),VALUE(MID('Cihazlar'!R253,4,2)),VALUE(LEFT('Cihazlar'!R253,2))),"")))),12)))</f>
        <v/>
      </c>
      <c r="J253" s="17" t="str">
        <f>IF(I253="","",I253-TODAY())</f>
        <v/>
      </c>
      <c r="K253" s="16" t="str">
        <f>IF('Cihazlar'!U253="","",IF('Cihazlar'!V253="Kaçak var",(IF('Cihazlar'!U253="","",IF(ISNUMBER('Cihazlar'!U253),'Cihazlar'!U253,IFERROR(DATE(VALUE(RIGHT('Cihazlar'!U253,4)),VALUE(MID('Cihazlar'!U253,4,2)),VALUE(LEFT('Cihazlar'!U253,2))),""))))+30,EDATE((IF('Cihazlar'!U253="","",IF(ISNUMBER('Cihazlar'!U253),'Cihazlar'!U253,IFERROR(DATE(VALUE(RIGHT('Cihazlar'!U253,4)),VALUE(MID('Cihazlar'!U253,4,2)),VALUE(LEFT('Cihazlar'!U253,2))),"")))),12)))</f>
        <v/>
      </c>
      <c r="L253" s="17" t="str">
        <f>IF(K253="","",K253-TODAY())</f>
        <v/>
      </c>
      <c r="M253" s="16" t="str">
        <f>IF('Cihazlar'!X253="","",IF('Cihazlar'!Y253="Uygun değil",(IF('Cihazlar'!X253="","",IF(ISNUMBER('Cihazlar'!X253),'Cihazlar'!X253,IFERROR(DATE(VALUE(RIGHT('Cihazlar'!X253,4)),VALUE(MID('Cihazlar'!X253,4,2)),VALUE(LEFT('Cihazlar'!X253,2))),""))))+0,EDATE((IF('Cihazlar'!X253="","",IF(ISNUMBER('Cihazlar'!X253),'Cihazlar'!X253,IFERROR(DATE(VALUE(RIGHT('Cihazlar'!X253,4)),VALUE(MID('Cihazlar'!X253,4,2)),VALUE(LEFT('Cihazlar'!X253,2))),"")))),12)))</f>
        <v/>
      </c>
      <c r="N253" s="17" t="str">
        <f>IF(M253="","",M253-TODAY())</f>
        <v/>
      </c>
      <c r="O253" s="16" t="str">
        <f>IF('Cihazlar'!F253&lt;&gt;"",IF('Cihazlar'!F253="","",IF(ISNUMBER('Cihazlar'!F253),'Cihazlar'!F253,IFERROR(DATE(VALUE(RIGHT('Cihazlar'!F253,4)),VALUE(MID('Cihazlar'!F253,4,2)),VALUE(LEFT('Cihazlar'!F253,2))),""))),IF('Cihazlar'!E253="","",IF(ISNUMBER('Cihazlar'!E253),'Cihazlar'!E253,IFERROR(DATE(VALUE(RIGHT('Cihazlar'!E253,4)),VALUE(MID('Cihazlar'!E253,4,2)),VALUE(LEFT('Cihazlar'!E253,2))),""))))</f>
        <v/>
      </c>
      <c r="P253" t="str">
        <f>IF('Cihazlar'!C253="","",IFERROR(MATCH('Cihazlar'!C253,'Ürünler'!$A:$A,0),IFERROR(MATCH('Cihazlar'!C253,'Ürünler'!$B:$B,0),"")))</f>
        <v/>
      </c>
      <c r="Q253">
        <f>IF(R253&gt;0,0,IF('Cihazlar'!J253&lt;&gt;"",N(VALUE('Cihazlar'!J253)),IF(P253="",0,N(INDEX('Ürünler'!$C:$C,P253)))))</f>
        <v>0</v>
      </c>
      <c r="R253">
        <f>IF('Cihazlar'!K253&lt;&gt;"",N(VALUE('Cihazlar'!K253)),IF('Cihazlar'!J253&lt;&gt;"",0,IF(P253="",0,N(INDEX('Ürünler'!$D:$D,P253)))))</f>
        <v>0</v>
      </c>
    </row>
    <row r="254" spans="1:18">
      <c r="A254" t="str">
        <f>IF(AND('Cihazlar'!A254="",'Cihazlar'!B254=""),"",IFERROR(INDEX('Müşteriler'!$A:$A,MATCH(IF('Cihazlar'!A254="","§",'Cihazlar'!A254),'Müşteriler'!$K:$K,0)),IFERROR(INDEX('Müşteriler'!$A:$A,MATCH(IF('Cihazlar'!B254="","§",'Cihazlar'!B254),'Müşteriler'!$C:$C,0)),'Cihazlar'!A254&amp;'Cihazlar'!B254)))</f>
        <v/>
      </c>
      <c r="B254" t="str">
        <f>IF('Cihazlar'!C254="","",IF(P254="",'Cihazlar'!C254,INDEX('Ürünler'!$B:$B,P254)))</f>
        <v/>
      </c>
      <c r="C254" t="str">
        <f>IF('Cihazlar'!D254="","",'Cihazlar'!D254)</f>
        <v/>
      </c>
      <c r="D254" s="16" t="str">
        <f>O254</f>
        <v/>
      </c>
      <c r="E254" t="str">
        <f>IF(R254&gt;0,R254&amp;" gün",IF(Q254&gt;0,Q254&amp;" ay",""))</f>
        <v/>
      </c>
      <c r="F254" s="16" t="str">
        <f>IF(OR('Cihazlar'!C254="",O254=""),"",IF(R254&gt;0,O254+R254,IF(Q254&gt;0,EDATE(O254,Q254),"")))</f>
        <v/>
      </c>
      <c r="G254" s="17" t="str">
        <f>IF(F254="","",F254-TODAY())</f>
        <v/>
      </c>
      <c r="H254" t="str">
        <f>IF(G254="","",IF(G254&lt;0,"Gecikmiş",IF(G254&lt;=30,"30 gün içinde","Planlı")))</f>
        <v/>
      </c>
      <c r="I254" s="16" t="str">
        <f>IF('Cihazlar'!R254="","",IF('Cihazlar'!S254="Uygun değil",(IF('Cihazlar'!R254="","",IF(ISNUMBER('Cihazlar'!R254),'Cihazlar'!R254,IFERROR(DATE(VALUE(RIGHT('Cihazlar'!R254,4)),VALUE(MID('Cihazlar'!R254,4,2)),VALUE(LEFT('Cihazlar'!R254,2))),""))))+0,EDATE((IF('Cihazlar'!R254="","",IF(ISNUMBER('Cihazlar'!R254),'Cihazlar'!R254,IFERROR(DATE(VALUE(RIGHT('Cihazlar'!R254,4)),VALUE(MID('Cihazlar'!R254,4,2)),VALUE(LEFT('Cihazlar'!R254,2))),"")))),12)))</f>
        <v/>
      </c>
      <c r="J254" s="17" t="str">
        <f>IF(I254="","",I254-TODAY())</f>
        <v/>
      </c>
      <c r="K254" s="16" t="str">
        <f>IF('Cihazlar'!U254="","",IF('Cihazlar'!V254="Kaçak var",(IF('Cihazlar'!U254="","",IF(ISNUMBER('Cihazlar'!U254),'Cihazlar'!U254,IFERROR(DATE(VALUE(RIGHT('Cihazlar'!U254,4)),VALUE(MID('Cihazlar'!U254,4,2)),VALUE(LEFT('Cihazlar'!U254,2))),""))))+30,EDATE((IF('Cihazlar'!U254="","",IF(ISNUMBER('Cihazlar'!U254),'Cihazlar'!U254,IFERROR(DATE(VALUE(RIGHT('Cihazlar'!U254,4)),VALUE(MID('Cihazlar'!U254,4,2)),VALUE(LEFT('Cihazlar'!U254,2))),"")))),12)))</f>
        <v/>
      </c>
      <c r="L254" s="17" t="str">
        <f>IF(K254="","",K254-TODAY())</f>
        <v/>
      </c>
      <c r="M254" s="16" t="str">
        <f>IF('Cihazlar'!X254="","",IF('Cihazlar'!Y254="Uygun değil",(IF('Cihazlar'!X254="","",IF(ISNUMBER('Cihazlar'!X254),'Cihazlar'!X254,IFERROR(DATE(VALUE(RIGHT('Cihazlar'!X254,4)),VALUE(MID('Cihazlar'!X254,4,2)),VALUE(LEFT('Cihazlar'!X254,2))),""))))+0,EDATE((IF('Cihazlar'!X254="","",IF(ISNUMBER('Cihazlar'!X254),'Cihazlar'!X254,IFERROR(DATE(VALUE(RIGHT('Cihazlar'!X254,4)),VALUE(MID('Cihazlar'!X254,4,2)),VALUE(LEFT('Cihazlar'!X254,2))),"")))),12)))</f>
        <v/>
      </c>
      <c r="N254" s="17" t="str">
        <f>IF(M254="","",M254-TODAY())</f>
        <v/>
      </c>
      <c r="O254" s="16" t="str">
        <f>IF('Cihazlar'!F254&lt;&gt;"",IF('Cihazlar'!F254="","",IF(ISNUMBER('Cihazlar'!F254),'Cihazlar'!F254,IFERROR(DATE(VALUE(RIGHT('Cihazlar'!F254,4)),VALUE(MID('Cihazlar'!F254,4,2)),VALUE(LEFT('Cihazlar'!F254,2))),""))),IF('Cihazlar'!E254="","",IF(ISNUMBER('Cihazlar'!E254),'Cihazlar'!E254,IFERROR(DATE(VALUE(RIGHT('Cihazlar'!E254,4)),VALUE(MID('Cihazlar'!E254,4,2)),VALUE(LEFT('Cihazlar'!E254,2))),""))))</f>
        <v/>
      </c>
      <c r="P254" t="str">
        <f>IF('Cihazlar'!C254="","",IFERROR(MATCH('Cihazlar'!C254,'Ürünler'!$A:$A,0),IFERROR(MATCH('Cihazlar'!C254,'Ürünler'!$B:$B,0),"")))</f>
        <v/>
      </c>
      <c r="Q254">
        <f>IF(R254&gt;0,0,IF('Cihazlar'!J254&lt;&gt;"",N(VALUE('Cihazlar'!J254)),IF(P254="",0,N(INDEX('Ürünler'!$C:$C,P254)))))</f>
        <v>0</v>
      </c>
      <c r="R254">
        <f>IF('Cihazlar'!K254&lt;&gt;"",N(VALUE('Cihazlar'!K254)),IF('Cihazlar'!J254&lt;&gt;"",0,IF(P254="",0,N(INDEX('Ürünler'!$D:$D,P254)))))</f>
        <v>0</v>
      </c>
    </row>
    <row r="255" spans="1:18">
      <c r="A255" t="str">
        <f>IF(AND('Cihazlar'!A255="",'Cihazlar'!B255=""),"",IFERROR(INDEX('Müşteriler'!$A:$A,MATCH(IF('Cihazlar'!A255="","§",'Cihazlar'!A255),'Müşteriler'!$K:$K,0)),IFERROR(INDEX('Müşteriler'!$A:$A,MATCH(IF('Cihazlar'!B255="","§",'Cihazlar'!B255),'Müşteriler'!$C:$C,0)),'Cihazlar'!A255&amp;'Cihazlar'!B255)))</f>
        <v/>
      </c>
      <c r="B255" t="str">
        <f>IF('Cihazlar'!C255="","",IF(P255="",'Cihazlar'!C255,INDEX('Ürünler'!$B:$B,P255)))</f>
        <v/>
      </c>
      <c r="C255" t="str">
        <f>IF('Cihazlar'!D255="","",'Cihazlar'!D255)</f>
        <v/>
      </c>
      <c r="D255" s="16" t="str">
        <f>O255</f>
        <v/>
      </c>
      <c r="E255" t="str">
        <f>IF(R255&gt;0,R255&amp;" gün",IF(Q255&gt;0,Q255&amp;" ay",""))</f>
        <v/>
      </c>
      <c r="F255" s="16" t="str">
        <f>IF(OR('Cihazlar'!C255="",O255=""),"",IF(R255&gt;0,O255+R255,IF(Q255&gt;0,EDATE(O255,Q255),"")))</f>
        <v/>
      </c>
      <c r="G255" s="17" t="str">
        <f>IF(F255="","",F255-TODAY())</f>
        <v/>
      </c>
      <c r="H255" t="str">
        <f>IF(G255="","",IF(G255&lt;0,"Gecikmiş",IF(G255&lt;=30,"30 gün içinde","Planlı")))</f>
        <v/>
      </c>
      <c r="I255" s="16" t="str">
        <f>IF('Cihazlar'!R255="","",IF('Cihazlar'!S255="Uygun değil",(IF('Cihazlar'!R255="","",IF(ISNUMBER('Cihazlar'!R255),'Cihazlar'!R255,IFERROR(DATE(VALUE(RIGHT('Cihazlar'!R255,4)),VALUE(MID('Cihazlar'!R255,4,2)),VALUE(LEFT('Cihazlar'!R255,2))),""))))+0,EDATE((IF('Cihazlar'!R255="","",IF(ISNUMBER('Cihazlar'!R255),'Cihazlar'!R255,IFERROR(DATE(VALUE(RIGHT('Cihazlar'!R255,4)),VALUE(MID('Cihazlar'!R255,4,2)),VALUE(LEFT('Cihazlar'!R255,2))),"")))),12)))</f>
        <v/>
      </c>
      <c r="J255" s="17" t="str">
        <f>IF(I255="","",I255-TODAY())</f>
        <v/>
      </c>
      <c r="K255" s="16" t="str">
        <f>IF('Cihazlar'!U255="","",IF('Cihazlar'!V255="Kaçak var",(IF('Cihazlar'!U255="","",IF(ISNUMBER('Cihazlar'!U255),'Cihazlar'!U255,IFERROR(DATE(VALUE(RIGHT('Cihazlar'!U255,4)),VALUE(MID('Cihazlar'!U255,4,2)),VALUE(LEFT('Cihazlar'!U255,2))),""))))+30,EDATE((IF('Cihazlar'!U255="","",IF(ISNUMBER('Cihazlar'!U255),'Cihazlar'!U255,IFERROR(DATE(VALUE(RIGHT('Cihazlar'!U255,4)),VALUE(MID('Cihazlar'!U255,4,2)),VALUE(LEFT('Cihazlar'!U255,2))),"")))),12)))</f>
        <v/>
      </c>
      <c r="L255" s="17" t="str">
        <f>IF(K255="","",K255-TODAY())</f>
        <v/>
      </c>
      <c r="M255" s="16" t="str">
        <f>IF('Cihazlar'!X255="","",IF('Cihazlar'!Y255="Uygun değil",(IF('Cihazlar'!X255="","",IF(ISNUMBER('Cihazlar'!X255),'Cihazlar'!X255,IFERROR(DATE(VALUE(RIGHT('Cihazlar'!X255,4)),VALUE(MID('Cihazlar'!X255,4,2)),VALUE(LEFT('Cihazlar'!X255,2))),""))))+0,EDATE((IF('Cihazlar'!X255="","",IF(ISNUMBER('Cihazlar'!X255),'Cihazlar'!X255,IFERROR(DATE(VALUE(RIGHT('Cihazlar'!X255,4)),VALUE(MID('Cihazlar'!X255,4,2)),VALUE(LEFT('Cihazlar'!X255,2))),"")))),12)))</f>
        <v/>
      </c>
      <c r="N255" s="17" t="str">
        <f>IF(M255="","",M255-TODAY())</f>
        <v/>
      </c>
      <c r="O255" s="16" t="str">
        <f>IF('Cihazlar'!F255&lt;&gt;"",IF('Cihazlar'!F255="","",IF(ISNUMBER('Cihazlar'!F255),'Cihazlar'!F255,IFERROR(DATE(VALUE(RIGHT('Cihazlar'!F255,4)),VALUE(MID('Cihazlar'!F255,4,2)),VALUE(LEFT('Cihazlar'!F255,2))),""))),IF('Cihazlar'!E255="","",IF(ISNUMBER('Cihazlar'!E255),'Cihazlar'!E255,IFERROR(DATE(VALUE(RIGHT('Cihazlar'!E255,4)),VALUE(MID('Cihazlar'!E255,4,2)),VALUE(LEFT('Cihazlar'!E255,2))),""))))</f>
        <v/>
      </c>
      <c r="P255" t="str">
        <f>IF('Cihazlar'!C255="","",IFERROR(MATCH('Cihazlar'!C255,'Ürünler'!$A:$A,0),IFERROR(MATCH('Cihazlar'!C255,'Ürünler'!$B:$B,0),"")))</f>
        <v/>
      </c>
      <c r="Q255">
        <f>IF(R255&gt;0,0,IF('Cihazlar'!J255&lt;&gt;"",N(VALUE('Cihazlar'!J255)),IF(P255="",0,N(INDEX('Ürünler'!$C:$C,P255)))))</f>
        <v>0</v>
      </c>
      <c r="R255">
        <f>IF('Cihazlar'!K255&lt;&gt;"",N(VALUE('Cihazlar'!K255)),IF('Cihazlar'!J255&lt;&gt;"",0,IF(P255="",0,N(INDEX('Ürünler'!$D:$D,P255)))))</f>
        <v>0</v>
      </c>
    </row>
    <row r="256" spans="1:18">
      <c r="A256" t="str">
        <f>IF(AND('Cihazlar'!A256="",'Cihazlar'!B256=""),"",IFERROR(INDEX('Müşteriler'!$A:$A,MATCH(IF('Cihazlar'!A256="","§",'Cihazlar'!A256),'Müşteriler'!$K:$K,0)),IFERROR(INDEX('Müşteriler'!$A:$A,MATCH(IF('Cihazlar'!B256="","§",'Cihazlar'!B256),'Müşteriler'!$C:$C,0)),'Cihazlar'!A256&amp;'Cihazlar'!B256)))</f>
        <v/>
      </c>
      <c r="B256" t="str">
        <f>IF('Cihazlar'!C256="","",IF(P256="",'Cihazlar'!C256,INDEX('Ürünler'!$B:$B,P256)))</f>
        <v/>
      </c>
      <c r="C256" t="str">
        <f>IF('Cihazlar'!D256="","",'Cihazlar'!D256)</f>
        <v/>
      </c>
      <c r="D256" s="16" t="str">
        <f>O256</f>
        <v/>
      </c>
      <c r="E256" t="str">
        <f>IF(R256&gt;0,R256&amp;" gün",IF(Q256&gt;0,Q256&amp;" ay",""))</f>
        <v/>
      </c>
      <c r="F256" s="16" t="str">
        <f>IF(OR('Cihazlar'!C256="",O256=""),"",IF(R256&gt;0,O256+R256,IF(Q256&gt;0,EDATE(O256,Q256),"")))</f>
        <v/>
      </c>
      <c r="G256" s="17" t="str">
        <f>IF(F256="","",F256-TODAY())</f>
        <v/>
      </c>
      <c r="H256" t="str">
        <f>IF(G256="","",IF(G256&lt;0,"Gecikmiş",IF(G256&lt;=30,"30 gün içinde","Planlı")))</f>
        <v/>
      </c>
      <c r="I256" s="16" t="str">
        <f>IF('Cihazlar'!R256="","",IF('Cihazlar'!S256="Uygun değil",(IF('Cihazlar'!R256="","",IF(ISNUMBER('Cihazlar'!R256),'Cihazlar'!R256,IFERROR(DATE(VALUE(RIGHT('Cihazlar'!R256,4)),VALUE(MID('Cihazlar'!R256,4,2)),VALUE(LEFT('Cihazlar'!R256,2))),""))))+0,EDATE((IF('Cihazlar'!R256="","",IF(ISNUMBER('Cihazlar'!R256),'Cihazlar'!R256,IFERROR(DATE(VALUE(RIGHT('Cihazlar'!R256,4)),VALUE(MID('Cihazlar'!R256,4,2)),VALUE(LEFT('Cihazlar'!R256,2))),"")))),12)))</f>
        <v/>
      </c>
      <c r="J256" s="17" t="str">
        <f>IF(I256="","",I256-TODAY())</f>
        <v/>
      </c>
      <c r="K256" s="16" t="str">
        <f>IF('Cihazlar'!U256="","",IF('Cihazlar'!V256="Kaçak var",(IF('Cihazlar'!U256="","",IF(ISNUMBER('Cihazlar'!U256),'Cihazlar'!U256,IFERROR(DATE(VALUE(RIGHT('Cihazlar'!U256,4)),VALUE(MID('Cihazlar'!U256,4,2)),VALUE(LEFT('Cihazlar'!U256,2))),""))))+30,EDATE((IF('Cihazlar'!U256="","",IF(ISNUMBER('Cihazlar'!U256),'Cihazlar'!U256,IFERROR(DATE(VALUE(RIGHT('Cihazlar'!U256,4)),VALUE(MID('Cihazlar'!U256,4,2)),VALUE(LEFT('Cihazlar'!U256,2))),"")))),12)))</f>
        <v/>
      </c>
      <c r="L256" s="17" t="str">
        <f>IF(K256="","",K256-TODAY())</f>
        <v/>
      </c>
      <c r="M256" s="16" t="str">
        <f>IF('Cihazlar'!X256="","",IF('Cihazlar'!Y256="Uygun değil",(IF('Cihazlar'!X256="","",IF(ISNUMBER('Cihazlar'!X256),'Cihazlar'!X256,IFERROR(DATE(VALUE(RIGHT('Cihazlar'!X256,4)),VALUE(MID('Cihazlar'!X256,4,2)),VALUE(LEFT('Cihazlar'!X256,2))),""))))+0,EDATE((IF('Cihazlar'!X256="","",IF(ISNUMBER('Cihazlar'!X256),'Cihazlar'!X256,IFERROR(DATE(VALUE(RIGHT('Cihazlar'!X256,4)),VALUE(MID('Cihazlar'!X256,4,2)),VALUE(LEFT('Cihazlar'!X256,2))),"")))),12)))</f>
        <v/>
      </c>
      <c r="N256" s="17" t="str">
        <f>IF(M256="","",M256-TODAY())</f>
        <v/>
      </c>
      <c r="O256" s="16" t="str">
        <f>IF('Cihazlar'!F256&lt;&gt;"",IF('Cihazlar'!F256="","",IF(ISNUMBER('Cihazlar'!F256),'Cihazlar'!F256,IFERROR(DATE(VALUE(RIGHT('Cihazlar'!F256,4)),VALUE(MID('Cihazlar'!F256,4,2)),VALUE(LEFT('Cihazlar'!F256,2))),""))),IF('Cihazlar'!E256="","",IF(ISNUMBER('Cihazlar'!E256),'Cihazlar'!E256,IFERROR(DATE(VALUE(RIGHT('Cihazlar'!E256,4)),VALUE(MID('Cihazlar'!E256,4,2)),VALUE(LEFT('Cihazlar'!E256,2))),""))))</f>
        <v/>
      </c>
      <c r="P256" t="str">
        <f>IF('Cihazlar'!C256="","",IFERROR(MATCH('Cihazlar'!C256,'Ürünler'!$A:$A,0),IFERROR(MATCH('Cihazlar'!C256,'Ürünler'!$B:$B,0),"")))</f>
        <v/>
      </c>
      <c r="Q256">
        <f>IF(R256&gt;0,0,IF('Cihazlar'!J256&lt;&gt;"",N(VALUE('Cihazlar'!J256)),IF(P256="",0,N(INDEX('Ürünler'!$C:$C,P256)))))</f>
        <v>0</v>
      </c>
      <c r="R256">
        <f>IF('Cihazlar'!K256&lt;&gt;"",N(VALUE('Cihazlar'!K256)),IF('Cihazlar'!J256&lt;&gt;"",0,IF(P256="",0,N(INDEX('Ürünler'!$D:$D,P256)))))</f>
        <v>0</v>
      </c>
    </row>
    <row r="257" spans="1:18">
      <c r="A257" t="str">
        <f>IF(AND('Cihazlar'!A257="",'Cihazlar'!B257=""),"",IFERROR(INDEX('Müşteriler'!$A:$A,MATCH(IF('Cihazlar'!A257="","§",'Cihazlar'!A257),'Müşteriler'!$K:$K,0)),IFERROR(INDEX('Müşteriler'!$A:$A,MATCH(IF('Cihazlar'!B257="","§",'Cihazlar'!B257),'Müşteriler'!$C:$C,0)),'Cihazlar'!A257&amp;'Cihazlar'!B257)))</f>
        <v/>
      </c>
      <c r="B257" t="str">
        <f>IF('Cihazlar'!C257="","",IF(P257="",'Cihazlar'!C257,INDEX('Ürünler'!$B:$B,P257)))</f>
        <v/>
      </c>
      <c r="C257" t="str">
        <f>IF('Cihazlar'!D257="","",'Cihazlar'!D257)</f>
        <v/>
      </c>
      <c r="D257" s="16" t="str">
        <f>O257</f>
        <v/>
      </c>
      <c r="E257" t="str">
        <f>IF(R257&gt;0,R257&amp;" gün",IF(Q257&gt;0,Q257&amp;" ay",""))</f>
        <v/>
      </c>
      <c r="F257" s="16" t="str">
        <f>IF(OR('Cihazlar'!C257="",O257=""),"",IF(R257&gt;0,O257+R257,IF(Q257&gt;0,EDATE(O257,Q257),"")))</f>
        <v/>
      </c>
      <c r="G257" s="17" t="str">
        <f>IF(F257="","",F257-TODAY())</f>
        <v/>
      </c>
      <c r="H257" t="str">
        <f>IF(G257="","",IF(G257&lt;0,"Gecikmiş",IF(G257&lt;=30,"30 gün içinde","Planlı")))</f>
        <v/>
      </c>
      <c r="I257" s="16" t="str">
        <f>IF('Cihazlar'!R257="","",IF('Cihazlar'!S257="Uygun değil",(IF('Cihazlar'!R257="","",IF(ISNUMBER('Cihazlar'!R257),'Cihazlar'!R257,IFERROR(DATE(VALUE(RIGHT('Cihazlar'!R257,4)),VALUE(MID('Cihazlar'!R257,4,2)),VALUE(LEFT('Cihazlar'!R257,2))),""))))+0,EDATE((IF('Cihazlar'!R257="","",IF(ISNUMBER('Cihazlar'!R257),'Cihazlar'!R257,IFERROR(DATE(VALUE(RIGHT('Cihazlar'!R257,4)),VALUE(MID('Cihazlar'!R257,4,2)),VALUE(LEFT('Cihazlar'!R257,2))),"")))),12)))</f>
        <v/>
      </c>
      <c r="J257" s="17" t="str">
        <f>IF(I257="","",I257-TODAY())</f>
        <v/>
      </c>
      <c r="K257" s="16" t="str">
        <f>IF('Cihazlar'!U257="","",IF('Cihazlar'!V257="Kaçak var",(IF('Cihazlar'!U257="","",IF(ISNUMBER('Cihazlar'!U257),'Cihazlar'!U257,IFERROR(DATE(VALUE(RIGHT('Cihazlar'!U257,4)),VALUE(MID('Cihazlar'!U257,4,2)),VALUE(LEFT('Cihazlar'!U257,2))),""))))+30,EDATE((IF('Cihazlar'!U257="","",IF(ISNUMBER('Cihazlar'!U257),'Cihazlar'!U257,IFERROR(DATE(VALUE(RIGHT('Cihazlar'!U257,4)),VALUE(MID('Cihazlar'!U257,4,2)),VALUE(LEFT('Cihazlar'!U257,2))),"")))),12)))</f>
        <v/>
      </c>
      <c r="L257" s="17" t="str">
        <f>IF(K257="","",K257-TODAY())</f>
        <v/>
      </c>
      <c r="M257" s="16" t="str">
        <f>IF('Cihazlar'!X257="","",IF('Cihazlar'!Y257="Uygun değil",(IF('Cihazlar'!X257="","",IF(ISNUMBER('Cihazlar'!X257),'Cihazlar'!X257,IFERROR(DATE(VALUE(RIGHT('Cihazlar'!X257,4)),VALUE(MID('Cihazlar'!X257,4,2)),VALUE(LEFT('Cihazlar'!X257,2))),""))))+0,EDATE((IF('Cihazlar'!X257="","",IF(ISNUMBER('Cihazlar'!X257),'Cihazlar'!X257,IFERROR(DATE(VALUE(RIGHT('Cihazlar'!X257,4)),VALUE(MID('Cihazlar'!X257,4,2)),VALUE(LEFT('Cihazlar'!X257,2))),"")))),12)))</f>
        <v/>
      </c>
      <c r="N257" s="17" t="str">
        <f>IF(M257="","",M257-TODAY())</f>
        <v/>
      </c>
      <c r="O257" s="16" t="str">
        <f>IF('Cihazlar'!F257&lt;&gt;"",IF('Cihazlar'!F257="","",IF(ISNUMBER('Cihazlar'!F257),'Cihazlar'!F257,IFERROR(DATE(VALUE(RIGHT('Cihazlar'!F257,4)),VALUE(MID('Cihazlar'!F257,4,2)),VALUE(LEFT('Cihazlar'!F257,2))),""))),IF('Cihazlar'!E257="","",IF(ISNUMBER('Cihazlar'!E257),'Cihazlar'!E257,IFERROR(DATE(VALUE(RIGHT('Cihazlar'!E257,4)),VALUE(MID('Cihazlar'!E257,4,2)),VALUE(LEFT('Cihazlar'!E257,2))),""))))</f>
        <v/>
      </c>
      <c r="P257" t="str">
        <f>IF('Cihazlar'!C257="","",IFERROR(MATCH('Cihazlar'!C257,'Ürünler'!$A:$A,0),IFERROR(MATCH('Cihazlar'!C257,'Ürünler'!$B:$B,0),"")))</f>
        <v/>
      </c>
      <c r="Q257">
        <f>IF(R257&gt;0,0,IF('Cihazlar'!J257&lt;&gt;"",N(VALUE('Cihazlar'!J257)),IF(P257="",0,N(INDEX('Ürünler'!$C:$C,P257)))))</f>
        <v>0</v>
      </c>
      <c r="R257">
        <f>IF('Cihazlar'!K257&lt;&gt;"",N(VALUE('Cihazlar'!K257)),IF('Cihazlar'!J257&lt;&gt;"",0,IF(P257="",0,N(INDEX('Ürünler'!$D:$D,P257)))))</f>
        <v>0</v>
      </c>
    </row>
    <row r="258" spans="1:18">
      <c r="A258" t="str">
        <f>IF(AND('Cihazlar'!A258="",'Cihazlar'!B258=""),"",IFERROR(INDEX('Müşteriler'!$A:$A,MATCH(IF('Cihazlar'!A258="","§",'Cihazlar'!A258),'Müşteriler'!$K:$K,0)),IFERROR(INDEX('Müşteriler'!$A:$A,MATCH(IF('Cihazlar'!B258="","§",'Cihazlar'!B258),'Müşteriler'!$C:$C,0)),'Cihazlar'!A258&amp;'Cihazlar'!B258)))</f>
        <v/>
      </c>
      <c r="B258" t="str">
        <f>IF('Cihazlar'!C258="","",IF(P258="",'Cihazlar'!C258,INDEX('Ürünler'!$B:$B,P258)))</f>
        <v/>
      </c>
      <c r="C258" t="str">
        <f>IF('Cihazlar'!D258="","",'Cihazlar'!D258)</f>
        <v/>
      </c>
      <c r="D258" s="16" t="str">
        <f>O258</f>
        <v/>
      </c>
      <c r="E258" t="str">
        <f>IF(R258&gt;0,R258&amp;" gün",IF(Q258&gt;0,Q258&amp;" ay",""))</f>
        <v/>
      </c>
      <c r="F258" s="16" t="str">
        <f>IF(OR('Cihazlar'!C258="",O258=""),"",IF(R258&gt;0,O258+R258,IF(Q258&gt;0,EDATE(O258,Q258),"")))</f>
        <v/>
      </c>
      <c r="G258" s="17" t="str">
        <f>IF(F258="","",F258-TODAY())</f>
        <v/>
      </c>
      <c r="H258" t="str">
        <f>IF(G258="","",IF(G258&lt;0,"Gecikmiş",IF(G258&lt;=30,"30 gün içinde","Planlı")))</f>
        <v/>
      </c>
      <c r="I258" s="16" t="str">
        <f>IF('Cihazlar'!R258="","",IF('Cihazlar'!S258="Uygun değil",(IF('Cihazlar'!R258="","",IF(ISNUMBER('Cihazlar'!R258),'Cihazlar'!R258,IFERROR(DATE(VALUE(RIGHT('Cihazlar'!R258,4)),VALUE(MID('Cihazlar'!R258,4,2)),VALUE(LEFT('Cihazlar'!R258,2))),""))))+0,EDATE((IF('Cihazlar'!R258="","",IF(ISNUMBER('Cihazlar'!R258),'Cihazlar'!R258,IFERROR(DATE(VALUE(RIGHT('Cihazlar'!R258,4)),VALUE(MID('Cihazlar'!R258,4,2)),VALUE(LEFT('Cihazlar'!R258,2))),"")))),12)))</f>
        <v/>
      </c>
      <c r="J258" s="17" t="str">
        <f>IF(I258="","",I258-TODAY())</f>
        <v/>
      </c>
      <c r="K258" s="16" t="str">
        <f>IF('Cihazlar'!U258="","",IF('Cihazlar'!V258="Kaçak var",(IF('Cihazlar'!U258="","",IF(ISNUMBER('Cihazlar'!U258),'Cihazlar'!U258,IFERROR(DATE(VALUE(RIGHT('Cihazlar'!U258,4)),VALUE(MID('Cihazlar'!U258,4,2)),VALUE(LEFT('Cihazlar'!U258,2))),""))))+30,EDATE((IF('Cihazlar'!U258="","",IF(ISNUMBER('Cihazlar'!U258),'Cihazlar'!U258,IFERROR(DATE(VALUE(RIGHT('Cihazlar'!U258,4)),VALUE(MID('Cihazlar'!U258,4,2)),VALUE(LEFT('Cihazlar'!U258,2))),"")))),12)))</f>
        <v/>
      </c>
      <c r="L258" s="17" t="str">
        <f>IF(K258="","",K258-TODAY())</f>
        <v/>
      </c>
      <c r="M258" s="16" t="str">
        <f>IF('Cihazlar'!X258="","",IF('Cihazlar'!Y258="Uygun değil",(IF('Cihazlar'!X258="","",IF(ISNUMBER('Cihazlar'!X258),'Cihazlar'!X258,IFERROR(DATE(VALUE(RIGHT('Cihazlar'!X258,4)),VALUE(MID('Cihazlar'!X258,4,2)),VALUE(LEFT('Cihazlar'!X258,2))),""))))+0,EDATE((IF('Cihazlar'!X258="","",IF(ISNUMBER('Cihazlar'!X258),'Cihazlar'!X258,IFERROR(DATE(VALUE(RIGHT('Cihazlar'!X258,4)),VALUE(MID('Cihazlar'!X258,4,2)),VALUE(LEFT('Cihazlar'!X258,2))),"")))),12)))</f>
        <v/>
      </c>
      <c r="N258" s="17" t="str">
        <f>IF(M258="","",M258-TODAY())</f>
        <v/>
      </c>
      <c r="O258" s="16" t="str">
        <f>IF('Cihazlar'!F258&lt;&gt;"",IF('Cihazlar'!F258="","",IF(ISNUMBER('Cihazlar'!F258),'Cihazlar'!F258,IFERROR(DATE(VALUE(RIGHT('Cihazlar'!F258,4)),VALUE(MID('Cihazlar'!F258,4,2)),VALUE(LEFT('Cihazlar'!F258,2))),""))),IF('Cihazlar'!E258="","",IF(ISNUMBER('Cihazlar'!E258),'Cihazlar'!E258,IFERROR(DATE(VALUE(RIGHT('Cihazlar'!E258,4)),VALUE(MID('Cihazlar'!E258,4,2)),VALUE(LEFT('Cihazlar'!E258,2))),""))))</f>
        <v/>
      </c>
      <c r="P258" t="str">
        <f>IF('Cihazlar'!C258="","",IFERROR(MATCH('Cihazlar'!C258,'Ürünler'!$A:$A,0),IFERROR(MATCH('Cihazlar'!C258,'Ürünler'!$B:$B,0),"")))</f>
        <v/>
      </c>
      <c r="Q258">
        <f>IF(R258&gt;0,0,IF('Cihazlar'!J258&lt;&gt;"",N(VALUE('Cihazlar'!J258)),IF(P258="",0,N(INDEX('Ürünler'!$C:$C,P258)))))</f>
        <v>0</v>
      </c>
      <c r="R258">
        <f>IF('Cihazlar'!K258&lt;&gt;"",N(VALUE('Cihazlar'!K258)),IF('Cihazlar'!J258&lt;&gt;"",0,IF(P258="",0,N(INDEX('Ürünler'!$D:$D,P258)))))</f>
        <v>0</v>
      </c>
    </row>
    <row r="259" spans="1:18">
      <c r="A259" t="str">
        <f>IF(AND('Cihazlar'!A259="",'Cihazlar'!B259=""),"",IFERROR(INDEX('Müşteriler'!$A:$A,MATCH(IF('Cihazlar'!A259="","§",'Cihazlar'!A259),'Müşteriler'!$K:$K,0)),IFERROR(INDEX('Müşteriler'!$A:$A,MATCH(IF('Cihazlar'!B259="","§",'Cihazlar'!B259),'Müşteriler'!$C:$C,0)),'Cihazlar'!A259&amp;'Cihazlar'!B259)))</f>
        <v/>
      </c>
      <c r="B259" t="str">
        <f>IF('Cihazlar'!C259="","",IF(P259="",'Cihazlar'!C259,INDEX('Ürünler'!$B:$B,P259)))</f>
        <v/>
      </c>
      <c r="C259" t="str">
        <f>IF('Cihazlar'!D259="","",'Cihazlar'!D259)</f>
        <v/>
      </c>
      <c r="D259" s="16" t="str">
        <f>O259</f>
        <v/>
      </c>
      <c r="E259" t="str">
        <f>IF(R259&gt;0,R259&amp;" gün",IF(Q259&gt;0,Q259&amp;" ay",""))</f>
        <v/>
      </c>
      <c r="F259" s="16" t="str">
        <f>IF(OR('Cihazlar'!C259="",O259=""),"",IF(R259&gt;0,O259+R259,IF(Q259&gt;0,EDATE(O259,Q259),"")))</f>
        <v/>
      </c>
      <c r="G259" s="17" t="str">
        <f>IF(F259="","",F259-TODAY())</f>
        <v/>
      </c>
      <c r="H259" t="str">
        <f>IF(G259="","",IF(G259&lt;0,"Gecikmiş",IF(G259&lt;=30,"30 gün içinde","Planlı")))</f>
        <v/>
      </c>
      <c r="I259" s="16" t="str">
        <f>IF('Cihazlar'!R259="","",IF('Cihazlar'!S259="Uygun değil",(IF('Cihazlar'!R259="","",IF(ISNUMBER('Cihazlar'!R259),'Cihazlar'!R259,IFERROR(DATE(VALUE(RIGHT('Cihazlar'!R259,4)),VALUE(MID('Cihazlar'!R259,4,2)),VALUE(LEFT('Cihazlar'!R259,2))),""))))+0,EDATE((IF('Cihazlar'!R259="","",IF(ISNUMBER('Cihazlar'!R259),'Cihazlar'!R259,IFERROR(DATE(VALUE(RIGHT('Cihazlar'!R259,4)),VALUE(MID('Cihazlar'!R259,4,2)),VALUE(LEFT('Cihazlar'!R259,2))),"")))),12)))</f>
        <v/>
      </c>
      <c r="J259" s="17" t="str">
        <f>IF(I259="","",I259-TODAY())</f>
        <v/>
      </c>
      <c r="K259" s="16" t="str">
        <f>IF('Cihazlar'!U259="","",IF('Cihazlar'!V259="Kaçak var",(IF('Cihazlar'!U259="","",IF(ISNUMBER('Cihazlar'!U259),'Cihazlar'!U259,IFERROR(DATE(VALUE(RIGHT('Cihazlar'!U259,4)),VALUE(MID('Cihazlar'!U259,4,2)),VALUE(LEFT('Cihazlar'!U259,2))),""))))+30,EDATE((IF('Cihazlar'!U259="","",IF(ISNUMBER('Cihazlar'!U259),'Cihazlar'!U259,IFERROR(DATE(VALUE(RIGHT('Cihazlar'!U259,4)),VALUE(MID('Cihazlar'!U259,4,2)),VALUE(LEFT('Cihazlar'!U259,2))),"")))),12)))</f>
        <v/>
      </c>
      <c r="L259" s="17" t="str">
        <f>IF(K259="","",K259-TODAY())</f>
        <v/>
      </c>
      <c r="M259" s="16" t="str">
        <f>IF('Cihazlar'!X259="","",IF('Cihazlar'!Y259="Uygun değil",(IF('Cihazlar'!X259="","",IF(ISNUMBER('Cihazlar'!X259),'Cihazlar'!X259,IFERROR(DATE(VALUE(RIGHT('Cihazlar'!X259,4)),VALUE(MID('Cihazlar'!X259,4,2)),VALUE(LEFT('Cihazlar'!X259,2))),""))))+0,EDATE((IF('Cihazlar'!X259="","",IF(ISNUMBER('Cihazlar'!X259),'Cihazlar'!X259,IFERROR(DATE(VALUE(RIGHT('Cihazlar'!X259,4)),VALUE(MID('Cihazlar'!X259,4,2)),VALUE(LEFT('Cihazlar'!X259,2))),"")))),12)))</f>
        <v/>
      </c>
      <c r="N259" s="17" t="str">
        <f>IF(M259="","",M259-TODAY())</f>
        <v/>
      </c>
      <c r="O259" s="16" t="str">
        <f>IF('Cihazlar'!F259&lt;&gt;"",IF('Cihazlar'!F259="","",IF(ISNUMBER('Cihazlar'!F259),'Cihazlar'!F259,IFERROR(DATE(VALUE(RIGHT('Cihazlar'!F259,4)),VALUE(MID('Cihazlar'!F259,4,2)),VALUE(LEFT('Cihazlar'!F259,2))),""))),IF('Cihazlar'!E259="","",IF(ISNUMBER('Cihazlar'!E259),'Cihazlar'!E259,IFERROR(DATE(VALUE(RIGHT('Cihazlar'!E259,4)),VALUE(MID('Cihazlar'!E259,4,2)),VALUE(LEFT('Cihazlar'!E259,2))),""))))</f>
        <v/>
      </c>
      <c r="P259" t="str">
        <f>IF('Cihazlar'!C259="","",IFERROR(MATCH('Cihazlar'!C259,'Ürünler'!$A:$A,0),IFERROR(MATCH('Cihazlar'!C259,'Ürünler'!$B:$B,0),"")))</f>
        <v/>
      </c>
      <c r="Q259">
        <f>IF(R259&gt;0,0,IF('Cihazlar'!J259&lt;&gt;"",N(VALUE('Cihazlar'!J259)),IF(P259="",0,N(INDEX('Ürünler'!$C:$C,P259)))))</f>
        <v>0</v>
      </c>
      <c r="R259">
        <f>IF('Cihazlar'!K259&lt;&gt;"",N(VALUE('Cihazlar'!K259)),IF('Cihazlar'!J259&lt;&gt;"",0,IF(P259="",0,N(INDEX('Ürünler'!$D:$D,P259)))))</f>
        <v>0</v>
      </c>
    </row>
    <row r="260" spans="1:18">
      <c r="A260" t="str">
        <f>IF(AND('Cihazlar'!A260="",'Cihazlar'!B260=""),"",IFERROR(INDEX('Müşteriler'!$A:$A,MATCH(IF('Cihazlar'!A260="","§",'Cihazlar'!A260),'Müşteriler'!$K:$K,0)),IFERROR(INDEX('Müşteriler'!$A:$A,MATCH(IF('Cihazlar'!B260="","§",'Cihazlar'!B260),'Müşteriler'!$C:$C,0)),'Cihazlar'!A260&amp;'Cihazlar'!B260)))</f>
        <v/>
      </c>
      <c r="B260" t="str">
        <f>IF('Cihazlar'!C260="","",IF(P260="",'Cihazlar'!C260,INDEX('Ürünler'!$B:$B,P260)))</f>
        <v/>
      </c>
      <c r="C260" t="str">
        <f>IF('Cihazlar'!D260="","",'Cihazlar'!D260)</f>
        <v/>
      </c>
      <c r="D260" s="16" t="str">
        <f>O260</f>
        <v/>
      </c>
      <c r="E260" t="str">
        <f>IF(R260&gt;0,R260&amp;" gün",IF(Q260&gt;0,Q260&amp;" ay",""))</f>
        <v/>
      </c>
      <c r="F260" s="16" t="str">
        <f>IF(OR('Cihazlar'!C260="",O260=""),"",IF(R260&gt;0,O260+R260,IF(Q260&gt;0,EDATE(O260,Q260),"")))</f>
        <v/>
      </c>
      <c r="G260" s="17" t="str">
        <f>IF(F260="","",F260-TODAY())</f>
        <v/>
      </c>
      <c r="H260" t="str">
        <f>IF(G260="","",IF(G260&lt;0,"Gecikmiş",IF(G260&lt;=30,"30 gün içinde","Planlı")))</f>
        <v/>
      </c>
      <c r="I260" s="16" t="str">
        <f>IF('Cihazlar'!R260="","",IF('Cihazlar'!S260="Uygun değil",(IF('Cihazlar'!R260="","",IF(ISNUMBER('Cihazlar'!R260),'Cihazlar'!R260,IFERROR(DATE(VALUE(RIGHT('Cihazlar'!R260,4)),VALUE(MID('Cihazlar'!R260,4,2)),VALUE(LEFT('Cihazlar'!R260,2))),""))))+0,EDATE((IF('Cihazlar'!R260="","",IF(ISNUMBER('Cihazlar'!R260),'Cihazlar'!R260,IFERROR(DATE(VALUE(RIGHT('Cihazlar'!R260,4)),VALUE(MID('Cihazlar'!R260,4,2)),VALUE(LEFT('Cihazlar'!R260,2))),"")))),12)))</f>
        <v/>
      </c>
      <c r="J260" s="17" t="str">
        <f>IF(I260="","",I260-TODAY())</f>
        <v/>
      </c>
      <c r="K260" s="16" t="str">
        <f>IF('Cihazlar'!U260="","",IF('Cihazlar'!V260="Kaçak var",(IF('Cihazlar'!U260="","",IF(ISNUMBER('Cihazlar'!U260),'Cihazlar'!U260,IFERROR(DATE(VALUE(RIGHT('Cihazlar'!U260,4)),VALUE(MID('Cihazlar'!U260,4,2)),VALUE(LEFT('Cihazlar'!U260,2))),""))))+30,EDATE((IF('Cihazlar'!U260="","",IF(ISNUMBER('Cihazlar'!U260),'Cihazlar'!U260,IFERROR(DATE(VALUE(RIGHT('Cihazlar'!U260,4)),VALUE(MID('Cihazlar'!U260,4,2)),VALUE(LEFT('Cihazlar'!U260,2))),"")))),12)))</f>
        <v/>
      </c>
      <c r="L260" s="17" t="str">
        <f>IF(K260="","",K260-TODAY())</f>
        <v/>
      </c>
      <c r="M260" s="16" t="str">
        <f>IF('Cihazlar'!X260="","",IF('Cihazlar'!Y260="Uygun değil",(IF('Cihazlar'!X260="","",IF(ISNUMBER('Cihazlar'!X260),'Cihazlar'!X260,IFERROR(DATE(VALUE(RIGHT('Cihazlar'!X260,4)),VALUE(MID('Cihazlar'!X260,4,2)),VALUE(LEFT('Cihazlar'!X260,2))),""))))+0,EDATE((IF('Cihazlar'!X260="","",IF(ISNUMBER('Cihazlar'!X260),'Cihazlar'!X260,IFERROR(DATE(VALUE(RIGHT('Cihazlar'!X260,4)),VALUE(MID('Cihazlar'!X260,4,2)),VALUE(LEFT('Cihazlar'!X260,2))),"")))),12)))</f>
        <v/>
      </c>
      <c r="N260" s="17" t="str">
        <f>IF(M260="","",M260-TODAY())</f>
        <v/>
      </c>
      <c r="O260" s="16" t="str">
        <f>IF('Cihazlar'!F260&lt;&gt;"",IF('Cihazlar'!F260="","",IF(ISNUMBER('Cihazlar'!F260),'Cihazlar'!F260,IFERROR(DATE(VALUE(RIGHT('Cihazlar'!F260,4)),VALUE(MID('Cihazlar'!F260,4,2)),VALUE(LEFT('Cihazlar'!F260,2))),""))),IF('Cihazlar'!E260="","",IF(ISNUMBER('Cihazlar'!E260),'Cihazlar'!E260,IFERROR(DATE(VALUE(RIGHT('Cihazlar'!E260,4)),VALUE(MID('Cihazlar'!E260,4,2)),VALUE(LEFT('Cihazlar'!E260,2))),""))))</f>
        <v/>
      </c>
      <c r="P260" t="str">
        <f>IF('Cihazlar'!C260="","",IFERROR(MATCH('Cihazlar'!C260,'Ürünler'!$A:$A,0),IFERROR(MATCH('Cihazlar'!C260,'Ürünler'!$B:$B,0),"")))</f>
        <v/>
      </c>
      <c r="Q260">
        <f>IF(R260&gt;0,0,IF('Cihazlar'!J260&lt;&gt;"",N(VALUE('Cihazlar'!J260)),IF(P260="",0,N(INDEX('Ürünler'!$C:$C,P260)))))</f>
        <v>0</v>
      </c>
      <c r="R260">
        <f>IF('Cihazlar'!K260&lt;&gt;"",N(VALUE('Cihazlar'!K260)),IF('Cihazlar'!J260&lt;&gt;"",0,IF(P260="",0,N(INDEX('Ürünler'!$D:$D,P260)))))</f>
        <v>0</v>
      </c>
    </row>
    <row r="261" spans="1:18">
      <c r="A261" t="str">
        <f>IF(AND('Cihazlar'!A261="",'Cihazlar'!B261=""),"",IFERROR(INDEX('Müşteriler'!$A:$A,MATCH(IF('Cihazlar'!A261="","§",'Cihazlar'!A261),'Müşteriler'!$K:$K,0)),IFERROR(INDEX('Müşteriler'!$A:$A,MATCH(IF('Cihazlar'!B261="","§",'Cihazlar'!B261),'Müşteriler'!$C:$C,0)),'Cihazlar'!A261&amp;'Cihazlar'!B261)))</f>
        <v/>
      </c>
      <c r="B261" t="str">
        <f>IF('Cihazlar'!C261="","",IF(P261="",'Cihazlar'!C261,INDEX('Ürünler'!$B:$B,P261)))</f>
        <v/>
      </c>
      <c r="C261" t="str">
        <f>IF('Cihazlar'!D261="","",'Cihazlar'!D261)</f>
        <v/>
      </c>
      <c r="D261" s="16" t="str">
        <f>O261</f>
        <v/>
      </c>
      <c r="E261" t="str">
        <f>IF(R261&gt;0,R261&amp;" gün",IF(Q261&gt;0,Q261&amp;" ay",""))</f>
        <v/>
      </c>
      <c r="F261" s="16" t="str">
        <f>IF(OR('Cihazlar'!C261="",O261=""),"",IF(R261&gt;0,O261+R261,IF(Q261&gt;0,EDATE(O261,Q261),"")))</f>
        <v/>
      </c>
      <c r="G261" s="17" t="str">
        <f>IF(F261="","",F261-TODAY())</f>
        <v/>
      </c>
      <c r="H261" t="str">
        <f>IF(G261="","",IF(G261&lt;0,"Gecikmiş",IF(G261&lt;=30,"30 gün içinde","Planlı")))</f>
        <v/>
      </c>
      <c r="I261" s="16" t="str">
        <f>IF('Cihazlar'!R261="","",IF('Cihazlar'!S261="Uygun değil",(IF('Cihazlar'!R261="","",IF(ISNUMBER('Cihazlar'!R261),'Cihazlar'!R261,IFERROR(DATE(VALUE(RIGHT('Cihazlar'!R261,4)),VALUE(MID('Cihazlar'!R261,4,2)),VALUE(LEFT('Cihazlar'!R261,2))),""))))+0,EDATE((IF('Cihazlar'!R261="","",IF(ISNUMBER('Cihazlar'!R261),'Cihazlar'!R261,IFERROR(DATE(VALUE(RIGHT('Cihazlar'!R261,4)),VALUE(MID('Cihazlar'!R261,4,2)),VALUE(LEFT('Cihazlar'!R261,2))),"")))),12)))</f>
        <v/>
      </c>
      <c r="J261" s="17" t="str">
        <f>IF(I261="","",I261-TODAY())</f>
        <v/>
      </c>
      <c r="K261" s="16" t="str">
        <f>IF('Cihazlar'!U261="","",IF('Cihazlar'!V261="Kaçak var",(IF('Cihazlar'!U261="","",IF(ISNUMBER('Cihazlar'!U261),'Cihazlar'!U261,IFERROR(DATE(VALUE(RIGHT('Cihazlar'!U261,4)),VALUE(MID('Cihazlar'!U261,4,2)),VALUE(LEFT('Cihazlar'!U261,2))),""))))+30,EDATE((IF('Cihazlar'!U261="","",IF(ISNUMBER('Cihazlar'!U261),'Cihazlar'!U261,IFERROR(DATE(VALUE(RIGHT('Cihazlar'!U261,4)),VALUE(MID('Cihazlar'!U261,4,2)),VALUE(LEFT('Cihazlar'!U261,2))),"")))),12)))</f>
        <v/>
      </c>
      <c r="L261" s="17" t="str">
        <f>IF(K261="","",K261-TODAY())</f>
        <v/>
      </c>
      <c r="M261" s="16" t="str">
        <f>IF('Cihazlar'!X261="","",IF('Cihazlar'!Y261="Uygun değil",(IF('Cihazlar'!X261="","",IF(ISNUMBER('Cihazlar'!X261),'Cihazlar'!X261,IFERROR(DATE(VALUE(RIGHT('Cihazlar'!X261,4)),VALUE(MID('Cihazlar'!X261,4,2)),VALUE(LEFT('Cihazlar'!X261,2))),""))))+0,EDATE((IF('Cihazlar'!X261="","",IF(ISNUMBER('Cihazlar'!X261),'Cihazlar'!X261,IFERROR(DATE(VALUE(RIGHT('Cihazlar'!X261,4)),VALUE(MID('Cihazlar'!X261,4,2)),VALUE(LEFT('Cihazlar'!X261,2))),"")))),12)))</f>
        <v/>
      </c>
      <c r="N261" s="17" t="str">
        <f>IF(M261="","",M261-TODAY())</f>
        <v/>
      </c>
      <c r="O261" s="16" t="str">
        <f>IF('Cihazlar'!F261&lt;&gt;"",IF('Cihazlar'!F261="","",IF(ISNUMBER('Cihazlar'!F261),'Cihazlar'!F261,IFERROR(DATE(VALUE(RIGHT('Cihazlar'!F261,4)),VALUE(MID('Cihazlar'!F261,4,2)),VALUE(LEFT('Cihazlar'!F261,2))),""))),IF('Cihazlar'!E261="","",IF(ISNUMBER('Cihazlar'!E261),'Cihazlar'!E261,IFERROR(DATE(VALUE(RIGHT('Cihazlar'!E261,4)),VALUE(MID('Cihazlar'!E261,4,2)),VALUE(LEFT('Cihazlar'!E261,2))),""))))</f>
        <v/>
      </c>
      <c r="P261" t="str">
        <f>IF('Cihazlar'!C261="","",IFERROR(MATCH('Cihazlar'!C261,'Ürünler'!$A:$A,0),IFERROR(MATCH('Cihazlar'!C261,'Ürünler'!$B:$B,0),"")))</f>
        <v/>
      </c>
      <c r="Q261">
        <f>IF(R261&gt;0,0,IF('Cihazlar'!J261&lt;&gt;"",N(VALUE('Cihazlar'!J261)),IF(P261="",0,N(INDEX('Ürünler'!$C:$C,P261)))))</f>
        <v>0</v>
      </c>
      <c r="R261">
        <f>IF('Cihazlar'!K261&lt;&gt;"",N(VALUE('Cihazlar'!K261)),IF('Cihazlar'!J261&lt;&gt;"",0,IF(P261="",0,N(INDEX('Ürünler'!$D:$D,P261)))))</f>
        <v>0</v>
      </c>
    </row>
    <row r="262" spans="1:18">
      <c r="A262" t="str">
        <f>IF(AND('Cihazlar'!A262="",'Cihazlar'!B262=""),"",IFERROR(INDEX('Müşteriler'!$A:$A,MATCH(IF('Cihazlar'!A262="","§",'Cihazlar'!A262),'Müşteriler'!$K:$K,0)),IFERROR(INDEX('Müşteriler'!$A:$A,MATCH(IF('Cihazlar'!B262="","§",'Cihazlar'!B262),'Müşteriler'!$C:$C,0)),'Cihazlar'!A262&amp;'Cihazlar'!B262)))</f>
        <v/>
      </c>
      <c r="B262" t="str">
        <f>IF('Cihazlar'!C262="","",IF(P262="",'Cihazlar'!C262,INDEX('Ürünler'!$B:$B,P262)))</f>
        <v/>
      </c>
      <c r="C262" t="str">
        <f>IF('Cihazlar'!D262="","",'Cihazlar'!D262)</f>
        <v/>
      </c>
      <c r="D262" s="16" t="str">
        <f>O262</f>
        <v/>
      </c>
      <c r="E262" t="str">
        <f>IF(R262&gt;0,R262&amp;" gün",IF(Q262&gt;0,Q262&amp;" ay",""))</f>
        <v/>
      </c>
      <c r="F262" s="16" t="str">
        <f>IF(OR('Cihazlar'!C262="",O262=""),"",IF(R262&gt;0,O262+R262,IF(Q262&gt;0,EDATE(O262,Q262),"")))</f>
        <v/>
      </c>
      <c r="G262" s="17" t="str">
        <f>IF(F262="","",F262-TODAY())</f>
        <v/>
      </c>
      <c r="H262" t="str">
        <f>IF(G262="","",IF(G262&lt;0,"Gecikmiş",IF(G262&lt;=30,"30 gün içinde","Planlı")))</f>
        <v/>
      </c>
      <c r="I262" s="16" t="str">
        <f>IF('Cihazlar'!R262="","",IF('Cihazlar'!S262="Uygun değil",(IF('Cihazlar'!R262="","",IF(ISNUMBER('Cihazlar'!R262),'Cihazlar'!R262,IFERROR(DATE(VALUE(RIGHT('Cihazlar'!R262,4)),VALUE(MID('Cihazlar'!R262,4,2)),VALUE(LEFT('Cihazlar'!R262,2))),""))))+0,EDATE((IF('Cihazlar'!R262="","",IF(ISNUMBER('Cihazlar'!R262),'Cihazlar'!R262,IFERROR(DATE(VALUE(RIGHT('Cihazlar'!R262,4)),VALUE(MID('Cihazlar'!R262,4,2)),VALUE(LEFT('Cihazlar'!R262,2))),"")))),12)))</f>
        <v/>
      </c>
      <c r="J262" s="17" t="str">
        <f>IF(I262="","",I262-TODAY())</f>
        <v/>
      </c>
      <c r="K262" s="16" t="str">
        <f>IF('Cihazlar'!U262="","",IF('Cihazlar'!V262="Kaçak var",(IF('Cihazlar'!U262="","",IF(ISNUMBER('Cihazlar'!U262),'Cihazlar'!U262,IFERROR(DATE(VALUE(RIGHT('Cihazlar'!U262,4)),VALUE(MID('Cihazlar'!U262,4,2)),VALUE(LEFT('Cihazlar'!U262,2))),""))))+30,EDATE((IF('Cihazlar'!U262="","",IF(ISNUMBER('Cihazlar'!U262),'Cihazlar'!U262,IFERROR(DATE(VALUE(RIGHT('Cihazlar'!U262,4)),VALUE(MID('Cihazlar'!U262,4,2)),VALUE(LEFT('Cihazlar'!U262,2))),"")))),12)))</f>
        <v/>
      </c>
      <c r="L262" s="17" t="str">
        <f>IF(K262="","",K262-TODAY())</f>
        <v/>
      </c>
      <c r="M262" s="16" t="str">
        <f>IF('Cihazlar'!X262="","",IF('Cihazlar'!Y262="Uygun değil",(IF('Cihazlar'!X262="","",IF(ISNUMBER('Cihazlar'!X262),'Cihazlar'!X262,IFERROR(DATE(VALUE(RIGHT('Cihazlar'!X262,4)),VALUE(MID('Cihazlar'!X262,4,2)),VALUE(LEFT('Cihazlar'!X262,2))),""))))+0,EDATE((IF('Cihazlar'!X262="","",IF(ISNUMBER('Cihazlar'!X262),'Cihazlar'!X262,IFERROR(DATE(VALUE(RIGHT('Cihazlar'!X262,4)),VALUE(MID('Cihazlar'!X262,4,2)),VALUE(LEFT('Cihazlar'!X262,2))),"")))),12)))</f>
        <v/>
      </c>
      <c r="N262" s="17" t="str">
        <f>IF(M262="","",M262-TODAY())</f>
        <v/>
      </c>
      <c r="O262" s="16" t="str">
        <f>IF('Cihazlar'!F262&lt;&gt;"",IF('Cihazlar'!F262="","",IF(ISNUMBER('Cihazlar'!F262),'Cihazlar'!F262,IFERROR(DATE(VALUE(RIGHT('Cihazlar'!F262,4)),VALUE(MID('Cihazlar'!F262,4,2)),VALUE(LEFT('Cihazlar'!F262,2))),""))),IF('Cihazlar'!E262="","",IF(ISNUMBER('Cihazlar'!E262),'Cihazlar'!E262,IFERROR(DATE(VALUE(RIGHT('Cihazlar'!E262,4)),VALUE(MID('Cihazlar'!E262,4,2)),VALUE(LEFT('Cihazlar'!E262,2))),""))))</f>
        <v/>
      </c>
      <c r="P262" t="str">
        <f>IF('Cihazlar'!C262="","",IFERROR(MATCH('Cihazlar'!C262,'Ürünler'!$A:$A,0),IFERROR(MATCH('Cihazlar'!C262,'Ürünler'!$B:$B,0),"")))</f>
        <v/>
      </c>
      <c r="Q262">
        <f>IF(R262&gt;0,0,IF('Cihazlar'!J262&lt;&gt;"",N(VALUE('Cihazlar'!J262)),IF(P262="",0,N(INDEX('Ürünler'!$C:$C,P262)))))</f>
        <v>0</v>
      </c>
      <c r="R262">
        <f>IF('Cihazlar'!K262&lt;&gt;"",N(VALUE('Cihazlar'!K262)),IF('Cihazlar'!J262&lt;&gt;"",0,IF(P262="",0,N(INDEX('Ürünler'!$D:$D,P262)))))</f>
        <v>0</v>
      </c>
    </row>
    <row r="263" spans="1:18">
      <c r="A263" t="str">
        <f>IF(AND('Cihazlar'!A263="",'Cihazlar'!B263=""),"",IFERROR(INDEX('Müşteriler'!$A:$A,MATCH(IF('Cihazlar'!A263="","§",'Cihazlar'!A263),'Müşteriler'!$K:$K,0)),IFERROR(INDEX('Müşteriler'!$A:$A,MATCH(IF('Cihazlar'!B263="","§",'Cihazlar'!B263),'Müşteriler'!$C:$C,0)),'Cihazlar'!A263&amp;'Cihazlar'!B263)))</f>
        <v/>
      </c>
      <c r="B263" t="str">
        <f>IF('Cihazlar'!C263="","",IF(P263="",'Cihazlar'!C263,INDEX('Ürünler'!$B:$B,P263)))</f>
        <v/>
      </c>
      <c r="C263" t="str">
        <f>IF('Cihazlar'!D263="","",'Cihazlar'!D263)</f>
        <v/>
      </c>
      <c r="D263" s="16" t="str">
        <f>O263</f>
        <v/>
      </c>
      <c r="E263" t="str">
        <f>IF(R263&gt;0,R263&amp;" gün",IF(Q263&gt;0,Q263&amp;" ay",""))</f>
        <v/>
      </c>
      <c r="F263" s="16" t="str">
        <f>IF(OR('Cihazlar'!C263="",O263=""),"",IF(R263&gt;0,O263+R263,IF(Q263&gt;0,EDATE(O263,Q263),"")))</f>
        <v/>
      </c>
      <c r="G263" s="17" t="str">
        <f>IF(F263="","",F263-TODAY())</f>
        <v/>
      </c>
      <c r="H263" t="str">
        <f>IF(G263="","",IF(G263&lt;0,"Gecikmiş",IF(G263&lt;=30,"30 gün içinde","Planlı")))</f>
        <v/>
      </c>
      <c r="I263" s="16" t="str">
        <f>IF('Cihazlar'!R263="","",IF('Cihazlar'!S263="Uygun değil",(IF('Cihazlar'!R263="","",IF(ISNUMBER('Cihazlar'!R263),'Cihazlar'!R263,IFERROR(DATE(VALUE(RIGHT('Cihazlar'!R263,4)),VALUE(MID('Cihazlar'!R263,4,2)),VALUE(LEFT('Cihazlar'!R263,2))),""))))+0,EDATE((IF('Cihazlar'!R263="","",IF(ISNUMBER('Cihazlar'!R263),'Cihazlar'!R263,IFERROR(DATE(VALUE(RIGHT('Cihazlar'!R263,4)),VALUE(MID('Cihazlar'!R263,4,2)),VALUE(LEFT('Cihazlar'!R263,2))),"")))),12)))</f>
        <v/>
      </c>
      <c r="J263" s="17" t="str">
        <f>IF(I263="","",I263-TODAY())</f>
        <v/>
      </c>
      <c r="K263" s="16" t="str">
        <f>IF('Cihazlar'!U263="","",IF('Cihazlar'!V263="Kaçak var",(IF('Cihazlar'!U263="","",IF(ISNUMBER('Cihazlar'!U263),'Cihazlar'!U263,IFERROR(DATE(VALUE(RIGHT('Cihazlar'!U263,4)),VALUE(MID('Cihazlar'!U263,4,2)),VALUE(LEFT('Cihazlar'!U263,2))),""))))+30,EDATE((IF('Cihazlar'!U263="","",IF(ISNUMBER('Cihazlar'!U263),'Cihazlar'!U263,IFERROR(DATE(VALUE(RIGHT('Cihazlar'!U263,4)),VALUE(MID('Cihazlar'!U263,4,2)),VALUE(LEFT('Cihazlar'!U263,2))),"")))),12)))</f>
        <v/>
      </c>
      <c r="L263" s="17" t="str">
        <f>IF(K263="","",K263-TODAY())</f>
        <v/>
      </c>
      <c r="M263" s="16" t="str">
        <f>IF('Cihazlar'!X263="","",IF('Cihazlar'!Y263="Uygun değil",(IF('Cihazlar'!X263="","",IF(ISNUMBER('Cihazlar'!X263),'Cihazlar'!X263,IFERROR(DATE(VALUE(RIGHT('Cihazlar'!X263,4)),VALUE(MID('Cihazlar'!X263,4,2)),VALUE(LEFT('Cihazlar'!X263,2))),""))))+0,EDATE((IF('Cihazlar'!X263="","",IF(ISNUMBER('Cihazlar'!X263),'Cihazlar'!X263,IFERROR(DATE(VALUE(RIGHT('Cihazlar'!X263,4)),VALUE(MID('Cihazlar'!X263,4,2)),VALUE(LEFT('Cihazlar'!X263,2))),"")))),12)))</f>
        <v/>
      </c>
      <c r="N263" s="17" t="str">
        <f>IF(M263="","",M263-TODAY())</f>
        <v/>
      </c>
      <c r="O263" s="16" t="str">
        <f>IF('Cihazlar'!F263&lt;&gt;"",IF('Cihazlar'!F263="","",IF(ISNUMBER('Cihazlar'!F263),'Cihazlar'!F263,IFERROR(DATE(VALUE(RIGHT('Cihazlar'!F263,4)),VALUE(MID('Cihazlar'!F263,4,2)),VALUE(LEFT('Cihazlar'!F263,2))),""))),IF('Cihazlar'!E263="","",IF(ISNUMBER('Cihazlar'!E263),'Cihazlar'!E263,IFERROR(DATE(VALUE(RIGHT('Cihazlar'!E263,4)),VALUE(MID('Cihazlar'!E263,4,2)),VALUE(LEFT('Cihazlar'!E263,2))),""))))</f>
        <v/>
      </c>
      <c r="P263" t="str">
        <f>IF('Cihazlar'!C263="","",IFERROR(MATCH('Cihazlar'!C263,'Ürünler'!$A:$A,0),IFERROR(MATCH('Cihazlar'!C263,'Ürünler'!$B:$B,0),"")))</f>
        <v/>
      </c>
      <c r="Q263">
        <f>IF(R263&gt;0,0,IF('Cihazlar'!J263&lt;&gt;"",N(VALUE('Cihazlar'!J263)),IF(P263="",0,N(INDEX('Ürünler'!$C:$C,P263)))))</f>
        <v>0</v>
      </c>
      <c r="R263">
        <f>IF('Cihazlar'!K263&lt;&gt;"",N(VALUE('Cihazlar'!K263)),IF('Cihazlar'!J263&lt;&gt;"",0,IF(P263="",0,N(INDEX('Ürünler'!$D:$D,P263)))))</f>
        <v>0</v>
      </c>
    </row>
    <row r="264" spans="1:18">
      <c r="A264" t="str">
        <f>IF(AND('Cihazlar'!A264="",'Cihazlar'!B264=""),"",IFERROR(INDEX('Müşteriler'!$A:$A,MATCH(IF('Cihazlar'!A264="","§",'Cihazlar'!A264),'Müşteriler'!$K:$K,0)),IFERROR(INDEX('Müşteriler'!$A:$A,MATCH(IF('Cihazlar'!B264="","§",'Cihazlar'!B264),'Müşteriler'!$C:$C,0)),'Cihazlar'!A264&amp;'Cihazlar'!B264)))</f>
        <v/>
      </c>
      <c r="B264" t="str">
        <f>IF('Cihazlar'!C264="","",IF(P264="",'Cihazlar'!C264,INDEX('Ürünler'!$B:$B,P264)))</f>
        <v/>
      </c>
      <c r="C264" t="str">
        <f>IF('Cihazlar'!D264="","",'Cihazlar'!D264)</f>
        <v/>
      </c>
      <c r="D264" s="16" t="str">
        <f>O264</f>
        <v/>
      </c>
      <c r="E264" t="str">
        <f>IF(R264&gt;0,R264&amp;" gün",IF(Q264&gt;0,Q264&amp;" ay",""))</f>
        <v/>
      </c>
      <c r="F264" s="16" t="str">
        <f>IF(OR('Cihazlar'!C264="",O264=""),"",IF(R264&gt;0,O264+R264,IF(Q264&gt;0,EDATE(O264,Q264),"")))</f>
        <v/>
      </c>
      <c r="G264" s="17" t="str">
        <f>IF(F264="","",F264-TODAY())</f>
        <v/>
      </c>
      <c r="H264" t="str">
        <f>IF(G264="","",IF(G264&lt;0,"Gecikmiş",IF(G264&lt;=30,"30 gün içinde","Planlı")))</f>
        <v/>
      </c>
      <c r="I264" s="16" t="str">
        <f>IF('Cihazlar'!R264="","",IF('Cihazlar'!S264="Uygun değil",(IF('Cihazlar'!R264="","",IF(ISNUMBER('Cihazlar'!R264),'Cihazlar'!R264,IFERROR(DATE(VALUE(RIGHT('Cihazlar'!R264,4)),VALUE(MID('Cihazlar'!R264,4,2)),VALUE(LEFT('Cihazlar'!R264,2))),""))))+0,EDATE((IF('Cihazlar'!R264="","",IF(ISNUMBER('Cihazlar'!R264),'Cihazlar'!R264,IFERROR(DATE(VALUE(RIGHT('Cihazlar'!R264,4)),VALUE(MID('Cihazlar'!R264,4,2)),VALUE(LEFT('Cihazlar'!R264,2))),"")))),12)))</f>
        <v/>
      </c>
      <c r="J264" s="17" t="str">
        <f>IF(I264="","",I264-TODAY())</f>
        <v/>
      </c>
      <c r="K264" s="16" t="str">
        <f>IF('Cihazlar'!U264="","",IF('Cihazlar'!V264="Kaçak var",(IF('Cihazlar'!U264="","",IF(ISNUMBER('Cihazlar'!U264),'Cihazlar'!U264,IFERROR(DATE(VALUE(RIGHT('Cihazlar'!U264,4)),VALUE(MID('Cihazlar'!U264,4,2)),VALUE(LEFT('Cihazlar'!U264,2))),""))))+30,EDATE((IF('Cihazlar'!U264="","",IF(ISNUMBER('Cihazlar'!U264),'Cihazlar'!U264,IFERROR(DATE(VALUE(RIGHT('Cihazlar'!U264,4)),VALUE(MID('Cihazlar'!U264,4,2)),VALUE(LEFT('Cihazlar'!U264,2))),"")))),12)))</f>
        <v/>
      </c>
      <c r="L264" s="17" t="str">
        <f>IF(K264="","",K264-TODAY())</f>
        <v/>
      </c>
      <c r="M264" s="16" t="str">
        <f>IF('Cihazlar'!X264="","",IF('Cihazlar'!Y264="Uygun değil",(IF('Cihazlar'!X264="","",IF(ISNUMBER('Cihazlar'!X264),'Cihazlar'!X264,IFERROR(DATE(VALUE(RIGHT('Cihazlar'!X264,4)),VALUE(MID('Cihazlar'!X264,4,2)),VALUE(LEFT('Cihazlar'!X264,2))),""))))+0,EDATE((IF('Cihazlar'!X264="","",IF(ISNUMBER('Cihazlar'!X264),'Cihazlar'!X264,IFERROR(DATE(VALUE(RIGHT('Cihazlar'!X264,4)),VALUE(MID('Cihazlar'!X264,4,2)),VALUE(LEFT('Cihazlar'!X264,2))),"")))),12)))</f>
        <v/>
      </c>
      <c r="N264" s="17" t="str">
        <f>IF(M264="","",M264-TODAY())</f>
        <v/>
      </c>
      <c r="O264" s="16" t="str">
        <f>IF('Cihazlar'!F264&lt;&gt;"",IF('Cihazlar'!F264="","",IF(ISNUMBER('Cihazlar'!F264),'Cihazlar'!F264,IFERROR(DATE(VALUE(RIGHT('Cihazlar'!F264,4)),VALUE(MID('Cihazlar'!F264,4,2)),VALUE(LEFT('Cihazlar'!F264,2))),""))),IF('Cihazlar'!E264="","",IF(ISNUMBER('Cihazlar'!E264),'Cihazlar'!E264,IFERROR(DATE(VALUE(RIGHT('Cihazlar'!E264,4)),VALUE(MID('Cihazlar'!E264,4,2)),VALUE(LEFT('Cihazlar'!E264,2))),""))))</f>
        <v/>
      </c>
      <c r="P264" t="str">
        <f>IF('Cihazlar'!C264="","",IFERROR(MATCH('Cihazlar'!C264,'Ürünler'!$A:$A,0),IFERROR(MATCH('Cihazlar'!C264,'Ürünler'!$B:$B,0),"")))</f>
        <v/>
      </c>
      <c r="Q264">
        <f>IF(R264&gt;0,0,IF('Cihazlar'!J264&lt;&gt;"",N(VALUE('Cihazlar'!J264)),IF(P264="",0,N(INDEX('Ürünler'!$C:$C,P264)))))</f>
        <v>0</v>
      </c>
      <c r="R264">
        <f>IF('Cihazlar'!K264&lt;&gt;"",N(VALUE('Cihazlar'!K264)),IF('Cihazlar'!J264&lt;&gt;"",0,IF(P264="",0,N(INDEX('Ürünler'!$D:$D,P264)))))</f>
        <v>0</v>
      </c>
    </row>
    <row r="265" spans="1:18">
      <c r="A265" t="str">
        <f>IF(AND('Cihazlar'!A265="",'Cihazlar'!B265=""),"",IFERROR(INDEX('Müşteriler'!$A:$A,MATCH(IF('Cihazlar'!A265="","§",'Cihazlar'!A265),'Müşteriler'!$K:$K,0)),IFERROR(INDEX('Müşteriler'!$A:$A,MATCH(IF('Cihazlar'!B265="","§",'Cihazlar'!B265),'Müşteriler'!$C:$C,0)),'Cihazlar'!A265&amp;'Cihazlar'!B265)))</f>
        <v/>
      </c>
      <c r="B265" t="str">
        <f>IF('Cihazlar'!C265="","",IF(P265="",'Cihazlar'!C265,INDEX('Ürünler'!$B:$B,P265)))</f>
        <v/>
      </c>
      <c r="C265" t="str">
        <f>IF('Cihazlar'!D265="","",'Cihazlar'!D265)</f>
        <v/>
      </c>
      <c r="D265" s="16" t="str">
        <f>O265</f>
        <v/>
      </c>
      <c r="E265" t="str">
        <f>IF(R265&gt;0,R265&amp;" gün",IF(Q265&gt;0,Q265&amp;" ay",""))</f>
        <v/>
      </c>
      <c r="F265" s="16" t="str">
        <f>IF(OR('Cihazlar'!C265="",O265=""),"",IF(R265&gt;0,O265+R265,IF(Q265&gt;0,EDATE(O265,Q265),"")))</f>
        <v/>
      </c>
      <c r="G265" s="17" t="str">
        <f>IF(F265="","",F265-TODAY())</f>
        <v/>
      </c>
      <c r="H265" t="str">
        <f>IF(G265="","",IF(G265&lt;0,"Gecikmiş",IF(G265&lt;=30,"30 gün içinde","Planlı")))</f>
        <v/>
      </c>
      <c r="I265" s="16" t="str">
        <f>IF('Cihazlar'!R265="","",IF('Cihazlar'!S265="Uygun değil",(IF('Cihazlar'!R265="","",IF(ISNUMBER('Cihazlar'!R265),'Cihazlar'!R265,IFERROR(DATE(VALUE(RIGHT('Cihazlar'!R265,4)),VALUE(MID('Cihazlar'!R265,4,2)),VALUE(LEFT('Cihazlar'!R265,2))),""))))+0,EDATE((IF('Cihazlar'!R265="","",IF(ISNUMBER('Cihazlar'!R265),'Cihazlar'!R265,IFERROR(DATE(VALUE(RIGHT('Cihazlar'!R265,4)),VALUE(MID('Cihazlar'!R265,4,2)),VALUE(LEFT('Cihazlar'!R265,2))),"")))),12)))</f>
        <v/>
      </c>
      <c r="J265" s="17" t="str">
        <f>IF(I265="","",I265-TODAY())</f>
        <v/>
      </c>
      <c r="K265" s="16" t="str">
        <f>IF('Cihazlar'!U265="","",IF('Cihazlar'!V265="Kaçak var",(IF('Cihazlar'!U265="","",IF(ISNUMBER('Cihazlar'!U265),'Cihazlar'!U265,IFERROR(DATE(VALUE(RIGHT('Cihazlar'!U265,4)),VALUE(MID('Cihazlar'!U265,4,2)),VALUE(LEFT('Cihazlar'!U265,2))),""))))+30,EDATE((IF('Cihazlar'!U265="","",IF(ISNUMBER('Cihazlar'!U265),'Cihazlar'!U265,IFERROR(DATE(VALUE(RIGHT('Cihazlar'!U265,4)),VALUE(MID('Cihazlar'!U265,4,2)),VALUE(LEFT('Cihazlar'!U265,2))),"")))),12)))</f>
        <v/>
      </c>
      <c r="L265" s="17" t="str">
        <f>IF(K265="","",K265-TODAY())</f>
        <v/>
      </c>
      <c r="M265" s="16" t="str">
        <f>IF('Cihazlar'!X265="","",IF('Cihazlar'!Y265="Uygun değil",(IF('Cihazlar'!X265="","",IF(ISNUMBER('Cihazlar'!X265),'Cihazlar'!X265,IFERROR(DATE(VALUE(RIGHT('Cihazlar'!X265,4)),VALUE(MID('Cihazlar'!X265,4,2)),VALUE(LEFT('Cihazlar'!X265,2))),""))))+0,EDATE((IF('Cihazlar'!X265="","",IF(ISNUMBER('Cihazlar'!X265),'Cihazlar'!X265,IFERROR(DATE(VALUE(RIGHT('Cihazlar'!X265,4)),VALUE(MID('Cihazlar'!X265,4,2)),VALUE(LEFT('Cihazlar'!X265,2))),"")))),12)))</f>
        <v/>
      </c>
      <c r="N265" s="17" t="str">
        <f>IF(M265="","",M265-TODAY())</f>
        <v/>
      </c>
      <c r="O265" s="16" t="str">
        <f>IF('Cihazlar'!F265&lt;&gt;"",IF('Cihazlar'!F265="","",IF(ISNUMBER('Cihazlar'!F265),'Cihazlar'!F265,IFERROR(DATE(VALUE(RIGHT('Cihazlar'!F265,4)),VALUE(MID('Cihazlar'!F265,4,2)),VALUE(LEFT('Cihazlar'!F265,2))),""))),IF('Cihazlar'!E265="","",IF(ISNUMBER('Cihazlar'!E265),'Cihazlar'!E265,IFERROR(DATE(VALUE(RIGHT('Cihazlar'!E265,4)),VALUE(MID('Cihazlar'!E265,4,2)),VALUE(LEFT('Cihazlar'!E265,2))),""))))</f>
        <v/>
      </c>
      <c r="P265" t="str">
        <f>IF('Cihazlar'!C265="","",IFERROR(MATCH('Cihazlar'!C265,'Ürünler'!$A:$A,0),IFERROR(MATCH('Cihazlar'!C265,'Ürünler'!$B:$B,0),"")))</f>
        <v/>
      </c>
      <c r="Q265">
        <f>IF(R265&gt;0,0,IF('Cihazlar'!J265&lt;&gt;"",N(VALUE('Cihazlar'!J265)),IF(P265="",0,N(INDEX('Ürünler'!$C:$C,P265)))))</f>
        <v>0</v>
      </c>
      <c r="R265">
        <f>IF('Cihazlar'!K265&lt;&gt;"",N(VALUE('Cihazlar'!K265)),IF('Cihazlar'!J265&lt;&gt;"",0,IF(P265="",0,N(INDEX('Ürünler'!$D:$D,P265)))))</f>
        <v>0</v>
      </c>
    </row>
    <row r="266" spans="1:18">
      <c r="A266" t="str">
        <f>IF(AND('Cihazlar'!A266="",'Cihazlar'!B266=""),"",IFERROR(INDEX('Müşteriler'!$A:$A,MATCH(IF('Cihazlar'!A266="","§",'Cihazlar'!A266),'Müşteriler'!$K:$K,0)),IFERROR(INDEX('Müşteriler'!$A:$A,MATCH(IF('Cihazlar'!B266="","§",'Cihazlar'!B266),'Müşteriler'!$C:$C,0)),'Cihazlar'!A266&amp;'Cihazlar'!B266)))</f>
        <v/>
      </c>
      <c r="B266" t="str">
        <f>IF('Cihazlar'!C266="","",IF(P266="",'Cihazlar'!C266,INDEX('Ürünler'!$B:$B,P266)))</f>
        <v/>
      </c>
      <c r="C266" t="str">
        <f>IF('Cihazlar'!D266="","",'Cihazlar'!D266)</f>
        <v/>
      </c>
      <c r="D266" s="16" t="str">
        <f>O266</f>
        <v/>
      </c>
      <c r="E266" t="str">
        <f>IF(R266&gt;0,R266&amp;" gün",IF(Q266&gt;0,Q266&amp;" ay",""))</f>
        <v/>
      </c>
      <c r="F266" s="16" t="str">
        <f>IF(OR('Cihazlar'!C266="",O266=""),"",IF(R266&gt;0,O266+R266,IF(Q266&gt;0,EDATE(O266,Q266),"")))</f>
        <v/>
      </c>
      <c r="G266" s="17" t="str">
        <f>IF(F266="","",F266-TODAY())</f>
        <v/>
      </c>
      <c r="H266" t="str">
        <f>IF(G266="","",IF(G266&lt;0,"Gecikmiş",IF(G266&lt;=30,"30 gün içinde","Planlı")))</f>
        <v/>
      </c>
      <c r="I266" s="16" t="str">
        <f>IF('Cihazlar'!R266="","",IF('Cihazlar'!S266="Uygun değil",(IF('Cihazlar'!R266="","",IF(ISNUMBER('Cihazlar'!R266),'Cihazlar'!R266,IFERROR(DATE(VALUE(RIGHT('Cihazlar'!R266,4)),VALUE(MID('Cihazlar'!R266,4,2)),VALUE(LEFT('Cihazlar'!R266,2))),""))))+0,EDATE((IF('Cihazlar'!R266="","",IF(ISNUMBER('Cihazlar'!R266),'Cihazlar'!R266,IFERROR(DATE(VALUE(RIGHT('Cihazlar'!R266,4)),VALUE(MID('Cihazlar'!R266,4,2)),VALUE(LEFT('Cihazlar'!R266,2))),"")))),12)))</f>
        <v/>
      </c>
      <c r="J266" s="17" t="str">
        <f>IF(I266="","",I266-TODAY())</f>
        <v/>
      </c>
      <c r="K266" s="16" t="str">
        <f>IF('Cihazlar'!U266="","",IF('Cihazlar'!V266="Kaçak var",(IF('Cihazlar'!U266="","",IF(ISNUMBER('Cihazlar'!U266),'Cihazlar'!U266,IFERROR(DATE(VALUE(RIGHT('Cihazlar'!U266,4)),VALUE(MID('Cihazlar'!U266,4,2)),VALUE(LEFT('Cihazlar'!U266,2))),""))))+30,EDATE((IF('Cihazlar'!U266="","",IF(ISNUMBER('Cihazlar'!U266),'Cihazlar'!U266,IFERROR(DATE(VALUE(RIGHT('Cihazlar'!U266,4)),VALUE(MID('Cihazlar'!U266,4,2)),VALUE(LEFT('Cihazlar'!U266,2))),"")))),12)))</f>
        <v/>
      </c>
      <c r="L266" s="17" t="str">
        <f>IF(K266="","",K266-TODAY())</f>
        <v/>
      </c>
      <c r="M266" s="16" t="str">
        <f>IF('Cihazlar'!X266="","",IF('Cihazlar'!Y266="Uygun değil",(IF('Cihazlar'!X266="","",IF(ISNUMBER('Cihazlar'!X266),'Cihazlar'!X266,IFERROR(DATE(VALUE(RIGHT('Cihazlar'!X266,4)),VALUE(MID('Cihazlar'!X266,4,2)),VALUE(LEFT('Cihazlar'!X266,2))),""))))+0,EDATE((IF('Cihazlar'!X266="","",IF(ISNUMBER('Cihazlar'!X266),'Cihazlar'!X266,IFERROR(DATE(VALUE(RIGHT('Cihazlar'!X266,4)),VALUE(MID('Cihazlar'!X266,4,2)),VALUE(LEFT('Cihazlar'!X266,2))),"")))),12)))</f>
        <v/>
      </c>
      <c r="N266" s="17" t="str">
        <f>IF(M266="","",M266-TODAY())</f>
        <v/>
      </c>
      <c r="O266" s="16" t="str">
        <f>IF('Cihazlar'!F266&lt;&gt;"",IF('Cihazlar'!F266="","",IF(ISNUMBER('Cihazlar'!F266),'Cihazlar'!F266,IFERROR(DATE(VALUE(RIGHT('Cihazlar'!F266,4)),VALUE(MID('Cihazlar'!F266,4,2)),VALUE(LEFT('Cihazlar'!F266,2))),""))),IF('Cihazlar'!E266="","",IF(ISNUMBER('Cihazlar'!E266),'Cihazlar'!E266,IFERROR(DATE(VALUE(RIGHT('Cihazlar'!E266,4)),VALUE(MID('Cihazlar'!E266,4,2)),VALUE(LEFT('Cihazlar'!E266,2))),""))))</f>
        <v/>
      </c>
      <c r="P266" t="str">
        <f>IF('Cihazlar'!C266="","",IFERROR(MATCH('Cihazlar'!C266,'Ürünler'!$A:$A,0),IFERROR(MATCH('Cihazlar'!C266,'Ürünler'!$B:$B,0),"")))</f>
        <v/>
      </c>
      <c r="Q266">
        <f>IF(R266&gt;0,0,IF('Cihazlar'!J266&lt;&gt;"",N(VALUE('Cihazlar'!J266)),IF(P266="",0,N(INDEX('Ürünler'!$C:$C,P266)))))</f>
        <v>0</v>
      </c>
      <c r="R266">
        <f>IF('Cihazlar'!K266&lt;&gt;"",N(VALUE('Cihazlar'!K266)),IF('Cihazlar'!J266&lt;&gt;"",0,IF(P266="",0,N(INDEX('Ürünler'!$D:$D,P266)))))</f>
        <v>0</v>
      </c>
    </row>
    <row r="267" spans="1:18">
      <c r="A267" t="str">
        <f>IF(AND('Cihazlar'!A267="",'Cihazlar'!B267=""),"",IFERROR(INDEX('Müşteriler'!$A:$A,MATCH(IF('Cihazlar'!A267="","§",'Cihazlar'!A267),'Müşteriler'!$K:$K,0)),IFERROR(INDEX('Müşteriler'!$A:$A,MATCH(IF('Cihazlar'!B267="","§",'Cihazlar'!B267),'Müşteriler'!$C:$C,0)),'Cihazlar'!A267&amp;'Cihazlar'!B267)))</f>
        <v/>
      </c>
      <c r="B267" t="str">
        <f>IF('Cihazlar'!C267="","",IF(P267="",'Cihazlar'!C267,INDEX('Ürünler'!$B:$B,P267)))</f>
        <v/>
      </c>
      <c r="C267" t="str">
        <f>IF('Cihazlar'!D267="","",'Cihazlar'!D267)</f>
        <v/>
      </c>
      <c r="D267" s="16" t="str">
        <f>O267</f>
        <v/>
      </c>
      <c r="E267" t="str">
        <f>IF(R267&gt;0,R267&amp;" gün",IF(Q267&gt;0,Q267&amp;" ay",""))</f>
        <v/>
      </c>
      <c r="F267" s="16" t="str">
        <f>IF(OR('Cihazlar'!C267="",O267=""),"",IF(R267&gt;0,O267+R267,IF(Q267&gt;0,EDATE(O267,Q267),"")))</f>
        <v/>
      </c>
      <c r="G267" s="17" t="str">
        <f>IF(F267="","",F267-TODAY())</f>
        <v/>
      </c>
      <c r="H267" t="str">
        <f>IF(G267="","",IF(G267&lt;0,"Gecikmiş",IF(G267&lt;=30,"30 gün içinde","Planlı")))</f>
        <v/>
      </c>
      <c r="I267" s="16" t="str">
        <f>IF('Cihazlar'!R267="","",IF('Cihazlar'!S267="Uygun değil",(IF('Cihazlar'!R267="","",IF(ISNUMBER('Cihazlar'!R267),'Cihazlar'!R267,IFERROR(DATE(VALUE(RIGHT('Cihazlar'!R267,4)),VALUE(MID('Cihazlar'!R267,4,2)),VALUE(LEFT('Cihazlar'!R267,2))),""))))+0,EDATE((IF('Cihazlar'!R267="","",IF(ISNUMBER('Cihazlar'!R267),'Cihazlar'!R267,IFERROR(DATE(VALUE(RIGHT('Cihazlar'!R267,4)),VALUE(MID('Cihazlar'!R267,4,2)),VALUE(LEFT('Cihazlar'!R267,2))),"")))),12)))</f>
        <v/>
      </c>
      <c r="J267" s="17" t="str">
        <f>IF(I267="","",I267-TODAY())</f>
        <v/>
      </c>
      <c r="K267" s="16" t="str">
        <f>IF('Cihazlar'!U267="","",IF('Cihazlar'!V267="Kaçak var",(IF('Cihazlar'!U267="","",IF(ISNUMBER('Cihazlar'!U267),'Cihazlar'!U267,IFERROR(DATE(VALUE(RIGHT('Cihazlar'!U267,4)),VALUE(MID('Cihazlar'!U267,4,2)),VALUE(LEFT('Cihazlar'!U267,2))),""))))+30,EDATE((IF('Cihazlar'!U267="","",IF(ISNUMBER('Cihazlar'!U267),'Cihazlar'!U267,IFERROR(DATE(VALUE(RIGHT('Cihazlar'!U267,4)),VALUE(MID('Cihazlar'!U267,4,2)),VALUE(LEFT('Cihazlar'!U267,2))),"")))),12)))</f>
        <v/>
      </c>
      <c r="L267" s="17" t="str">
        <f>IF(K267="","",K267-TODAY())</f>
        <v/>
      </c>
      <c r="M267" s="16" t="str">
        <f>IF('Cihazlar'!X267="","",IF('Cihazlar'!Y267="Uygun değil",(IF('Cihazlar'!X267="","",IF(ISNUMBER('Cihazlar'!X267),'Cihazlar'!X267,IFERROR(DATE(VALUE(RIGHT('Cihazlar'!X267,4)),VALUE(MID('Cihazlar'!X267,4,2)),VALUE(LEFT('Cihazlar'!X267,2))),""))))+0,EDATE((IF('Cihazlar'!X267="","",IF(ISNUMBER('Cihazlar'!X267),'Cihazlar'!X267,IFERROR(DATE(VALUE(RIGHT('Cihazlar'!X267,4)),VALUE(MID('Cihazlar'!X267,4,2)),VALUE(LEFT('Cihazlar'!X267,2))),"")))),12)))</f>
        <v/>
      </c>
      <c r="N267" s="17" t="str">
        <f>IF(M267="","",M267-TODAY())</f>
        <v/>
      </c>
      <c r="O267" s="16" t="str">
        <f>IF('Cihazlar'!F267&lt;&gt;"",IF('Cihazlar'!F267="","",IF(ISNUMBER('Cihazlar'!F267),'Cihazlar'!F267,IFERROR(DATE(VALUE(RIGHT('Cihazlar'!F267,4)),VALUE(MID('Cihazlar'!F267,4,2)),VALUE(LEFT('Cihazlar'!F267,2))),""))),IF('Cihazlar'!E267="","",IF(ISNUMBER('Cihazlar'!E267),'Cihazlar'!E267,IFERROR(DATE(VALUE(RIGHT('Cihazlar'!E267,4)),VALUE(MID('Cihazlar'!E267,4,2)),VALUE(LEFT('Cihazlar'!E267,2))),""))))</f>
        <v/>
      </c>
      <c r="P267" t="str">
        <f>IF('Cihazlar'!C267="","",IFERROR(MATCH('Cihazlar'!C267,'Ürünler'!$A:$A,0),IFERROR(MATCH('Cihazlar'!C267,'Ürünler'!$B:$B,0),"")))</f>
        <v/>
      </c>
      <c r="Q267">
        <f>IF(R267&gt;0,0,IF('Cihazlar'!J267&lt;&gt;"",N(VALUE('Cihazlar'!J267)),IF(P267="",0,N(INDEX('Ürünler'!$C:$C,P267)))))</f>
        <v>0</v>
      </c>
      <c r="R267">
        <f>IF('Cihazlar'!K267&lt;&gt;"",N(VALUE('Cihazlar'!K267)),IF('Cihazlar'!J267&lt;&gt;"",0,IF(P267="",0,N(INDEX('Ürünler'!$D:$D,P267)))))</f>
        <v>0</v>
      </c>
    </row>
    <row r="268" spans="1:18">
      <c r="A268" t="str">
        <f>IF(AND('Cihazlar'!A268="",'Cihazlar'!B268=""),"",IFERROR(INDEX('Müşteriler'!$A:$A,MATCH(IF('Cihazlar'!A268="","§",'Cihazlar'!A268),'Müşteriler'!$K:$K,0)),IFERROR(INDEX('Müşteriler'!$A:$A,MATCH(IF('Cihazlar'!B268="","§",'Cihazlar'!B268),'Müşteriler'!$C:$C,0)),'Cihazlar'!A268&amp;'Cihazlar'!B268)))</f>
        <v/>
      </c>
      <c r="B268" t="str">
        <f>IF('Cihazlar'!C268="","",IF(P268="",'Cihazlar'!C268,INDEX('Ürünler'!$B:$B,P268)))</f>
        <v/>
      </c>
      <c r="C268" t="str">
        <f>IF('Cihazlar'!D268="","",'Cihazlar'!D268)</f>
        <v/>
      </c>
      <c r="D268" s="16" t="str">
        <f>O268</f>
        <v/>
      </c>
      <c r="E268" t="str">
        <f>IF(R268&gt;0,R268&amp;" gün",IF(Q268&gt;0,Q268&amp;" ay",""))</f>
        <v/>
      </c>
      <c r="F268" s="16" t="str">
        <f>IF(OR('Cihazlar'!C268="",O268=""),"",IF(R268&gt;0,O268+R268,IF(Q268&gt;0,EDATE(O268,Q268),"")))</f>
        <v/>
      </c>
      <c r="G268" s="17" t="str">
        <f>IF(F268="","",F268-TODAY())</f>
        <v/>
      </c>
      <c r="H268" t="str">
        <f>IF(G268="","",IF(G268&lt;0,"Gecikmiş",IF(G268&lt;=30,"30 gün içinde","Planlı")))</f>
        <v/>
      </c>
      <c r="I268" s="16" t="str">
        <f>IF('Cihazlar'!R268="","",IF('Cihazlar'!S268="Uygun değil",(IF('Cihazlar'!R268="","",IF(ISNUMBER('Cihazlar'!R268),'Cihazlar'!R268,IFERROR(DATE(VALUE(RIGHT('Cihazlar'!R268,4)),VALUE(MID('Cihazlar'!R268,4,2)),VALUE(LEFT('Cihazlar'!R268,2))),""))))+0,EDATE((IF('Cihazlar'!R268="","",IF(ISNUMBER('Cihazlar'!R268),'Cihazlar'!R268,IFERROR(DATE(VALUE(RIGHT('Cihazlar'!R268,4)),VALUE(MID('Cihazlar'!R268,4,2)),VALUE(LEFT('Cihazlar'!R268,2))),"")))),12)))</f>
        <v/>
      </c>
      <c r="J268" s="17" t="str">
        <f>IF(I268="","",I268-TODAY())</f>
        <v/>
      </c>
      <c r="K268" s="16" t="str">
        <f>IF('Cihazlar'!U268="","",IF('Cihazlar'!V268="Kaçak var",(IF('Cihazlar'!U268="","",IF(ISNUMBER('Cihazlar'!U268),'Cihazlar'!U268,IFERROR(DATE(VALUE(RIGHT('Cihazlar'!U268,4)),VALUE(MID('Cihazlar'!U268,4,2)),VALUE(LEFT('Cihazlar'!U268,2))),""))))+30,EDATE((IF('Cihazlar'!U268="","",IF(ISNUMBER('Cihazlar'!U268),'Cihazlar'!U268,IFERROR(DATE(VALUE(RIGHT('Cihazlar'!U268,4)),VALUE(MID('Cihazlar'!U268,4,2)),VALUE(LEFT('Cihazlar'!U268,2))),"")))),12)))</f>
        <v/>
      </c>
      <c r="L268" s="17" t="str">
        <f>IF(K268="","",K268-TODAY())</f>
        <v/>
      </c>
      <c r="M268" s="16" t="str">
        <f>IF('Cihazlar'!X268="","",IF('Cihazlar'!Y268="Uygun değil",(IF('Cihazlar'!X268="","",IF(ISNUMBER('Cihazlar'!X268),'Cihazlar'!X268,IFERROR(DATE(VALUE(RIGHT('Cihazlar'!X268,4)),VALUE(MID('Cihazlar'!X268,4,2)),VALUE(LEFT('Cihazlar'!X268,2))),""))))+0,EDATE((IF('Cihazlar'!X268="","",IF(ISNUMBER('Cihazlar'!X268),'Cihazlar'!X268,IFERROR(DATE(VALUE(RIGHT('Cihazlar'!X268,4)),VALUE(MID('Cihazlar'!X268,4,2)),VALUE(LEFT('Cihazlar'!X268,2))),"")))),12)))</f>
        <v/>
      </c>
      <c r="N268" s="17" t="str">
        <f>IF(M268="","",M268-TODAY())</f>
        <v/>
      </c>
      <c r="O268" s="16" t="str">
        <f>IF('Cihazlar'!F268&lt;&gt;"",IF('Cihazlar'!F268="","",IF(ISNUMBER('Cihazlar'!F268),'Cihazlar'!F268,IFERROR(DATE(VALUE(RIGHT('Cihazlar'!F268,4)),VALUE(MID('Cihazlar'!F268,4,2)),VALUE(LEFT('Cihazlar'!F268,2))),""))),IF('Cihazlar'!E268="","",IF(ISNUMBER('Cihazlar'!E268),'Cihazlar'!E268,IFERROR(DATE(VALUE(RIGHT('Cihazlar'!E268,4)),VALUE(MID('Cihazlar'!E268,4,2)),VALUE(LEFT('Cihazlar'!E268,2))),""))))</f>
        <v/>
      </c>
      <c r="P268" t="str">
        <f>IF('Cihazlar'!C268="","",IFERROR(MATCH('Cihazlar'!C268,'Ürünler'!$A:$A,0),IFERROR(MATCH('Cihazlar'!C268,'Ürünler'!$B:$B,0),"")))</f>
        <v/>
      </c>
      <c r="Q268">
        <f>IF(R268&gt;0,0,IF('Cihazlar'!J268&lt;&gt;"",N(VALUE('Cihazlar'!J268)),IF(P268="",0,N(INDEX('Ürünler'!$C:$C,P268)))))</f>
        <v>0</v>
      </c>
      <c r="R268">
        <f>IF('Cihazlar'!K268&lt;&gt;"",N(VALUE('Cihazlar'!K268)),IF('Cihazlar'!J268&lt;&gt;"",0,IF(P268="",0,N(INDEX('Ürünler'!$D:$D,P268)))))</f>
        <v>0</v>
      </c>
    </row>
    <row r="269" spans="1:18">
      <c r="A269" t="str">
        <f>IF(AND('Cihazlar'!A269="",'Cihazlar'!B269=""),"",IFERROR(INDEX('Müşteriler'!$A:$A,MATCH(IF('Cihazlar'!A269="","§",'Cihazlar'!A269),'Müşteriler'!$K:$K,0)),IFERROR(INDEX('Müşteriler'!$A:$A,MATCH(IF('Cihazlar'!B269="","§",'Cihazlar'!B269),'Müşteriler'!$C:$C,0)),'Cihazlar'!A269&amp;'Cihazlar'!B269)))</f>
        <v/>
      </c>
      <c r="B269" t="str">
        <f>IF('Cihazlar'!C269="","",IF(P269="",'Cihazlar'!C269,INDEX('Ürünler'!$B:$B,P269)))</f>
        <v/>
      </c>
      <c r="C269" t="str">
        <f>IF('Cihazlar'!D269="","",'Cihazlar'!D269)</f>
        <v/>
      </c>
      <c r="D269" s="16" t="str">
        <f>O269</f>
        <v/>
      </c>
      <c r="E269" t="str">
        <f>IF(R269&gt;0,R269&amp;" gün",IF(Q269&gt;0,Q269&amp;" ay",""))</f>
        <v/>
      </c>
      <c r="F269" s="16" t="str">
        <f>IF(OR('Cihazlar'!C269="",O269=""),"",IF(R269&gt;0,O269+R269,IF(Q269&gt;0,EDATE(O269,Q269),"")))</f>
        <v/>
      </c>
      <c r="G269" s="17" t="str">
        <f>IF(F269="","",F269-TODAY())</f>
        <v/>
      </c>
      <c r="H269" t="str">
        <f>IF(G269="","",IF(G269&lt;0,"Gecikmiş",IF(G269&lt;=30,"30 gün içinde","Planlı")))</f>
        <v/>
      </c>
      <c r="I269" s="16" t="str">
        <f>IF('Cihazlar'!R269="","",IF('Cihazlar'!S269="Uygun değil",(IF('Cihazlar'!R269="","",IF(ISNUMBER('Cihazlar'!R269),'Cihazlar'!R269,IFERROR(DATE(VALUE(RIGHT('Cihazlar'!R269,4)),VALUE(MID('Cihazlar'!R269,4,2)),VALUE(LEFT('Cihazlar'!R269,2))),""))))+0,EDATE((IF('Cihazlar'!R269="","",IF(ISNUMBER('Cihazlar'!R269),'Cihazlar'!R269,IFERROR(DATE(VALUE(RIGHT('Cihazlar'!R269,4)),VALUE(MID('Cihazlar'!R269,4,2)),VALUE(LEFT('Cihazlar'!R269,2))),"")))),12)))</f>
        <v/>
      </c>
      <c r="J269" s="17" t="str">
        <f>IF(I269="","",I269-TODAY())</f>
        <v/>
      </c>
      <c r="K269" s="16" t="str">
        <f>IF('Cihazlar'!U269="","",IF('Cihazlar'!V269="Kaçak var",(IF('Cihazlar'!U269="","",IF(ISNUMBER('Cihazlar'!U269),'Cihazlar'!U269,IFERROR(DATE(VALUE(RIGHT('Cihazlar'!U269,4)),VALUE(MID('Cihazlar'!U269,4,2)),VALUE(LEFT('Cihazlar'!U269,2))),""))))+30,EDATE((IF('Cihazlar'!U269="","",IF(ISNUMBER('Cihazlar'!U269),'Cihazlar'!U269,IFERROR(DATE(VALUE(RIGHT('Cihazlar'!U269,4)),VALUE(MID('Cihazlar'!U269,4,2)),VALUE(LEFT('Cihazlar'!U269,2))),"")))),12)))</f>
        <v/>
      </c>
      <c r="L269" s="17" t="str">
        <f>IF(K269="","",K269-TODAY())</f>
        <v/>
      </c>
      <c r="M269" s="16" t="str">
        <f>IF('Cihazlar'!X269="","",IF('Cihazlar'!Y269="Uygun değil",(IF('Cihazlar'!X269="","",IF(ISNUMBER('Cihazlar'!X269),'Cihazlar'!X269,IFERROR(DATE(VALUE(RIGHT('Cihazlar'!X269,4)),VALUE(MID('Cihazlar'!X269,4,2)),VALUE(LEFT('Cihazlar'!X269,2))),""))))+0,EDATE((IF('Cihazlar'!X269="","",IF(ISNUMBER('Cihazlar'!X269),'Cihazlar'!X269,IFERROR(DATE(VALUE(RIGHT('Cihazlar'!X269,4)),VALUE(MID('Cihazlar'!X269,4,2)),VALUE(LEFT('Cihazlar'!X269,2))),"")))),12)))</f>
        <v/>
      </c>
      <c r="N269" s="17" t="str">
        <f>IF(M269="","",M269-TODAY())</f>
        <v/>
      </c>
      <c r="O269" s="16" t="str">
        <f>IF('Cihazlar'!F269&lt;&gt;"",IF('Cihazlar'!F269="","",IF(ISNUMBER('Cihazlar'!F269),'Cihazlar'!F269,IFERROR(DATE(VALUE(RIGHT('Cihazlar'!F269,4)),VALUE(MID('Cihazlar'!F269,4,2)),VALUE(LEFT('Cihazlar'!F269,2))),""))),IF('Cihazlar'!E269="","",IF(ISNUMBER('Cihazlar'!E269),'Cihazlar'!E269,IFERROR(DATE(VALUE(RIGHT('Cihazlar'!E269,4)),VALUE(MID('Cihazlar'!E269,4,2)),VALUE(LEFT('Cihazlar'!E269,2))),""))))</f>
        <v/>
      </c>
      <c r="P269" t="str">
        <f>IF('Cihazlar'!C269="","",IFERROR(MATCH('Cihazlar'!C269,'Ürünler'!$A:$A,0),IFERROR(MATCH('Cihazlar'!C269,'Ürünler'!$B:$B,0),"")))</f>
        <v/>
      </c>
      <c r="Q269">
        <f>IF(R269&gt;0,0,IF('Cihazlar'!J269&lt;&gt;"",N(VALUE('Cihazlar'!J269)),IF(P269="",0,N(INDEX('Ürünler'!$C:$C,P269)))))</f>
        <v>0</v>
      </c>
      <c r="R269">
        <f>IF('Cihazlar'!K269&lt;&gt;"",N(VALUE('Cihazlar'!K269)),IF('Cihazlar'!J269&lt;&gt;"",0,IF(P269="",0,N(INDEX('Ürünler'!$D:$D,P269)))))</f>
        <v>0</v>
      </c>
    </row>
    <row r="270" spans="1:18">
      <c r="A270" t="str">
        <f>IF(AND('Cihazlar'!A270="",'Cihazlar'!B270=""),"",IFERROR(INDEX('Müşteriler'!$A:$A,MATCH(IF('Cihazlar'!A270="","§",'Cihazlar'!A270),'Müşteriler'!$K:$K,0)),IFERROR(INDEX('Müşteriler'!$A:$A,MATCH(IF('Cihazlar'!B270="","§",'Cihazlar'!B270),'Müşteriler'!$C:$C,0)),'Cihazlar'!A270&amp;'Cihazlar'!B270)))</f>
        <v/>
      </c>
      <c r="B270" t="str">
        <f>IF('Cihazlar'!C270="","",IF(P270="",'Cihazlar'!C270,INDEX('Ürünler'!$B:$B,P270)))</f>
        <v/>
      </c>
      <c r="C270" t="str">
        <f>IF('Cihazlar'!D270="","",'Cihazlar'!D270)</f>
        <v/>
      </c>
      <c r="D270" s="16" t="str">
        <f>O270</f>
        <v/>
      </c>
      <c r="E270" t="str">
        <f>IF(R270&gt;0,R270&amp;" gün",IF(Q270&gt;0,Q270&amp;" ay",""))</f>
        <v/>
      </c>
      <c r="F270" s="16" t="str">
        <f>IF(OR('Cihazlar'!C270="",O270=""),"",IF(R270&gt;0,O270+R270,IF(Q270&gt;0,EDATE(O270,Q270),"")))</f>
        <v/>
      </c>
      <c r="G270" s="17" t="str">
        <f>IF(F270="","",F270-TODAY())</f>
        <v/>
      </c>
      <c r="H270" t="str">
        <f>IF(G270="","",IF(G270&lt;0,"Gecikmiş",IF(G270&lt;=30,"30 gün içinde","Planlı")))</f>
        <v/>
      </c>
      <c r="I270" s="16" t="str">
        <f>IF('Cihazlar'!R270="","",IF('Cihazlar'!S270="Uygun değil",(IF('Cihazlar'!R270="","",IF(ISNUMBER('Cihazlar'!R270),'Cihazlar'!R270,IFERROR(DATE(VALUE(RIGHT('Cihazlar'!R270,4)),VALUE(MID('Cihazlar'!R270,4,2)),VALUE(LEFT('Cihazlar'!R270,2))),""))))+0,EDATE((IF('Cihazlar'!R270="","",IF(ISNUMBER('Cihazlar'!R270),'Cihazlar'!R270,IFERROR(DATE(VALUE(RIGHT('Cihazlar'!R270,4)),VALUE(MID('Cihazlar'!R270,4,2)),VALUE(LEFT('Cihazlar'!R270,2))),"")))),12)))</f>
        <v/>
      </c>
      <c r="J270" s="17" t="str">
        <f>IF(I270="","",I270-TODAY())</f>
        <v/>
      </c>
      <c r="K270" s="16" t="str">
        <f>IF('Cihazlar'!U270="","",IF('Cihazlar'!V270="Kaçak var",(IF('Cihazlar'!U270="","",IF(ISNUMBER('Cihazlar'!U270),'Cihazlar'!U270,IFERROR(DATE(VALUE(RIGHT('Cihazlar'!U270,4)),VALUE(MID('Cihazlar'!U270,4,2)),VALUE(LEFT('Cihazlar'!U270,2))),""))))+30,EDATE((IF('Cihazlar'!U270="","",IF(ISNUMBER('Cihazlar'!U270),'Cihazlar'!U270,IFERROR(DATE(VALUE(RIGHT('Cihazlar'!U270,4)),VALUE(MID('Cihazlar'!U270,4,2)),VALUE(LEFT('Cihazlar'!U270,2))),"")))),12)))</f>
        <v/>
      </c>
      <c r="L270" s="17" t="str">
        <f>IF(K270="","",K270-TODAY())</f>
        <v/>
      </c>
      <c r="M270" s="16" t="str">
        <f>IF('Cihazlar'!X270="","",IF('Cihazlar'!Y270="Uygun değil",(IF('Cihazlar'!X270="","",IF(ISNUMBER('Cihazlar'!X270),'Cihazlar'!X270,IFERROR(DATE(VALUE(RIGHT('Cihazlar'!X270,4)),VALUE(MID('Cihazlar'!X270,4,2)),VALUE(LEFT('Cihazlar'!X270,2))),""))))+0,EDATE((IF('Cihazlar'!X270="","",IF(ISNUMBER('Cihazlar'!X270),'Cihazlar'!X270,IFERROR(DATE(VALUE(RIGHT('Cihazlar'!X270,4)),VALUE(MID('Cihazlar'!X270,4,2)),VALUE(LEFT('Cihazlar'!X270,2))),"")))),12)))</f>
        <v/>
      </c>
      <c r="N270" s="17" t="str">
        <f>IF(M270="","",M270-TODAY())</f>
        <v/>
      </c>
      <c r="O270" s="16" t="str">
        <f>IF('Cihazlar'!F270&lt;&gt;"",IF('Cihazlar'!F270="","",IF(ISNUMBER('Cihazlar'!F270),'Cihazlar'!F270,IFERROR(DATE(VALUE(RIGHT('Cihazlar'!F270,4)),VALUE(MID('Cihazlar'!F270,4,2)),VALUE(LEFT('Cihazlar'!F270,2))),""))),IF('Cihazlar'!E270="","",IF(ISNUMBER('Cihazlar'!E270),'Cihazlar'!E270,IFERROR(DATE(VALUE(RIGHT('Cihazlar'!E270,4)),VALUE(MID('Cihazlar'!E270,4,2)),VALUE(LEFT('Cihazlar'!E270,2))),""))))</f>
        <v/>
      </c>
      <c r="P270" t="str">
        <f>IF('Cihazlar'!C270="","",IFERROR(MATCH('Cihazlar'!C270,'Ürünler'!$A:$A,0),IFERROR(MATCH('Cihazlar'!C270,'Ürünler'!$B:$B,0),"")))</f>
        <v/>
      </c>
      <c r="Q270">
        <f>IF(R270&gt;0,0,IF('Cihazlar'!J270&lt;&gt;"",N(VALUE('Cihazlar'!J270)),IF(P270="",0,N(INDEX('Ürünler'!$C:$C,P270)))))</f>
        <v>0</v>
      </c>
      <c r="R270">
        <f>IF('Cihazlar'!K270&lt;&gt;"",N(VALUE('Cihazlar'!K270)),IF('Cihazlar'!J270&lt;&gt;"",0,IF(P270="",0,N(INDEX('Ürünler'!$D:$D,P270)))))</f>
        <v>0</v>
      </c>
    </row>
    <row r="271" spans="1:18">
      <c r="A271" t="str">
        <f>IF(AND('Cihazlar'!A271="",'Cihazlar'!B271=""),"",IFERROR(INDEX('Müşteriler'!$A:$A,MATCH(IF('Cihazlar'!A271="","§",'Cihazlar'!A271),'Müşteriler'!$K:$K,0)),IFERROR(INDEX('Müşteriler'!$A:$A,MATCH(IF('Cihazlar'!B271="","§",'Cihazlar'!B271),'Müşteriler'!$C:$C,0)),'Cihazlar'!A271&amp;'Cihazlar'!B271)))</f>
        <v/>
      </c>
      <c r="B271" t="str">
        <f>IF('Cihazlar'!C271="","",IF(P271="",'Cihazlar'!C271,INDEX('Ürünler'!$B:$B,P271)))</f>
        <v/>
      </c>
      <c r="C271" t="str">
        <f>IF('Cihazlar'!D271="","",'Cihazlar'!D271)</f>
        <v/>
      </c>
      <c r="D271" s="16" t="str">
        <f>O271</f>
        <v/>
      </c>
      <c r="E271" t="str">
        <f>IF(R271&gt;0,R271&amp;" gün",IF(Q271&gt;0,Q271&amp;" ay",""))</f>
        <v/>
      </c>
      <c r="F271" s="16" t="str">
        <f>IF(OR('Cihazlar'!C271="",O271=""),"",IF(R271&gt;0,O271+R271,IF(Q271&gt;0,EDATE(O271,Q271),"")))</f>
        <v/>
      </c>
      <c r="G271" s="17" t="str">
        <f>IF(F271="","",F271-TODAY())</f>
        <v/>
      </c>
      <c r="H271" t="str">
        <f>IF(G271="","",IF(G271&lt;0,"Gecikmiş",IF(G271&lt;=30,"30 gün içinde","Planlı")))</f>
        <v/>
      </c>
      <c r="I271" s="16" t="str">
        <f>IF('Cihazlar'!R271="","",IF('Cihazlar'!S271="Uygun değil",(IF('Cihazlar'!R271="","",IF(ISNUMBER('Cihazlar'!R271),'Cihazlar'!R271,IFERROR(DATE(VALUE(RIGHT('Cihazlar'!R271,4)),VALUE(MID('Cihazlar'!R271,4,2)),VALUE(LEFT('Cihazlar'!R271,2))),""))))+0,EDATE((IF('Cihazlar'!R271="","",IF(ISNUMBER('Cihazlar'!R271),'Cihazlar'!R271,IFERROR(DATE(VALUE(RIGHT('Cihazlar'!R271,4)),VALUE(MID('Cihazlar'!R271,4,2)),VALUE(LEFT('Cihazlar'!R271,2))),"")))),12)))</f>
        <v/>
      </c>
      <c r="J271" s="17" t="str">
        <f>IF(I271="","",I271-TODAY())</f>
        <v/>
      </c>
      <c r="K271" s="16" t="str">
        <f>IF('Cihazlar'!U271="","",IF('Cihazlar'!V271="Kaçak var",(IF('Cihazlar'!U271="","",IF(ISNUMBER('Cihazlar'!U271),'Cihazlar'!U271,IFERROR(DATE(VALUE(RIGHT('Cihazlar'!U271,4)),VALUE(MID('Cihazlar'!U271,4,2)),VALUE(LEFT('Cihazlar'!U271,2))),""))))+30,EDATE((IF('Cihazlar'!U271="","",IF(ISNUMBER('Cihazlar'!U271),'Cihazlar'!U271,IFERROR(DATE(VALUE(RIGHT('Cihazlar'!U271,4)),VALUE(MID('Cihazlar'!U271,4,2)),VALUE(LEFT('Cihazlar'!U271,2))),"")))),12)))</f>
        <v/>
      </c>
      <c r="L271" s="17" t="str">
        <f>IF(K271="","",K271-TODAY())</f>
        <v/>
      </c>
      <c r="M271" s="16" t="str">
        <f>IF('Cihazlar'!X271="","",IF('Cihazlar'!Y271="Uygun değil",(IF('Cihazlar'!X271="","",IF(ISNUMBER('Cihazlar'!X271),'Cihazlar'!X271,IFERROR(DATE(VALUE(RIGHT('Cihazlar'!X271,4)),VALUE(MID('Cihazlar'!X271,4,2)),VALUE(LEFT('Cihazlar'!X271,2))),""))))+0,EDATE((IF('Cihazlar'!X271="","",IF(ISNUMBER('Cihazlar'!X271),'Cihazlar'!X271,IFERROR(DATE(VALUE(RIGHT('Cihazlar'!X271,4)),VALUE(MID('Cihazlar'!X271,4,2)),VALUE(LEFT('Cihazlar'!X271,2))),"")))),12)))</f>
        <v/>
      </c>
      <c r="N271" s="17" t="str">
        <f>IF(M271="","",M271-TODAY())</f>
        <v/>
      </c>
      <c r="O271" s="16" t="str">
        <f>IF('Cihazlar'!F271&lt;&gt;"",IF('Cihazlar'!F271="","",IF(ISNUMBER('Cihazlar'!F271),'Cihazlar'!F271,IFERROR(DATE(VALUE(RIGHT('Cihazlar'!F271,4)),VALUE(MID('Cihazlar'!F271,4,2)),VALUE(LEFT('Cihazlar'!F271,2))),""))),IF('Cihazlar'!E271="","",IF(ISNUMBER('Cihazlar'!E271),'Cihazlar'!E271,IFERROR(DATE(VALUE(RIGHT('Cihazlar'!E271,4)),VALUE(MID('Cihazlar'!E271,4,2)),VALUE(LEFT('Cihazlar'!E271,2))),""))))</f>
        <v/>
      </c>
      <c r="P271" t="str">
        <f>IF('Cihazlar'!C271="","",IFERROR(MATCH('Cihazlar'!C271,'Ürünler'!$A:$A,0),IFERROR(MATCH('Cihazlar'!C271,'Ürünler'!$B:$B,0),"")))</f>
        <v/>
      </c>
      <c r="Q271">
        <f>IF(R271&gt;0,0,IF('Cihazlar'!J271&lt;&gt;"",N(VALUE('Cihazlar'!J271)),IF(P271="",0,N(INDEX('Ürünler'!$C:$C,P271)))))</f>
        <v>0</v>
      </c>
      <c r="R271">
        <f>IF('Cihazlar'!K271&lt;&gt;"",N(VALUE('Cihazlar'!K271)),IF('Cihazlar'!J271&lt;&gt;"",0,IF(P271="",0,N(INDEX('Ürünler'!$D:$D,P271)))))</f>
        <v>0</v>
      </c>
    </row>
    <row r="272" spans="1:18">
      <c r="A272" t="str">
        <f>IF(AND('Cihazlar'!A272="",'Cihazlar'!B272=""),"",IFERROR(INDEX('Müşteriler'!$A:$A,MATCH(IF('Cihazlar'!A272="","§",'Cihazlar'!A272),'Müşteriler'!$K:$K,0)),IFERROR(INDEX('Müşteriler'!$A:$A,MATCH(IF('Cihazlar'!B272="","§",'Cihazlar'!B272),'Müşteriler'!$C:$C,0)),'Cihazlar'!A272&amp;'Cihazlar'!B272)))</f>
        <v/>
      </c>
      <c r="B272" t="str">
        <f>IF('Cihazlar'!C272="","",IF(P272="",'Cihazlar'!C272,INDEX('Ürünler'!$B:$B,P272)))</f>
        <v/>
      </c>
      <c r="C272" t="str">
        <f>IF('Cihazlar'!D272="","",'Cihazlar'!D272)</f>
        <v/>
      </c>
      <c r="D272" s="16" t="str">
        <f>O272</f>
        <v/>
      </c>
      <c r="E272" t="str">
        <f>IF(R272&gt;0,R272&amp;" gün",IF(Q272&gt;0,Q272&amp;" ay",""))</f>
        <v/>
      </c>
      <c r="F272" s="16" t="str">
        <f>IF(OR('Cihazlar'!C272="",O272=""),"",IF(R272&gt;0,O272+R272,IF(Q272&gt;0,EDATE(O272,Q272),"")))</f>
        <v/>
      </c>
      <c r="G272" s="17" t="str">
        <f>IF(F272="","",F272-TODAY())</f>
        <v/>
      </c>
      <c r="H272" t="str">
        <f>IF(G272="","",IF(G272&lt;0,"Gecikmiş",IF(G272&lt;=30,"30 gün içinde","Planlı")))</f>
        <v/>
      </c>
      <c r="I272" s="16" t="str">
        <f>IF('Cihazlar'!R272="","",IF('Cihazlar'!S272="Uygun değil",(IF('Cihazlar'!R272="","",IF(ISNUMBER('Cihazlar'!R272),'Cihazlar'!R272,IFERROR(DATE(VALUE(RIGHT('Cihazlar'!R272,4)),VALUE(MID('Cihazlar'!R272,4,2)),VALUE(LEFT('Cihazlar'!R272,2))),""))))+0,EDATE((IF('Cihazlar'!R272="","",IF(ISNUMBER('Cihazlar'!R272),'Cihazlar'!R272,IFERROR(DATE(VALUE(RIGHT('Cihazlar'!R272,4)),VALUE(MID('Cihazlar'!R272,4,2)),VALUE(LEFT('Cihazlar'!R272,2))),"")))),12)))</f>
        <v/>
      </c>
      <c r="J272" s="17" t="str">
        <f>IF(I272="","",I272-TODAY())</f>
        <v/>
      </c>
      <c r="K272" s="16" t="str">
        <f>IF('Cihazlar'!U272="","",IF('Cihazlar'!V272="Kaçak var",(IF('Cihazlar'!U272="","",IF(ISNUMBER('Cihazlar'!U272),'Cihazlar'!U272,IFERROR(DATE(VALUE(RIGHT('Cihazlar'!U272,4)),VALUE(MID('Cihazlar'!U272,4,2)),VALUE(LEFT('Cihazlar'!U272,2))),""))))+30,EDATE((IF('Cihazlar'!U272="","",IF(ISNUMBER('Cihazlar'!U272),'Cihazlar'!U272,IFERROR(DATE(VALUE(RIGHT('Cihazlar'!U272,4)),VALUE(MID('Cihazlar'!U272,4,2)),VALUE(LEFT('Cihazlar'!U272,2))),"")))),12)))</f>
        <v/>
      </c>
      <c r="L272" s="17" t="str">
        <f>IF(K272="","",K272-TODAY())</f>
        <v/>
      </c>
      <c r="M272" s="16" t="str">
        <f>IF('Cihazlar'!X272="","",IF('Cihazlar'!Y272="Uygun değil",(IF('Cihazlar'!X272="","",IF(ISNUMBER('Cihazlar'!X272),'Cihazlar'!X272,IFERROR(DATE(VALUE(RIGHT('Cihazlar'!X272,4)),VALUE(MID('Cihazlar'!X272,4,2)),VALUE(LEFT('Cihazlar'!X272,2))),""))))+0,EDATE((IF('Cihazlar'!X272="","",IF(ISNUMBER('Cihazlar'!X272),'Cihazlar'!X272,IFERROR(DATE(VALUE(RIGHT('Cihazlar'!X272,4)),VALUE(MID('Cihazlar'!X272,4,2)),VALUE(LEFT('Cihazlar'!X272,2))),"")))),12)))</f>
        <v/>
      </c>
      <c r="N272" s="17" t="str">
        <f>IF(M272="","",M272-TODAY())</f>
        <v/>
      </c>
      <c r="O272" s="16" t="str">
        <f>IF('Cihazlar'!F272&lt;&gt;"",IF('Cihazlar'!F272="","",IF(ISNUMBER('Cihazlar'!F272),'Cihazlar'!F272,IFERROR(DATE(VALUE(RIGHT('Cihazlar'!F272,4)),VALUE(MID('Cihazlar'!F272,4,2)),VALUE(LEFT('Cihazlar'!F272,2))),""))),IF('Cihazlar'!E272="","",IF(ISNUMBER('Cihazlar'!E272),'Cihazlar'!E272,IFERROR(DATE(VALUE(RIGHT('Cihazlar'!E272,4)),VALUE(MID('Cihazlar'!E272,4,2)),VALUE(LEFT('Cihazlar'!E272,2))),""))))</f>
        <v/>
      </c>
      <c r="P272" t="str">
        <f>IF('Cihazlar'!C272="","",IFERROR(MATCH('Cihazlar'!C272,'Ürünler'!$A:$A,0),IFERROR(MATCH('Cihazlar'!C272,'Ürünler'!$B:$B,0),"")))</f>
        <v/>
      </c>
      <c r="Q272">
        <f>IF(R272&gt;0,0,IF('Cihazlar'!J272&lt;&gt;"",N(VALUE('Cihazlar'!J272)),IF(P272="",0,N(INDEX('Ürünler'!$C:$C,P272)))))</f>
        <v>0</v>
      </c>
      <c r="R272">
        <f>IF('Cihazlar'!K272&lt;&gt;"",N(VALUE('Cihazlar'!K272)),IF('Cihazlar'!J272&lt;&gt;"",0,IF(P272="",0,N(INDEX('Ürünler'!$D:$D,P272)))))</f>
        <v>0</v>
      </c>
    </row>
    <row r="273" spans="1:18">
      <c r="A273" t="str">
        <f>IF(AND('Cihazlar'!A273="",'Cihazlar'!B273=""),"",IFERROR(INDEX('Müşteriler'!$A:$A,MATCH(IF('Cihazlar'!A273="","§",'Cihazlar'!A273),'Müşteriler'!$K:$K,0)),IFERROR(INDEX('Müşteriler'!$A:$A,MATCH(IF('Cihazlar'!B273="","§",'Cihazlar'!B273),'Müşteriler'!$C:$C,0)),'Cihazlar'!A273&amp;'Cihazlar'!B273)))</f>
        <v/>
      </c>
      <c r="B273" t="str">
        <f>IF('Cihazlar'!C273="","",IF(P273="",'Cihazlar'!C273,INDEX('Ürünler'!$B:$B,P273)))</f>
        <v/>
      </c>
      <c r="C273" t="str">
        <f>IF('Cihazlar'!D273="","",'Cihazlar'!D273)</f>
        <v/>
      </c>
      <c r="D273" s="16" t="str">
        <f>O273</f>
        <v/>
      </c>
      <c r="E273" t="str">
        <f>IF(R273&gt;0,R273&amp;" gün",IF(Q273&gt;0,Q273&amp;" ay",""))</f>
        <v/>
      </c>
      <c r="F273" s="16" t="str">
        <f>IF(OR('Cihazlar'!C273="",O273=""),"",IF(R273&gt;0,O273+R273,IF(Q273&gt;0,EDATE(O273,Q273),"")))</f>
        <v/>
      </c>
      <c r="G273" s="17" t="str">
        <f>IF(F273="","",F273-TODAY())</f>
        <v/>
      </c>
      <c r="H273" t="str">
        <f>IF(G273="","",IF(G273&lt;0,"Gecikmiş",IF(G273&lt;=30,"30 gün içinde","Planlı")))</f>
        <v/>
      </c>
      <c r="I273" s="16" t="str">
        <f>IF('Cihazlar'!R273="","",IF('Cihazlar'!S273="Uygun değil",(IF('Cihazlar'!R273="","",IF(ISNUMBER('Cihazlar'!R273),'Cihazlar'!R273,IFERROR(DATE(VALUE(RIGHT('Cihazlar'!R273,4)),VALUE(MID('Cihazlar'!R273,4,2)),VALUE(LEFT('Cihazlar'!R273,2))),""))))+0,EDATE((IF('Cihazlar'!R273="","",IF(ISNUMBER('Cihazlar'!R273),'Cihazlar'!R273,IFERROR(DATE(VALUE(RIGHT('Cihazlar'!R273,4)),VALUE(MID('Cihazlar'!R273,4,2)),VALUE(LEFT('Cihazlar'!R273,2))),"")))),12)))</f>
        <v/>
      </c>
      <c r="J273" s="17" t="str">
        <f>IF(I273="","",I273-TODAY())</f>
        <v/>
      </c>
      <c r="K273" s="16" t="str">
        <f>IF('Cihazlar'!U273="","",IF('Cihazlar'!V273="Kaçak var",(IF('Cihazlar'!U273="","",IF(ISNUMBER('Cihazlar'!U273),'Cihazlar'!U273,IFERROR(DATE(VALUE(RIGHT('Cihazlar'!U273,4)),VALUE(MID('Cihazlar'!U273,4,2)),VALUE(LEFT('Cihazlar'!U273,2))),""))))+30,EDATE((IF('Cihazlar'!U273="","",IF(ISNUMBER('Cihazlar'!U273),'Cihazlar'!U273,IFERROR(DATE(VALUE(RIGHT('Cihazlar'!U273,4)),VALUE(MID('Cihazlar'!U273,4,2)),VALUE(LEFT('Cihazlar'!U273,2))),"")))),12)))</f>
        <v/>
      </c>
      <c r="L273" s="17" t="str">
        <f>IF(K273="","",K273-TODAY())</f>
        <v/>
      </c>
      <c r="M273" s="16" t="str">
        <f>IF('Cihazlar'!X273="","",IF('Cihazlar'!Y273="Uygun değil",(IF('Cihazlar'!X273="","",IF(ISNUMBER('Cihazlar'!X273),'Cihazlar'!X273,IFERROR(DATE(VALUE(RIGHT('Cihazlar'!X273,4)),VALUE(MID('Cihazlar'!X273,4,2)),VALUE(LEFT('Cihazlar'!X273,2))),""))))+0,EDATE((IF('Cihazlar'!X273="","",IF(ISNUMBER('Cihazlar'!X273),'Cihazlar'!X273,IFERROR(DATE(VALUE(RIGHT('Cihazlar'!X273,4)),VALUE(MID('Cihazlar'!X273,4,2)),VALUE(LEFT('Cihazlar'!X273,2))),"")))),12)))</f>
        <v/>
      </c>
      <c r="N273" s="17" t="str">
        <f>IF(M273="","",M273-TODAY())</f>
        <v/>
      </c>
      <c r="O273" s="16" t="str">
        <f>IF('Cihazlar'!F273&lt;&gt;"",IF('Cihazlar'!F273="","",IF(ISNUMBER('Cihazlar'!F273),'Cihazlar'!F273,IFERROR(DATE(VALUE(RIGHT('Cihazlar'!F273,4)),VALUE(MID('Cihazlar'!F273,4,2)),VALUE(LEFT('Cihazlar'!F273,2))),""))),IF('Cihazlar'!E273="","",IF(ISNUMBER('Cihazlar'!E273),'Cihazlar'!E273,IFERROR(DATE(VALUE(RIGHT('Cihazlar'!E273,4)),VALUE(MID('Cihazlar'!E273,4,2)),VALUE(LEFT('Cihazlar'!E273,2))),""))))</f>
        <v/>
      </c>
      <c r="P273" t="str">
        <f>IF('Cihazlar'!C273="","",IFERROR(MATCH('Cihazlar'!C273,'Ürünler'!$A:$A,0),IFERROR(MATCH('Cihazlar'!C273,'Ürünler'!$B:$B,0),"")))</f>
        <v/>
      </c>
      <c r="Q273">
        <f>IF(R273&gt;0,0,IF('Cihazlar'!J273&lt;&gt;"",N(VALUE('Cihazlar'!J273)),IF(P273="",0,N(INDEX('Ürünler'!$C:$C,P273)))))</f>
        <v>0</v>
      </c>
      <c r="R273">
        <f>IF('Cihazlar'!K273&lt;&gt;"",N(VALUE('Cihazlar'!K273)),IF('Cihazlar'!J273&lt;&gt;"",0,IF(P273="",0,N(INDEX('Ürünler'!$D:$D,P273)))))</f>
        <v>0</v>
      </c>
    </row>
    <row r="274" spans="1:18">
      <c r="A274" t="str">
        <f>IF(AND('Cihazlar'!A274="",'Cihazlar'!B274=""),"",IFERROR(INDEX('Müşteriler'!$A:$A,MATCH(IF('Cihazlar'!A274="","§",'Cihazlar'!A274),'Müşteriler'!$K:$K,0)),IFERROR(INDEX('Müşteriler'!$A:$A,MATCH(IF('Cihazlar'!B274="","§",'Cihazlar'!B274),'Müşteriler'!$C:$C,0)),'Cihazlar'!A274&amp;'Cihazlar'!B274)))</f>
        <v/>
      </c>
      <c r="B274" t="str">
        <f>IF('Cihazlar'!C274="","",IF(P274="",'Cihazlar'!C274,INDEX('Ürünler'!$B:$B,P274)))</f>
        <v/>
      </c>
      <c r="C274" t="str">
        <f>IF('Cihazlar'!D274="","",'Cihazlar'!D274)</f>
        <v/>
      </c>
      <c r="D274" s="16" t="str">
        <f>O274</f>
        <v/>
      </c>
      <c r="E274" t="str">
        <f>IF(R274&gt;0,R274&amp;" gün",IF(Q274&gt;0,Q274&amp;" ay",""))</f>
        <v/>
      </c>
      <c r="F274" s="16" t="str">
        <f>IF(OR('Cihazlar'!C274="",O274=""),"",IF(R274&gt;0,O274+R274,IF(Q274&gt;0,EDATE(O274,Q274),"")))</f>
        <v/>
      </c>
      <c r="G274" s="17" t="str">
        <f>IF(F274="","",F274-TODAY())</f>
        <v/>
      </c>
      <c r="H274" t="str">
        <f>IF(G274="","",IF(G274&lt;0,"Gecikmiş",IF(G274&lt;=30,"30 gün içinde","Planlı")))</f>
        <v/>
      </c>
      <c r="I274" s="16" t="str">
        <f>IF('Cihazlar'!R274="","",IF('Cihazlar'!S274="Uygun değil",(IF('Cihazlar'!R274="","",IF(ISNUMBER('Cihazlar'!R274),'Cihazlar'!R274,IFERROR(DATE(VALUE(RIGHT('Cihazlar'!R274,4)),VALUE(MID('Cihazlar'!R274,4,2)),VALUE(LEFT('Cihazlar'!R274,2))),""))))+0,EDATE((IF('Cihazlar'!R274="","",IF(ISNUMBER('Cihazlar'!R274),'Cihazlar'!R274,IFERROR(DATE(VALUE(RIGHT('Cihazlar'!R274,4)),VALUE(MID('Cihazlar'!R274,4,2)),VALUE(LEFT('Cihazlar'!R274,2))),"")))),12)))</f>
        <v/>
      </c>
      <c r="J274" s="17" t="str">
        <f>IF(I274="","",I274-TODAY())</f>
        <v/>
      </c>
      <c r="K274" s="16" t="str">
        <f>IF('Cihazlar'!U274="","",IF('Cihazlar'!V274="Kaçak var",(IF('Cihazlar'!U274="","",IF(ISNUMBER('Cihazlar'!U274),'Cihazlar'!U274,IFERROR(DATE(VALUE(RIGHT('Cihazlar'!U274,4)),VALUE(MID('Cihazlar'!U274,4,2)),VALUE(LEFT('Cihazlar'!U274,2))),""))))+30,EDATE((IF('Cihazlar'!U274="","",IF(ISNUMBER('Cihazlar'!U274),'Cihazlar'!U274,IFERROR(DATE(VALUE(RIGHT('Cihazlar'!U274,4)),VALUE(MID('Cihazlar'!U274,4,2)),VALUE(LEFT('Cihazlar'!U274,2))),"")))),12)))</f>
        <v/>
      </c>
      <c r="L274" s="17" t="str">
        <f>IF(K274="","",K274-TODAY())</f>
        <v/>
      </c>
      <c r="M274" s="16" t="str">
        <f>IF('Cihazlar'!X274="","",IF('Cihazlar'!Y274="Uygun değil",(IF('Cihazlar'!X274="","",IF(ISNUMBER('Cihazlar'!X274),'Cihazlar'!X274,IFERROR(DATE(VALUE(RIGHT('Cihazlar'!X274,4)),VALUE(MID('Cihazlar'!X274,4,2)),VALUE(LEFT('Cihazlar'!X274,2))),""))))+0,EDATE((IF('Cihazlar'!X274="","",IF(ISNUMBER('Cihazlar'!X274),'Cihazlar'!X274,IFERROR(DATE(VALUE(RIGHT('Cihazlar'!X274,4)),VALUE(MID('Cihazlar'!X274,4,2)),VALUE(LEFT('Cihazlar'!X274,2))),"")))),12)))</f>
        <v/>
      </c>
      <c r="N274" s="17" t="str">
        <f>IF(M274="","",M274-TODAY())</f>
        <v/>
      </c>
      <c r="O274" s="16" t="str">
        <f>IF('Cihazlar'!F274&lt;&gt;"",IF('Cihazlar'!F274="","",IF(ISNUMBER('Cihazlar'!F274),'Cihazlar'!F274,IFERROR(DATE(VALUE(RIGHT('Cihazlar'!F274,4)),VALUE(MID('Cihazlar'!F274,4,2)),VALUE(LEFT('Cihazlar'!F274,2))),""))),IF('Cihazlar'!E274="","",IF(ISNUMBER('Cihazlar'!E274),'Cihazlar'!E274,IFERROR(DATE(VALUE(RIGHT('Cihazlar'!E274,4)),VALUE(MID('Cihazlar'!E274,4,2)),VALUE(LEFT('Cihazlar'!E274,2))),""))))</f>
        <v/>
      </c>
      <c r="P274" t="str">
        <f>IF('Cihazlar'!C274="","",IFERROR(MATCH('Cihazlar'!C274,'Ürünler'!$A:$A,0),IFERROR(MATCH('Cihazlar'!C274,'Ürünler'!$B:$B,0),"")))</f>
        <v/>
      </c>
      <c r="Q274">
        <f>IF(R274&gt;0,0,IF('Cihazlar'!J274&lt;&gt;"",N(VALUE('Cihazlar'!J274)),IF(P274="",0,N(INDEX('Ürünler'!$C:$C,P274)))))</f>
        <v>0</v>
      </c>
      <c r="R274">
        <f>IF('Cihazlar'!K274&lt;&gt;"",N(VALUE('Cihazlar'!K274)),IF('Cihazlar'!J274&lt;&gt;"",0,IF(P274="",0,N(INDEX('Ürünler'!$D:$D,P274)))))</f>
        <v>0</v>
      </c>
    </row>
    <row r="275" spans="1:18">
      <c r="A275" t="str">
        <f>IF(AND('Cihazlar'!A275="",'Cihazlar'!B275=""),"",IFERROR(INDEX('Müşteriler'!$A:$A,MATCH(IF('Cihazlar'!A275="","§",'Cihazlar'!A275),'Müşteriler'!$K:$K,0)),IFERROR(INDEX('Müşteriler'!$A:$A,MATCH(IF('Cihazlar'!B275="","§",'Cihazlar'!B275),'Müşteriler'!$C:$C,0)),'Cihazlar'!A275&amp;'Cihazlar'!B275)))</f>
        <v/>
      </c>
      <c r="B275" t="str">
        <f>IF('Cihazlar'!C275="","",IF(P275="",'Cihazlar'!C275,INDEX('Ürünler'!$B:$B,P275)))</f>
        <v/>
      </c>
      <c r="C275" t="str">
        <f>IF('Cihazlar'!D275="","",'Cihazlar'!D275)</f>
        <v/>
      </c>
      <c r="D275" s="16" t="str">
        <f>O275</f>
        <v/>
      </c>
      <c r="E275" t="str">
        <f>IF(R275&gt;0,R275&amp;" gün",IF(Q275&gt;0,Q275&amp;" ay",""))</f>
        <v/>
      </c>
      <c r="F275" s="16" t="str">
        <f>IF(OR('Cihazlar'!C275="",O275=""),"",IF(R275&gt;0,O275+R275,IF(Q275&gt;0,EDATE(O275,Q275),"")))</f>
        <v/>
      </c>
      <c r="G275" s="17" t="str">
        <f>IF(F275="","",F275-TODAY())</f>
        <v/>
      </c>
      <c r="H275" t="str">
        <f>IF(G275="","",IF(G275&lt;0,"Gecikmiş",IF(G275&lt;=30,"30 gün içinde","Planlı")))</f>
        <v/>
      </c>
      <c r="I275" s="16" t="str">
        <f>IF('Cihazlar'!R275="","",IF('Cihazlar'!S275="Uygun değil",(IF('Cihazlar'!R275="","",IF(ISNUMBER('Cihazlar'!R275),'Cihazlar'!R275,IFERROR(DATE(VALUE(RIGHT('Cihazlar'!R275,4)),VALUE(MID('Cihazlar'!R275,4,2)),VALUE(LEFT('Cihazlar'!R275,2))),""))))+0,EDATE((IF('Cihazlar'!R275="","",IF(ISNUMBER('Cihazlar'!R275),'Cihazlar'!R275,IFERROR(DATE(VALUE(RIGHT('Cihazlar'!R275,4)),VALUE(MID('Cihazlar'!R275,4,2)),VALUE(LEFT('Cihazlar'!R275,2))),"")))),12)))</f>
        <v/>
      </c>
      <c r="J275" s="17" t="str">
        <f>IF(I275="","",I275-TODAY())</f>
        <v/>
      </c>
      <c r="K275" s="16" t="str">
        <f>IF('Cihazlar'!U275="","",IF('Cihazlar'!V275="Kaçak var",(IF('Cihazlar'!U275="","",IF(ISNUMBER('Cihazlar'!U275),'Cihazlar'!U275,IFERROR(DATE(VALUE(RIGHT('Cihazlar'!U275,4)),VALUE(MID('Cihazlar'!U275,4,2)),VALUE(LEFT('Cihazlar'!U275,2))),""))))+30,EDATE((IF('Cihazlar'!U275="","",IF(ISNUMBER('Cihazlar'!U275),'Cihazlar'!U275,IFERROR(DATE(VALUE(RIGHT('Cihazlar'!U275,4)),VALUE(MID('Cihazlar'!U275,4,2)),VALUE(LEFT('Cihazlar'!U275,2))),"")))),12)))</f>
        <v/>
      </c>
      <c r="L275" s="17" t="str">
        <f>IF(K275="","",K275-TODAY())</f>
        <v/>
      </c>
      <c r="M275" s="16" t="str">
        <f>IF('Cihazlar'!X275="","",IF('Cihazlar'!Y275="Uygun değil",(IF('Cihazlar'!X275="","",IF(ISNUMBER('Cihazlar'!X275),'Cihazlar'!X275,IFERROR(DATE(VALUE(RIGHT('Cihazlar'!X275,4)),VALUE(MID('Cihazlar'!X275,4,2)),VALUE(LEFT('Cihazlar'!X275,2))),""))))+0,EDATE((IF('Cihazlar'!X275="","",IF(ISNUMBER('Cihazlar'!X275),'Cihazlar'!X275,IFERROR(DATE(VALUE(RIGHT('Cihazlar'!X275,4)),VALUE(MID('Cihazlar'!X275,4,2)),VALUE(LEFT('Cihazlar'!X275,2))),"")))),12)))</f>
        <v/>
      </c>
      <c r="N275" s="17" t="str">
        <f>IF(M275="","",M275-TODAY())</f>
        <v/>
      </c>
      <c r="O275" s="16" t="str">
        <f>IF('Cihazlar'!F275&lt;&gt;"",IF('Cihazlar'!F275="","",IF(ISNUMBER('Cihazlar'!F275),'Cihazlar'!F275,IFERROR(DATE(VALUE(RIGHT('Cihazlar'!F275,4)),VALUE(MID('Cihazlar'!F275,4,2)),VALUE(LEFT('Cihazlar'!F275,2))),""))),IF('Cihazlar'!E275="","",IF(ISNUMBER('Cihazlar'!E275),'Cihazlar'!E275,IFERROR(DATE(VALUE(RIGHT('Cihazlar'!E275,4)),VALUE(MID('Cihazlar'!E275,4,2)),VALUE(LEFT('Cihazlar'!E275,2))),""))))</f>
        <v/>
      </c>
      <c r="P275" t="str">
        <f>IF('Cihazlar'!C275="","",IFERROR(MATCH('Cihazlar'!C275,'Ürünler'!$A:$A,0),IFERROR(MATCH('Cihazlar'!C275,'Ürünler'!$B:$B,0),"")))</f>
        <v/>
      </c>
      <c r="Q275">
        <f>IF(R275&gt;0,0,IF('Cihazlar'!J275&lt;&gt;"",N(VALUE('Cihazlar'!J275)),IF(P275="",0,N(INDEX('Ürünler'!$C:$C,P275)))))</f>
        <v>0</v>
      </c>
      <c r="R275">
        <f>IF('Cihazlar'!K275&lt;&gt;"",N(VALUE('Cihazlar'!K275)),IF('Cihazlar'!J275&lt;&gt;"",0,IF(P275="",0,N(INDEX('Ürünler'!$D:$D,P275)))))</f>
        <v>0</v>
      </c>
    </row>
    <row r="276" spans="1:18">
      <c r="A276" t="str">
        <f>IF(AND('Cihazlar'!A276="",'Cihazlar'!B276=""),"",IFERROR(INDEX('Müşteriler'!$A:$A,MATCH(IF('Cihazlar'!A276="","§",'Cihazlar'!A276),'Müşteriler'!$K:$K,0)),IFERROR(INDEX('Müşteriler'!$A:$A,MATCH(IF('Cihazlar'!B276="","§",'Cihazlar'!B276),'Müşteriler'!$C:$C,0)),'Cihazlar'!A276&amp;'Cihazlar'!B276)))</f>
        <v/>
      </c>
      <c r="B276" t="str">
        <f>IF('Cihazlar'!C276="","",IF(P276="",'Cihazlar'!C276,INDEX('Ürünler'!$B:$B,P276)))</f>
        <v/>
      </c>
      <c r="C276" t="str">
        <f>IF('Cihazlar'!D276="","",'Cihazlar'!D276)</f>
        <v/>
      </c>
      <c r="D276" s="16" t="str">
        <f>O276</f>
        <v/>
      </c>
      <c r="E276" t="str">
        <f>IF(R276&gt;0,R276&amp;" gün",IF(Q276&gt;0,Q276&amp;" ay",""))</f>
        <v/>
      </c>
      <c r="F276" s="16" t="str">
        <f>IF(OR('Cihazlar'!C276="",O276=""),"",IF(R276&gt;0,O276+R276,IF(Q276&gt;0,EDATE(O276,Q276),"")))</f>
        <v/>
      </c>
      <c r="G276" s="17" t="str">
        <f>IF(F276="","",F276-TODAY())</f>
        <v/>
      </c>
      <c r="H276" t="str">
        <f>IF(G276="","",IF(G276&lt;0,"Gecikmiş",IF(G276&lt;=30,"30 gün içinde","Planlı")))</f>
        <v/>
      </c>
      <c r="I276" s="16" t="str">
        <f>IF('Cihazlar'!R276="","",IF('Cihazlar'!S276="Uygun değil",(IF('Cihazlar'!R276="","",IF(ISNUMBER('Cihazlar'!R276),'Cihazlar'!R276,IFERROR(DATE(VALUE(RIGHT('Cihazlar'!R276,4)),VALUE(MID('Cihazlar'!R276,4,2)),VALUE(LEFT('Cihazlar'!R276,2))),""))))+0,EDATE((IF('Cihazlar'!R276="","",IF(ISNUMBER('Cihazlar'!R276),'Cihazlar'!R276,IFERROR(DATE(VALUE(RIGHT('Cihazlar'!R276,4)),VALUE(MID('Cihazlar'!R276,4,2)),VALUE(LEFT('Cihazlar'!R276,2))),"")))),12)))</f>
        <v/>
      </c>
      <c r="J276" s="17" t="str">
        <f>IF(I276="","",I276-TODAY())</f>
        <v/>
      </c>
      <c r="K276" s="16" t="str">
        <f>IF('Cihazlar'!U276="","",IF('Cihazlar'!V276="Kaçak var",(IF('Cihazlar'!U276="","",IF(ISNUMBER('Cihazlar'!U276),'Cihazlar'!U276,IFERROR(DATE(VALUE(RIGHT('Cihazlar'!U276,4)),VALUE(MID('Cihazlar'!U276,4,2)),VALUE(LEFT('Cihazlar'!U276,2))),""))))+30,EDATE((IF('Cihazlar'!U276="","",IF(ISNUMBER('Cihazlar'!U276),'Cihazlar'!U276,IFERROR(DATE(VALUE(RIGHT('Cihazlar'!U276,4)),VALUE(MID('Cihazlar'!U276,4,2)),VALUE(LEFT('Cihazlar'!U276,2))),"")))),12)))</f>
        <v/>
      </c>
      <c r="L276" s="17" t="str">
        <f>IF(K276="","",K276-TODAY())</f>
        <v/>
      </c>
      <c r="M276" s="16" t="str">
        <f>IF('Cihazlar'!X276="","",IF('Cihazlar'!Y276="Uygun değil",(IF('Cihazlar'!X276="","",IF(ISNUMBER('Cihazlar'!X276),'Cihazlar'!X276,IFERROR(DATE(VALUE(RIGHT('Cihazlar'!X276,4)),VALUE(MID('Cihazlar'!X276,4,2)),VALUE(LEFT('Cihazlar'!X276,2))),""))))+0,EDATE((IF('Cihazlar'!X276="","",IF(ISNUMBER('Cihazlar'!X276),'Cihazlar'!X276,IFERROR(DATE(VALUE(RIGHT('Cihazlar'!X276,4)),VALUE(MID('Cihazlar'!X276,4,2)),VALUE(LEFT('Cihazlar'!X276,2))),"")))),12)))</f>
        <v/>
      </c>
      <c r="N276" s="17" t="str">
        <f>IF(M276="","",M276-TODAY())</f>
        <v/>
      </c>
      <c r="O276" s="16" t="str">
        <f>IF('Cihazlar'!F276&lt;&gt;"",IF('Cihazlar'!F276="","",IF(ISNUMBER('Cihazlar'!F276),'Cihazlar'!F276,IFERROR(DATE(VALUE(RIGHT('Cihazlar'!F276,4)),VALUE(MID('Cihazlar'!F276,4,2)),VALUE(LEFT('Cihazlar'!F276,2))),""))),IF('Cihazlar'!E276="","",IF(ISNUMBER('Cihazlar'!E276),'Cihazlar'!E276,IFERROR(DATE(VALUE(RIGHT('Cihazlar'!E276,4)),VALUE(MID('Cihazlar'!E276,4,2)),VALUE(LEFT('Cihazlar'!E276,2))),""))))</f>
        <v/>
      </c>
      <c r="P276" t="str">
        <f>IF('Cihazlar'!C276="","",IFERROR(MATCH('Cihazlar'!C276,'Ürünler'!$A:$A,0),IFERROR(MATCH('Cihazlar'!C276,'Ürünler'!$B:$B,0),"")))</f>
        <v/>
      </c>
      <c r="Q276">
        <f>IF(R276&gt;0,0,IF('Cihazlar'!J276&lt;&gt;"",N(VALUE('Cihazlar'!J276)),IF(P276="",0,N(INDEX('Ürünler'!$C:$C,P276)))))</f>
        <v>0</v>
      </c>
      <c r="R276">
        <f>IF('Cihazlar'!K276&lt;&gt;"",N(VALUE('Cihazlar'!K276)),IF('Cihazlar'!J276&lt;&gt;"",0,IF(P276="",0,N(INDEX('Ürünler'!$D:$D,P276)))))</f>
        <v>0</v>
      </c>
    </row>
    <row r="277" spans="1:18">
      <c r="A277" t="str">
        <f>IF(AND('Cihazlar'!A277="",'Cihazlar'!B277=""),"",IFERROR(INDEX('Müşteriler'!$A:$A,MATCH(IF('Cihazlar'!A277="","§",'Cihazlar'!A277),'Müşteriler'!$K:$K,0)),IFERROR(INDEX('Müşteriler'!$A:$A,MATCH(IF('Cihazlar'!B277="","§",'Cihazlar'!B277),'Müşteriler'!$C:$C,0)),'Cihazlar'!A277&amp;'Cihazlar'!B277)))</f>
        <v/>
      </c>
      <c r="B277" t="str">
        <f>IF('Cihazlar'!C277="","",IF(P277="",'Cihazlar'!C277,INDEX('Ürünler'!$B:$B,P277)))</f>
        <v/>
      </c>
      <c r="C277" t="str">
        <f>IF('Cihazlar'!D277="","",'Cihazlar'!D277)</f>
        <v/>
      </c>
      <c r="D277" s="16" t="str">
        <f>O277</f>
        <v/>
      </c>
      <c r="E277" t="str">
        <f>IF(R277&gt;0,R277&amp;" gün",IF(Q277&gt;0,Q277&amp;" ay",""))</f>
        <v/>
      </c>
      <c r="F277" s="16" t="str">
        <f>IF(OR('Cihazlar'!C277="",O277=""),"",IF(R277&gt;0,O277+R277,IF(Q277&gt;0,EDATE(O277,Q277),"")))</f>
        <v/>
      </c>
      <c r="G277" s="17" t="str">
        <f>IF(F277="","",F277-TODAY())</f>
        <v/>
      </c>
      <c r="H277" t="str">
        <f>IF(G277="","",IF(G277&lt;0,"Gecikmiş",IF(G277&lt;=30,"30 gün içinde","Planlı")))</f>
        <v/>
      </c>
      <c r="I277" s="16" t="str">
        <f>IF('Cihazlar'!R277="","",IF('Cihazlar'!S277="Uygun değil",(IF('Cihazlar'!R277="","",IF(ISNUMBER('Cihazlar'!R277),'Cihazlar'!R277,IFERROR(DATE(VALUE(RIGHT('Cihazlar'!R277,4)),VALUE(MID('Cihazlar'!R277,4,2)),VALUE(LEFT('Cihazlar'!R277,2))),""))))+0,EDATE((IF('Cihazlar'!R277="","",IF(ISNUMBER('Cihazlar'!R277),'Cihazlar'!R277,IFERROR(DATE(VALUE(RIGHT('Cihazlar'!R277,4)),VALUE(MID('Cihazlar'!R277,4,2)),VALUE(LEFT('Cihazlar'!R277,2))),"")))),12)))</f>
        <v/>
      </c>
      <c r="J277" s="17" t="str">
        <f>IF(I277="","",I277-TODAY())</f>
        <v/>
      </c>
      <c r="K277" s="16" t="str">
        <f>IF('Cihazlar'!U277="","",IF('Cihazlar'!V277="Kaçak var",(IF('Cihazlar'!U277="","",IF(ISNUMBER('Cihazlar'!U277),'Cihazlar'!U277,IFERROR(DATE(VALUE(RIGHT('Cihazlar'!U277,4)),VALUE(MID('Cihazlar'!U277,4,2)),VALUE(LEFT('Cihazlar'!U277,2))),""))))+30,EDATE((IF('Cihazlar'!U277="","",IF(ISNUMBER('Cihazlar'!U277),'Cihazlar'!U277,IFERROR(DATE(VALUE(RIGHT('Cihazlar'!U277,4)),VALUE(MID('Cihazlar'!U277,4,2)),VALUE(LEFT('Cihazlar'!U277,2))),"")))),12)))</f>
        <v/>
      </c>
      <c r="L277" s="17" t="str">
        <f>IF(K277="","",K277-TODAY())</f>
        <v/>
      </c>
      <c r="M277" s="16" t="str">
        <f>IF('Cihazlar'!X277="","",IF('Cihazlar'!Y277="Uygun değil",(IF('Cihazlar'!X277="","",IF(ISNUMBER('Cihazlar'!X277),'Cihazlar'!X277,IFERROR(DATE(VALUE(RIGHT('Cihazlar'!X277,4)),VALUE(MID('Cihazlar'!X277,4,2)),VALUE(LEFT('Cihazlar'!X277,2))),""))))+0,EDATE((IF('Cihazlar'!X277="","",IF(ISNUMBER('Cihazlar'!X277),'Cihazlar'!X277,IFERROR(DATE(VALUE(RIGHT('Cihazlar'!X277,4)),VALUE(MID('Cihazlar'!X277,4,2)),VALUE(LEFT('Cihazlar'!X277,2))),"")))),12)))</f>
        <v/>
      </c>
      <c r="N277" s="17" t="str">
        <f>IF(M277="","",M277-TODAY())</f>
        <v/>
      </c>
      <c r="O277" s="16" t="str">
        <f>IF('Cihazlar'!F277&lt;&gt;"",IF('Cihazlar'!F277="","",IF(ISNUMBER('Cihazlar'!F277),'Cihazlar'!F277,IFERROR(DATE(VALUE(RIGHT('Cihazlar'!F277,4)),VALUE(MID('Cihazlar'!F277,4,2)),VALUE(LEFT('Cihazlar'!F277,2))),""))),IF('Cihazlar'!E277="","",IF(ISNUMBER('Cihazlar'!E277),'Cihazlar'!E277,IFERROR(DATE(VALUE(RIGHT('Cihazlar'!E277,4)),VALUE(MID('Cihazlar'!E277,4,2)),VALUE(LEFT('Cihazlar'!E277,2))),""))))</f>
        <v/>
      </c>
      <c r="P277" t="str">
        <f>IF('Cihazlar'!C277="","",IFERROR(MATCH('Cihazlar'!C277,'Ürünler'!$A:$A,0),IFERROR(MATCH('Cihazlar'!C277,'Ürünler'!$B:$B,0),"")))</f>
        <v/>
      </c>
      <c r="Q277">
        <f>IF(R277&gt;0,0,IF('Cihazlar'!J277&lt;&gt;"",N(VALUE('Cihazlar'!J277)),IF(P277="",0,N(INDEX('Ürünler'!$C:$C,P277)))))</f>
        <v>0</v>
      </c>
      <c r="R277">
        <f>IF('Cihazlar'!K277&lt;&gt;"",N(VALUE('Cihazlar'!K277)),IF('Cihazlar'!J277&lt;&gt;"",0,IF(P277="",0,N(INDEX('Ürünler'!$D:$D,P277)))))</f>
        <v>0</v>
      </c>
    </row>
    <row r="278" spans="1:18">
      <c r="A278" t="str">
        <f>IF(AND('Cihazlar'!A278="",'Cihazlar'!B278=""),"",IFERROR(INDEX('Müşteriler'!$A:$A,MATCH(IF('Cihazlar'!A278="","§",'Cihazlar'!A278),'Müşteriler'!$K:$K,0)),IFERROR(INDEX('Müşteriler'!$A:$A,MATCH(IF('Cihazlar'!B278="","§",'Cihazlar'!B278),'Müşteriler'!$C:$C,0)),'Cihazlar'!A278&amp;'Cihazlar'!B278)))</f>
        <v/>
      </c>
      <c r="B278" t="str">
        <f>IF('Cihazlar'!C278="","",IF(P278="",'Cihazlar'!C278,INDEX('Ürünler'!$B:$B,P278)))</f>
        <v/>
      </c>
      <c r="C278" t="str">
        <f>IF('Cihazlar'!D278="","",'Cihazlar'!D278)</f>
        <v/>
      </c>
      <c r="D278" s="16" t="str">
        <f>O278</f>
        <v/>
      </c>
      <c r="E278" t="str">
        <f>IF(R278&gt;0,R278&amp;" gün",IF(Q278&gt;0,Q278&amp;" ay",""))</f>
        <v/>
      </c>
      <c r="F278" s="16" t="str">
        <f>IF(OR('Cihazlar'!C278="",O278=""),"",IF(R278&gt;0,O278+R278,IF(Q278&gt;0,EDATE(O278,Q278),"")))</f>
        <v/>
      </c>
      <c r="G278" s="17" t="str">
        <f>IF(F278="","",F278-TODAY())</f>
        <v/>
      </c>
      <c r="H278" t="str">
        <f>IF(G278="","",IF(G278&lt;0,"Gecikmiş",IF(G278&lt;=30,"30 gün içinde","Planlı")))</f>
        <v/>
      </c>
      <c r="I278" s="16" t="str">
        <f>IF('Cihazlar'!R278="","",IF('Cihazlar'!S278="Uygun değil",(IF('Cihazlar'!R278="","",IF(ISNUMBER('Cihazlar'!R278),'Cihazlar'!R278,IFERROR(DATE(VALUE(RIGHT('Cihazlar'!R278,4)),VALUE(MID('Cihazlar'!R278,4,2)),VALUE(LEFT('Cihazlar'!R278,2))),""))))+0,EDATE((IF('Cihazlar'!R278="","",IF(ISNUMBER('Cihazlar'!R278),'Cihazlar'!R278,IFERROR(DATE(VALUE(RIGHT('Cihazlar'!R278,4)),VALUE(MID('Cihazlar'!R278,4,2)),VALUE(LEFT('Cihazlar'!R278,2))),"")))),12)))</f>
        <v/>
      </c>
      <c r="J278" s="17" t="str">
        <f>IF(I278="","",I278-TODAY())</f>
        <v/>
      </c>
      <c r="K278" s="16" t="str">
        <f>IF('Cihazlar'!U278="","",IF('Cihazlar'!V278="Kaçak var",(IF('Cihazlar'!U278="","",IF(ISNUMBER('Cihazlar'!U278),'Cihazlar'!U278,IFERROR(DATE(VALUE(RIGHT('Cihazlar'!U278,4)),VALUE(MID('Cihazlar'!U278,4,2)),VALUE(LEFT('Cihazlar'!U278,2))),""))))+30,EDATE((IF('Cihazlar'!U278="","",IF(ISNUMBER('Cihazlar'!U278),'Cihazlar'!U278,IFERROR(DATE(VALUE(RIGHT('Cihazlar'!U278,4)),VALUE(MID('Cihazlar'!U278,4,2)),VALUE(LEFT('Cihazlar'!U278,2))),"")))),12)))</f>
        <v/>
      </c>
      <c r="L278" s="17" t="str">
        <f>IF(K278="","",K278-TODAY())</f>
        <v/>
      </c>
      <c r="M278" s="16" t="str">
        <f>IF('Cihazlar'!X278="","",IF('Cihazlar'!Y278="Uygun değil",(IF('Cihazlar'!X278="","",IF(ISNUMBER('Cihazlar'!X278),'Cihazlar'!X278,IFERROR(DATE(VALUE(RIGHT('Cihazlar'!X278,4)),VALUE(MID('Cihazlar'!X278,4,2)),VALUE(LEFT('Cihazlar'!X278,2))),""))))+0,EDATE((IF('Cihazlar'!X278="","",IF(ISNUMBER('Cihazlar'!X278),'Cihazlar'!X278,IFERROR(DATE(VALUE(RIGHT('Cihazlar'!X278,4)),VALUE(MID('Cihazlar'!X278,4,2)),VALUE(LEFT('Cihazlar'!X278,2))),"")))),12)))</f>
        <v/>
      </c>
      <c r="N278" s="17" t="str">
        <f>IF(M278="","",M278-TODAY())</f>
        <v/>
      </c>
      <c r="O278" s="16" t="str">
        <f>IF('Cihazlar'!F278&lt;&gt;"",IF('Cihazlar'!F278="","",IF(ISNUMBER('Cihazlar'!F278),'Cihazlar'!F278,IFERROR(DATE(VALUE(RIGHT('Cihazlar'!F278,4)),VALUE(MID('Cihazlar'!F278,4,2)),VALUE(LEFT('Cihazlar'!F278,2))),""))),IF('Cihazlar'!E278="","",IF(ISNUMBER('Cihazlar'!E278),'Cihazlar'!E278,IFERROR(DATE(VALUE(RIGHT('Cihazlar'!E278,4)),VALUE(MID('Cihazlar'!E278,4,2)),VALUE(LEFT('Cihazlar'!E278,2))),""))))</f>
        <v/>
      </c>
      <c r="P278" t="str">
        <f>IF('Cihazlar'!C278="","",IFERROR(MATCH('Cihazlar'!C278,'Ürünler'!$A:$A,0),IFERROR(MATCH('Cihazlar'!C278,'Ürünler'!$B:$B,0),"")))</f>
        <v/>
      </c>
      <c r="Q278">
        <f>IF(R278&gt;0,0,IF('Cihazlar'!J278&lt;&gt;"",N(VALUE('Cihazlar'!J278)),IF(P278="",0,N(INDEX('Ürünler'!$C:$C,P278)))))</f>
        <v>0</v>
      </c>
      <c r="R278">
        <f>IF('Cihazlar'!K278&lt;&gt;"",N(VALUE('Cihazlar'!K278)),IF('Cihazlar'!J278&lt;&gt;"",0,IF(P278="",0,N(INDEX('Ürünler'!$D:$D,P278)))))</f>
        <v>0</v>
      </c>
    </row>
    <row r="279" spans="1:18">
      <c r="A279" t="str">
        <f>IF(AND('Cihazlar'!A279="",'Cihazlar'!B279=""),"",IFERROR(INDEX('Müşteriler'!$A:$A,MATCH(IF('Cihazlar'!A279="","§",'Cihazlar'!A279),'Müşteriler'!$K:$K,0)),IFERROR(INDEX('Müşteriler'!$A:$A,MATCH(IF('Cihazlar'!B279="","§",'Cihazlar'!B279),'Müşteriler'!$C:$C,0)),'Cihazlar'!A279&amp;'Cihazlar'!B279)))</f>
        <v/>
      </c>
      <c r="B279" t="str">
        <f>IF('Cihazlar'!C279="","",IF(P279="",'Cihazlar'!C279,INDEX('Ürünler'!$B:$B,P279)))</f>
        <v/>
      </c>
      <c r="C279" t="str">
        <f>IF('Cihazlar'!D279="","",'Cihazlar'!D279)</f>
        <v/>
      </c>
      <c r="D279" s="16" t="str">
        <f>O279</f>
        <v/>
      </c>
      <c r="E279" t="str">
        <f>IF(R279&gt;0,R279&amp;" gün",IF(Q279&gt;0,Q279&amp;" ay",""))</f>
        <v/>
      </c>
      <c r="F279" s="16" t="str">
        <f>IF(OR('Cihazlar'!C279="",O279=""),"",IF(R279&gt;0,O279+R279,IF(Q279&gt;0,EDATE(O279,Q279),"")))</f>
        <v/>
      </c>
      <c r="G279" s="17" t="str">
        <f>IF(F279="","",F279-TODAY())</f>
        <v/>
      </c>
      <c r="H279" t="str">
        <f>IF(G279="","",IF(G279&lt;0,"Gecikmiş",IF(G279&lt;=30,"30 gün içinde","Planlı")))</f>
        <v/>
      </c>
      <c r="I279" s="16" t="str">
        <f>IF('Cihazlar'!R279="","",IF('Cihazlar'!S279="Uygun değil",(IF('Cihazlar'!R279="","",IF(ISNUMBER('Cihazlar'!R279),'Cihazlar'!R279,IFERROR(DATE(VALUE(RIGHT('Cihazlar'!R279,4)),VALUE(MID('Cihazlar'!R279,4,2)),VALUE(LEFT('Cihazlar'!R279,2))),""))))+0,EDATE((IF('Cihazlar'!R279="","",IF(ISNUMBER('Cihazlar'!R279),'Cihazlar'!R279,IFERROR(DATE(VALUE(RIGHT('Cihazlar'!R279,4)),VALUE(MID('Cihazlar'!R279,4,2)),VALUE(LEFT('Cihazlar'!R279,2))),"")))),12)))</f>
        <v/>
      </c>
      <c r="J279" s="17" t="str">
        <f>IF(I279="","",I279-TODAY())</f>
        <v/>
      </c>
      <c r="K279" s="16" t="str">
        <f>IF('Cihazlar'!U279="","",IF('Cihazlar'!V279="Kaçak var",(IF('Cihazlar'!U279="","",IF(ISNUMBER('Cihazlar'!U279),'Cihazlar'!U279,IFERROR(DATE(VALUE(RIGHT('Cihazlar'!U279,4)),VALUE(MID('Cihazlar'!U279,4,2)),VALUE(LEFT('Cihazlar'!U279,2))),""))))+30,EDATE((IF('Cihazlar'!U279="","",IF(ISNUMBER('Cihazlar'!U279),'Cihazlar'!U279,IFERROR(DATE(VALUE(RIGHT('Cihazlar'!U279,4)),VALUE(MID('Cihazlar'!U279,4,2)),VALUE(LEFT('Cihazlar'!U279,2))),"")))),12)))</f>
        <v/>
      </c>
      <c r="L279" s="17" t="str">
        <f>IF(K279="","",K279-TODAY())</f>
        <v/>
      </c>
      <c r="M279" s="16" t="str">
        <f>IF('Cihazlar'!X279="","",IF('Cihazlar'!Y279="Uygun değil",(IF('Cihazlar'!X279="","",IF(ISNUMBER('Cihazlar'!X279),'Cihazlar'!X279,IFERROR(DATE(VALUE(RIGHT('Cihazlar'!X279,4)),VALUE(MID('Cihazlar'!X279,4,2)),VALUE(LEFT('Cihazlar'!X279,2))),""))))+0,EDATE((IF('Cihazlar'!X279="","",IF(ISNUMBER('Cihazlar'!X279),'Cihazlar'!X279,IFERROR(DATE(VALUE(RIGHT('Cihazlar'!X279,4)),VALUE(MID('Cihazlar'!X279,4,2)),VALUE(LEFT('Cihazlar'!X279,2))),"")))),12)))</f>
        <v/>
      </c>
      <c r="N279" s="17" t="str">
        <f>IF(M279="","",M279-TODAY())</f>
        <v/>
      </c>
      <c r="O279" s="16" t="str">
        <f>IF('Cihazlar'!F279&lt;&gt;"",IF('Cihazlar'!F279="","",IF(ISNUMBER('Cihazlar'!F279),'Cihazlar'!F279,IFERROR(DATE(VALUE(RIGHT('Cihazlar'!F279,4)),VALUE(MID('Cihazlar'!F279,4,2)),VALUE(LEFT('Cihazlar'!F279,2))),""))),IF('Cihazlar'!E279="","",IF(ISNUMBER('Cihazlar'!E279),'Cihazlar'!E279,IFERROR(DATE(VALUE(RIGHT('Cihazlar'!E279,4)),VALUE(MID('Cihazlar'!E279,4,2)),VALUE(LEFT('Cihazlar'!E279,2))),""))))</f>
        <v/>
      </c>
      <c r="P279" t="str">
        <f>IF('Cihazlar'!C279="","",IFERROR(MATCH('Cihazlar'!C279,'Ürünler'!$A:$A,0),IFERROR(MATCH('Cihazlar'!C279,'Ürünler'!$B:$B,0),"")))</f>
        <v/>
      </c>
      <c r="Q279">
        <f>IF(R279&gt;0,0,IF('Cihazlar'!J279&lt;&gt;"",N(VALUE('Cihazlar'!J279)),IF(P279="",0,N(INDEX('Ürünler'!$C:$C,P279)))))</f>
        <v>0</v>
      </c>
      <c r="R279">
        <f>IF('Cihazlar'!K279&lt;&gt;"",N(VALUE('Cihazlar'!K279)),IF('Cihazlar'!J279&lt;&gt;"",0,IF(P279="",0,N(INDEX('Ürünler'!$D:$D,P279)))))</f>
        <v>0</v>
      </c>
    </row>
    <row r="280" spans="1:18">
      <c r="A280" t="str">
        <f>IF(AND('Cihazlar'!A280="",'Cihazlar'!B280=""),"",IFERROR(INDEX('Müşteriler'!$A:$A,MATCH(IF('Cihazlar'!A280="","§",'Cihazlar'!A280),'Müşteriler'!$K:$K,0)),IFERROR(INDEX('Müşteriler'!$A:$A,MATCH(IF('Cihazlar'!B280="","§",'Cihazlar'!B280),'Müşteriler'!$C:$C,0)),'Cihazlar'!A280&amp;'Cihazlar'!B280)))</f>
        <v/>
      </c>
      <c r="B280" t="str">
        <f>IF('Cihazlar'!C280="","",IF(P280="",'Cihazlar'!C280,INDEX('Ürünler'!$B:$B,P280)))</f>
        <v/>
      </c>
      <c r="C280" t="str">
        <f>IF('Cihazlar'!D280="","",'Cihazlar'!D280)</f>
        <v/>
      </c>
      <c r="D280" s="16" t="str">
        <f>O280</f>
        <v/>
      </c>
      <c r="E280" t="str">
        <f>IF(R280&gt;0,R280&amp;" gün",IF(Q280&gt;0,Q280&amp;" ay",""))</f>
        <v/>
      </c>
      <c r="F280" s="16" t="str">
        <f>IF(OR('Cihazlar'!C280="",O280=""),"",IF(R280&gt;0,O280+R280,IF(Q280&gt;0,EDATE(O280,Q280),"")))</f>
        <v/>
      </c>
      <c r="G280" s="17" t="str">
        <f>IF(F280="","",F280-TODAY())</f>
        <v/>
      </c>
      <c r="H280" t="str">
        <f>IF(G280="","",IF(G280&lt;0,"Gecikmiş",IF(G280&lt;=30,"30 gün içinde","Planlı")))</f>
        <v/>
      </c>
      <c r="I280" s="16" t="str">
        <f>IF('Cihazlar'!R280="","",IF('Cihazlar'!S280="Uygun değil",(IF('Cihazlar'!R280="","",IF(ISNUMBER('Cihazlar'!R280),'Cihazlar'!R280,IFERROR(DATE(VALUE(RIGHT('Cihazlar'!R280,4)),VALUE(MID('Cihazlar'!R280,4,2)),VALUE(LEFT('Cihazlar'!R280,2))),""))))+0,EDATE((IF('Cihazlar'!R280="","",IF(ISNUMBER('Cihazlar'!R280),'Cihazlar'!R280,IFERROR(DATE(VALUE(RIGHT('Cihazlar'!R280,4)),VALUE(MID('Cihazlar'!R280,4,2)),VALUE(LEFT('Cihazlar'!R280,2))),"")))),12)))</f>
        <v/>
      </c>
      <c r="J280" s="17" t="str">
        <f>IF(I280="","",I280-TODAY())</f>
        <v/>
      </c>
      <c r="K280" s="16" t="str">
        <f>IF('Cihazlar'!U280="","",IF('Cihazlar'!V280="Kaçak var",(IF('Cihazlar'!U280="","",IF(ISNUMBER('Cihazlar'!U280),'Cihazlar'!U280,IFERROR(DATE(VALUE(RIGHT('Cihazlar'!U280,4)),VALUE(MID('Cihazlar'!U280,4,2)),VALUE(LEFT('Cihazlar'!U280,2))),""))))+30,EDATE((IF('Cihazlar'!U280="","",IF(ISNUMBER('Cihazlar'!U280),'Cihazlar'!U280,IFERROR(DATE(VALUE(RIGHT('Cihazlar'!U280,4)),VALUE(MID('Cihazlar'!U280,4,2)),VALUE(LEFT('Cihazlar'!U280,2))),"")))),12)))</f>
        <v/>
      </c>
      <c r="L280" s="17" t="str">
        <f>IF(K280="","",K280-TODAY())</f>
        <v/>
      </c>
      <c r="M280" s="16" t="str">
        <f>IF('Cihazlar'!X280="","",IF('Cihazlar'!Y280="Uygun değil",(IF('Cihazlar'!X280="","",IF(ISNUMBER('Cihazlar'!X280),'Cihazlar'!X280,IFERROR(DATE(VALUE(RIGHT('Cihazlar'!X280,4)),VALUE(MID('Cihazlar'!X280,4,2)),VALUE(LEFT('Cihazlar'!X280,2))),""))))+0,EDATE((IF('Cihazlar'!X280="","",IF(ISNUMBER('Cihazlar'!X280),'Cihazlar'!X280,IFERROR(DATE(VALUE(RIGHT('Cihazlar'!X280,4)),VALUE(MID('Cihazlar'!X280,4,2)),VALUE(LEFT('Cihazlar'!X280,2))),"")))),12)))</f>
        <v/>
      </c>
      <c r="N280" s="17" t="str">
        <f>IF(M280="","",M280-TODAY())</f>
        <v/>
      </c>
      <c r="O280" s="16" t="str">
        <f>IF('Cihazlar'!F280&lt;&gt;"",IF('Cihazlar'!F280="","",IF(ISNUMBER('Cihazlar'!F280),'Cihazlar'!F280,IFERROR(DATE(VALUE(RIGHT('Cihazlar'!F280,4)),VALUE(MID('Cihazlar'!F280,4,2)),VALUE(LEFT('Cihazlar'!F280,2))),""))),IF('Cihazlar'!E280="","",IF(ISNUMBER('Cihazlar'!E280),'Cihazlar'!E280,IFERROR(DATE(VALUE(RIGHT('Cihazlar'!E280,4)),VALUE(MID('Cihazlar'!E280,4,2)),VALUE(LEFT('Cihazlar'!E280,2))),""))))</f>
        <v/>
      </c>
      <c r="P280" t="str">
        <f>IF('Cihazlar'!C280="","",IFERROR(MATCH('Cihazlar'!C280,'Ürünler'!$A:$A,0),IFERROR(MATCH('Cihazlar'!C280,'Ürünler'!$B:$B,0),"")))</f>
        <v/>
      </c>
      <c r="Q280">
        <f>IF(R280&gt;0,0,IF('Cihazlar'!J280&lt;&gt;"",N(VALUE('Cihazlar'!J280)),IF(P280="",0,N(INDEX('Ürünler'!$C:$C,P280)))))</f>
        <v>0</v>
      </c>
      <c r="R280">
        <f>IF('Cihazlar'!K280&lt;&gt;"",N(VALUE('Cihazlar'!K280)),IF('Cihazlar'!J280&lt;&gt;"",0,IF(P280="",0,N(INDEX('Ürünler'!$D:$D,P280)))))</f>
        <v>0</v>
      </c>
    </row>
    <row r="281" spans="1:18">
      <c r="A281" t="str">
        <f>IF(AND('Cihazlar'!A281="",'Cihazlar'!B281=""),"",IFERROR(INDEX('Müşteriler'!$A:$A,MATCH(IF('Cihazlar'!A281="","§",'Cihazlar'!A281),'Müşteriler'!$K:$K,0)),IFERROR(INDEX('Müşteriler'!$A:$A,MATCH(IF('Cihazlar'!B281="","§",'Cihazlar'!B281),'Müşteriler'!$C:$C,0)),'Cihazlar'!A281&amp;'Cihazlar'!B281)))</f>
        <v/>
      </c>
      <c r="B281" t="str">
        <f>IF('Cihazlar'!C281="","",IF(P281="",'Cihazlar'!C281,INDEX('Ürünler'!$B:$B,P281)))</f>
        <v/>
      </c>
      <c r="C281" t="str">
        <f>IF('Cihazlar'!D281="","",'Cihazlar'!D281)</f>
        <v/>
      </c>
      <c r="D281" s="16" t="str">
        <f>O281</f>
        <v/>
      </c>
      <c r="E281" t="str">
        <f>IF(R281&gt;0,R281&amp;" gün",IF(Q281&gt;0,Q281&amp;" ay",""))</f>
        <v/>
      </c>
      <c r="F281" s="16" t="str">
        <f>IF(OR('Cihazlar'!C281="",O281=""),"",IF(R281&gt;0,O281+R281,IF(Q281&gt;0,EDATE(O281,Q281),"")))</f>
        <v/>
      </c>
      <c r="G281" s="17" t="str">
        <f>IF(F281="","",F281-TODAY())</f>
        <v/>
      </c>
      <c r="H281" t="str">
        <f>IF(G281="","",IF(G281&lt;0,"Gecikmiş",IF(G281&lt;=30,"30 gün içinde","Planlı")))</f>
        <v/>
      </c>
      <c r="I281" s="16" t="str">
        <f>IF('Cihazlar'!R281="","",IF('Cihazlar'!S281="Uygun değil",(IF('Cihazlar'!R281="","",IF(ISNUMBER('Cihazlar'!R281),'Cihazlar'!R281,IFERROR(DATE(VALUE(RIGHT('Cihazlar'!R281,4)),VALUE(MID('Cihazlar'!R281,4,2)),VALUE(LEFT('Cihazlar'!R281,2))),""))))+0,EDATE((IF('Cihazlar'!R281="","",IF(ISNUMBER('Cihazlar'!R281),'Cihazlar'!R281,IFERROR(DATE(VALUE(RIGHT('Cihazlar'!R281,4)),VALUE(MID('Cihazlar'!R281,4,2)),VALUE(LEFT('Cihazlar'!R281,2))),"")))),12)))</f>
        <v/>
      </c>
      <c r="J281" s="17" t="str">
        <f>IF(I281="","",I281-TODAY())</f>
        <v/>
      </c>
      <c r="K281" s="16" t="str">
        <f>IF('Cihazlar'!U281="","",IF('Cihazlar'!V281="Kaçak var",(IF('Cihazlar'!U281="","",IF(ISNUMBER('Cihazlar'!U281),'Cihazlar'!U281,IFERROR(DATE(VALUE(RIGHT('Cihazlar'!U281,4)),VALUE(MID('Cihazlar'!U281,4,2)),VALUE(LEFT('Cihazlar'!U281,2))),""))))+30,EDATE((IF('Cihazlar'!U281="","",IF(ISNUMBER('Cihazlar'!U281),'Cihazlar'!U281,IFERROR(DATE(VALUE(RIGHT('Cihazlar'!U281,4)),VALUE(MID('Cihazlar'!U281,4,2)),VALUE(LEFT('Cihazlar'!U281,2))),"")))),12)))</f>
        <v/>
      </c>
      <c r="L281" s="17" t="str">
        <f>IF(K281="","",K281-TODAY())</f>
        <v/>
      </c>
      <c r="M281" s="16" t="str">
        <f>IF('Cihazlar'!X281="","",IF('Cihazlar'!Y281="Uygun değil",(IF('Cihazlar'!X281="","",IF(ISNUMBER('Cihazlar'!X281),'Cihazlar'!X281,IFERROR(DATE(VALUE(RIGHT('Cihazlar'!X281,4)),VALUE(MID('Cihazlar'!X281,4,2)),VALUE(LEFT('Cihazlar'!X281,2))),""))))+0,EDATE((IF('Cihazlar'!X281="","",IF(ISNUMBER('Cihazlar'!X281),'Cihazlar'!X281,IFERROR(DATE(VALUE(RIGHT('Cihazlar'!X281,4)),VALUE(MID('Cihazlar'!X281,4,2)),VALUE(LEFT('Cihazlar'!X281,2))),"")))),12)))</f>
        <v/>
      </c>
      <c r="N281" s="17" t="str">
        <f>IF(M281="","",M281-TODAY())</f>
        <v/>
      </c>
      <c r="O281" s="16" t="str">
        <f>IF('Cihazlar'!F281&lt;&gt;"",IF('Cihazlar'!F281="","",IF(ISNUMBER('Cihazlar'!F281),'Cihazlar'!F281,IFERROR(DATE(VALUE(RIGHT('Cihazlar'!F281,4)),VALUE(MID('Cihazlar'!F281,4,2)),VALUE(LEFT('Cihazlar'!F281,2))),""))),IF('Cihazlar'!E281="","",IF(ISNUMBER('Cihazlar'!E281),'Cihazlar'!E281,IFERROR(DATE(VALUE(RIGHT('Cihazlar'!E281,4)),VALUE(MID('Cihazlar'!E281,4,2)),VALUE(LEFT('Cihazlar'!E281,2))),""))))</f>
        <v/>
      </c>
      <c r="P281" t="str">
        <f>IF('Cihazlar'!C281="","",IFERROR(MATCH('Cihazlar'!C281,'Ürünler'!$A:$A,0),IFERROR(MATCH('Cihazlar'!C281,'Ürünler'!$B:$B,0),"")))</f>
        <v/>
      </c>
      <c r="Q281">
        <f>IF(R281&gt;0,0,IF('Cihazlar'!J281&lt;&gt;"",N(VALUE('Cihazlar'!J281)),IF(P281="",0,N(INDEX('Ürünler'!$C:$C,P281)))))</f>
        <v>0</v>
      </c>
      <c r="R281">
        <f>IF('Cihazlar'!K281&lt;&gt;"",N(VALUE('Cihazlar'!K281)),IF('Cihazlar'!J281&lt;&gt;"",0,IF(P281="",0,N(INDEX('Ürünler'!$D:$D,P281)))))</f>
        <v>0</v>
      </c>
    </row>
    <row r="282" spans="1:18">
      <c r="A282" t="str">
        <f>IF(AND('Cihazlar'!A282="",'Cihazlar'!B282=""),"",IFERROR(INDEX('Müşteriler'!$A:$A,MATCH(IF('Cihazlar'!A282="","§",'Cihazlar'!A282),'Müşteriler'!$K:$K,0)),IFERROR(INDEX('Müşteriler'!$A:$A,MATCH(IF('Cihazlar'!B282="","§",'Cihazlar'!B282),'Müşteriler'!$C:$C,0)),'Cihazlar'!A282&amp;'Cihazlar'!B282)))</f>
        <v/>
      </c>
      <c r="B282" t="str">
        <f>IF('Cihazlar'!C282="","",IF(P282="",'Cihazlar'!C282,INDEX('Ürünler'!$B:$B,P282)))</f>
        <v/>
      </c>
      <c r="C282" t="str">
        <f>IF('Cihazlar'!D282="","",'Cihazlar'!D282)</f>
        <v/>
      </c>
      <c r="D282" s="16" t="str">
        <f>O282</f>
        <v/>
      </c>
      <c r="E282" t="str">
        <f>IF(R282&gt;0,R282&amp;" gün",IF(Q282&gt;0,Q282&amp;" ay",""))</f>
        <v/>
      </c>
      <c r="F282" s="16" t="str">
        <f>IF(OR('Cihazlar'!C282="",O282=""),"",IF(R282&gt;0,O282+R282,IF(Q282&gt;0,EDATE(O282,Q282),"")))</f>
        <v/>
      </c>
      <c r="G282" s="17" t="str">
        <f>IF(F282="","",F282-TODAY())</f>
        <v/>
      </c>
      <c r="H282" t="str">
        <f>IF(G282="","",IF(G282&lt;0,"Gecikmiş",IF(G282&lt;=30,"30 gün içinde","Planlı")))</f>
        <v/>
      </c>
      <c r="I282" s="16" t="str">
        <f>IF('Cihazlar'!R282="","",IF('Cihazlar'!S282="Uygun değil",(IF('Cihazlar'!R282="","",IF(ISNUMBER('Cihazlar'!R282),'Cihazlar'!R282,IFERROR(DATE(VALUE(RIGHT('Cihazlar'!R282,4)),VALUE(MID('Cihazlar'!R282,4,2)),VALUE(LEFT('Cihazlar'!R282,2))),""))))+0,EDATE((IF('Cihazlar'!R282="","",IF(ISNUMBER('Cihazlar'!R282),'Cihazlar'!R282,IFERROR(DATE(VALUE(RIGHT('Cihazlar'!R282,4)),VALUE(MID('Cihazlar'!R282,4,2)),VALUE(LEFT('Cihazlar'!R282,2))),"")))),12)))</f>
        <v/>
      </c>
      <c r="J282" s="17" t="str">
        <f>IF(I282="","",I282-TODAY())</f>
        <v/>
      </c>
      <c r="K282" s="16" t="str">
        <f>IF('Cihazlar'!U282="","",IF('Cihazlar'!V282="Kaçak var",(IF('Cihazlar'!U282="","",IF(ISNUMBER('Cihazlar'!U282),'Cihazlar'!U282,IFERROR(DATE(VALUE(RIGHT('Cihazlar'!U282,4)),VALUE(MID('Cihazlar'!U282,4,2)),VALUE(LEFT('Cihazlar'!U282,2))),""))))+30,EDATE((IF('Cihazlar'!U282="","",IF(ISNUMBER('Cihazlar'!U282),'Cihazlar'!U282,IFERROR(DATE(VALUE(RIGHT('Cihazlar'!U282,4)),VALUE(MID('Cihazlar'!U282,4,2)),VALUE(LEFT('Cihazlar'!U282,2))),"")))),12)))</f>
        <v/>
      </c>
      <c r="L282" s="17" t="str">
        <f>IF(K282="","",K282-TODAY())</f>
        <v/>
      </c>
      <c r="M282" s="16" t="str">
        <f>IF('Cihazlar'!X282="","",IF('Cihazlar'!Y282="Uygun değil",(IF('Cihazlar'!X282="","",IF(ISNUMBER('Cihazlar'!X282),'Cihazlar'!X282,IFERROR(DATE(VALUE(RIGHT('Cihazlar'!X282,4)),VALUE(MID('Cihazlar'!X282,4,2)),VALUE(LEFT('Cihazlar'!X282,2))),""))))+0,EDATE((IF('Cihazlar'!X282="","",IF(ISNUMBER('Cihazlar'!X282),'Cihazlar'!X282,IFERROR(DATE(VALUE(RIGHT('Cihazlar'!X282,4)),VALUE(MID('Cihazlar'!X282,4,2)),VALUE(LEFT('Cihazlar'!X282,2))),"")))),12)))</f>
        <v/>
      </c>
      <c r="N282" s="17" t="str">
        <f>IF(M282="","",M282-TODAY())</f>
        <v/>
      </c>
      <c r="O282" s="16" t="str">
        <f>IF('Cihazlar'!F282&lt;&gt;"",IF('Cihazlar'!F282="","",IF(ISNUMBER('Cihazlar'!F282),'Cihazlar'!F282,IFERROR(DATE(VALUE(RIGHT('Cihazlar'!F282,4)),VALUE(MID('Cihazlar'!F282,4,2)),VALUE(LEFT('Cihazlar'!F282,2))),""))),IF('Cihazlar'!E282="","",IF(ISNUMBER('Cihazlar'!E282),'Cihazlar'!E282,IFERROR(DATE(VALUE(RIGHT('Cihazlar'!E282,4)),VALUE(MID('Cihazlar'!E282,4,2)),VALUE(LEFT('Cihazlar'!E282,2))),""))))</f>
        <v/>
      </c>
      <c r="P282" t="str">
        <f>IF('Cihazlar'!C282="","",IFERROR(MATCH('Cihazlar'!C282,'Ürünler'!$A:$A,0),IFERROR(MATCH('Cihazlar'!C282,'Ürünler'!$B:$B,0),"")))</f>
        <v/>
      </c>
      <c r="Q282">
        <f>IF(R282&gt;0,0,IF('Cihazlar'!J282&lt;&gt;"",N(VALUE('Cihazlar'!J282)),IF(P282="",0,N(INDEX('Ürünler'!$C:$C,P282)))))</f>
        <v>0</v>
      </c>
      <c r="R282">
        <f>IF('Cihazlar'!K282&lt;&gt;"",N(VALUE('Cihazlar'!K282)),IF('Cihazlar'!J282&lt;&gt;"",0,IF(P282="",0,N(INDEX('Ürünler'!$D:$D,P282)))))</f>
        <v>0</v>
      </c>
    </row>
    <row r="283" spans="1:18">
      <c r="A283" t="str">
        <f>IF(AND('Cihazlar'!A283="",'Cihazlar'!B283=""),"",IFERROR(INDEX('Müşteriler'!$A:$A,MATCH(IF('Cihazlar'!A283="","§",'Cihazlar'!A283),'Müşteriler'!$K:$K,0)),IFERROR(INDEX('Müşteriler'!$A:$A,MATCH(IF('Cihazlar'!B283="","§",'Cihazlar'!B283),'Müşteriler'!$C:$C,0)),'Cihazlar'!A283&amp;'Cihazlar'!B283)))</f>
        <v/>
      </c>
      <c r="B283" t="str">
        <f>IF('Cihazlar'!C283="","",IF(P283="",'Cihazlar'!C283,INDEX('Ürünler'!$B:$B,P283)))</f>
        <v/>
      </c>
      <c r="C283" t="str">
        <f>IF('Cihazlar'!D283="","",'Cihazlar'!D283)</f>
        <v/>
      </c>
      <c r="D283" s="16" t="str">
        <f>O283</f>
        <v/>
      </c>
      <c r="E283" t="str">
        <f>IF(R283&gt;0,R283&amp;" gün",IF(Q283&gt;0,Q283&amp;" ay",""))</f>
        <v/>
      </c>
      <c r="F283" s="16" t="str">
        <f>IF(OR('Cihazlar'!C283="",O283=""),"",IF(R283&gt;0,O283+R283,IF(Q283&gt;0,EDATE(O283,Q283),"")))</f>
        <v/>
      </c>
      <c r="G283" s="17" t="str">
        <f>IF(F283="","",F283-TODAY())</f>
        <v/>
      </c>
      <c r="H283" t="str">
        <f>IF(G283="","",IF(G283&lt;0,"Gecikmiş",IF(G283&lt;=30,"30 gün içinde","Planlı")))</f>
        <v/>
      </c>
      <c r="I283" s="16" t="str">
        <f>IF('Cihazlar'!R283="","",IF('Cihazlar'!S283="Uygun değil",(IF('Cihazlar'!R283="","",IF(ISNUMBER('Cihazlar'!R283),'Cihazlar'!R283,IFERROR(DATE(VALUE(RIGHT('Cihazlar'!R283,4)),VALUE(MID('Cihazlar'!R283,4,2)),VALUE(LEFT('Cihazlar'!R283,2))),""))))+0,EDATE((IF('Cihazlar'!R283="","",IF(ISNUMBER('Cihazlar'!R283),'Cihazlar'!R283,IFERROR(DATE(VALUE(RIGHT('Cihazlar'!R283,4)),VALUE(MID('Cihazlar'!R283,4,2)),VALUE(LEFT('Cihazlar'!R283,2))),"")))),12)))</f>
        <v/>
      </c>
      <c r="J283" s="17" t="str">
        <f>IF(I283="","",I283-TODAY())</f>
        <v/>
      </c>
      <c r="K283" s="16" t="str">
        <f>IF('Cihazlar'!U283="","",IF('Cihazlar'!V283="Kaçak var",(IF('Cihazlar'!U283="","",IF(ISNUMBER('Cihazlar'!U283),'Cihazlar'!U283,IFERROR(DATE(VALUE(RIGHT('Cihazlar'!U283,4)),VALUE(MID('Cihazlar'!U283,4,2)),VALUE(LEFT('Cihazlar'!U283,2))),""))))+30,EDATE((IF('Cihazlar'!U283="","",IF(ISNUMBER('Cihazlar'!U283),'Cihazlar'!U283,IFERROR(DATE(VALUE(RIGHT('Cihazlar'!U283,4)),VALUE(MID('Cihazlar'!U283,4,2)),VALUE(LEFT('Cihazlar'!U283,2))),"")))),12)))</f>
        <v/>
      </c>
      <c r="L283" s="17" t="str">
        <f>IF(K283="","",K283-TODAY())</f>
        <v/>
      </c>
      <c r="M283" s="16" t="str">
        <f>IF('Cihazlar'!X283="","",IF('Cihazlar'!Y283="Uygun değil",(IF('Cihazlar'!X283="","",IF(ISNUMBER('Cihazlar'!X283),'Cihazlar'!X283,IFERROR(DATE(VALUE(RIGHT('Cihazlar'!X283,4)),VALUE(MID('Cihazlar'!X283,4,2)),VALUE(LEFT('Cihazlar'!X283,2))),""))))+0,EDATE((IF('Cihazlar'!X283="","",IF(ISNUMBER('Cihazlar'!X283),'Cihazlar'!X283,IFERROR(DATE(VALUE(RIGHT('Cihazlar'!X283,4)),VALUE(MID('Cihazlar'!X283,4,2)),VALUE(LEFT('Cihazlar'!X283,2))),"")))),12)))</f>
        <v/>
      </c>
      <c r="N283" s="17" t="str">
        <f>IF(M283="","",M283-TODAY())</f>
        <v/>
      </c>
      <c r="O283" s="16" t="str">
        <f>IF('Cihazlar'!F283&lt;&gt;"",IF('Cihazlar'!F283="","",IF(ISNUMBER('Cihazlar'!F283),'Cihazlar'!F283,IFERROR(DATE(VALUE(RIGHT('Cihazlar'!F283,4)),VALUE(MID('Cihazlar'!F283,4,2)),VALUE(LEFT('Cihazlar'!F283,2))),""))),IF('Cihazlar'!E283="","",IF(ISNUMBER('Cihazlar'!E283),'Cihazlar'!E283,IFERROR(DATE(VALUE(RIGHT('Cihazlar'!E283,4)),VALUE(MID('Cihazlar'!E283,4,2)),VALUE(LEFT('Cihazlar'!E283,2))),""))))</f>
        <v/>
      </c>
      <c r="P283" t="str">
        <f>IF('Cihazlar'!C283="","",IFERROR(MATCH('Cihazlar'!C283,'Ürünler'!$A:$A,0),IFERROR(MATCH('Cihazlar'!C283,'Ürünler'!$B:$B,0),"")))</f>
        <v/>
      </c>
      <c r="Q283">
        <f>IF(R283&gt;0,0,IF('Cihazlar'!J283&lt;&gt;"",N(VALUE('Cihazlar'!J283)),IF(P283="",0,N(INDEX('Ürünler'!$C:$C,P283)))))</f>
        <v>0</v>
      </c>
      <c r="R283">
        <f>IF('Cihazlar'!K283&lt;&gt;"",N(VALUE('Cihazlar'!K283)),IF('Cihazlar'!J283&lt;&gt;"",0,IF(P283="",0,N(INDEX('Ürünler'!$D:$D,P283)))))</f>
        <v>0</v>
      </c>
    </row>
    <row r="284" spans="1:18">
      <c r="A284" t="str">
        <f>IF(AND('Cihazlar'!A284="",'Cihazlar'!B284=""),"",IFERROR(INDEX('Müşteriler'!$A:$A,MATCH(IF('Cihazlar'!A284="","§",'Cihazlar'!A284),'Müşteriler'!$K:$K,0)),IFERROR(INDEX('Müşteriler'!$A:$A,MATCH(IF('Cihazlar'!B284="","§",'Cihazlar'!B284),'Müşteriler'!$C:$C,0)),'Cihazlar'!A284&amp;'Cihazlar'!B284)))</f>
        <v/>
      </c>
      <c r="B284" t="str">
        <f>IF('Cihazlar'!C284="","",IF(P284="",'Cihazlar'!C284,INDEX('Ürünler'!$B:$B,P284)))</f>
        <v/>
      </c>
      <c r="C284" t="str">
        <f>IF('Cihazlar'!D284="","",'Cihazlar'!D284)</f>
        <v/>
      </c>
      <c r="D284" s="16" t="str">
        <f>O284</f>
        <v/>
      </c>
      <c r="E284" t="str">
        <f>IF(R284&gt;0,R284&amp;" gün",IF(Q284&gt;0,Q284&amp;" ay",""))</f>
        <v/>
      </c>
      <c r="F284" s="16" t="str">
        <f>IF(OR('Cihazlar'!C284="",O284=""),"",IF(R284&gt;0,O284+R284,IF(Q284&gt;0,EDATE(O284,Q284),"")))</f>
        <v/>
      </c>
      <c r="G284" s="17" t="str">
        <f>IF(F284="","",F284-TODAY())</f>
        <v/>
      </c>
      <c r="H284" t="str">
        <f>IF(G284="","",IF(G284&lt;0,"Gecikmiş",IF(G284&lt;=30,"30 gün içinde","Planlı")))</f>
        <v/>
      </c>
      <c r="I284" s="16" t="str">
        <f>IF('Cihazlar'!R284="","",IF('Cihazlar'!S284="Uygun değil",(IF('Cihazlar'!R284="","",IF(ISNUMBER('Cihazlar'!R284),'Cihazlar'!R284,IFERROR(DATE(VALUE(RIGHT('Cihazlar'!R284,4)),VALUE(MID('Cihazlar'!R284,4,2)),VALUE(LEFT('Cihazlar'!R284,2))),""))))+0,EDATE((IF('Cihazlar'!R284="","",IF(ISNUMBER('Cihazlar'!R284),'Cihazlar'!R284,IFERROR(DATE(VALUE(RIGHT('Cihazlar'!R284,4)),VALUE(MID('Cihazlar'!R284,4,2)),VALUE(LEFT('Cihazlar'!R284,2))),"")))),12)))</f>
        <v/>
      </c>
      <c r="J284" s="17" t="str">
        <f>IF(I284="","",I284-TODAY())</f>
        <v/>
      </c>
      <c r="K284" s="16" t="str">
        <f>IF('Cihazlar'!U284="","",IF('Cihazlar'!V284="Kaçak var",(IF('Cihazlar'!U284="","",IF(ISNUMBER('Cihazlar'!U284),'Cihazlar'!U284,IFERROR(DATE(VALUE(RIGHT('Cihazlar'!U284,4)),VALUE(MID('Cihazlar'!U284,4,2)),VALUE(LEFT('Cihazlar'!U284,2))),""))))+30,EDATE((IF('Cihazlar'!U284="","",IF(ISNUMBER('Cihazlar'!U284),'Cihazlar'!U284,IFERROR(DATE(VALUE(RIGHT('Cihazlar'!U284,4)),VALUE(MID('Cihazlar'!U284,4,2)),VALUE(LEFT('Cihazlar'!U284,2))),"")))),12)))</f>
        <v/>
      </c>
      <c r="L284" s="17" t="str">
        <f>IF(K284="","",K284-TODAY())</f>
        <v/>
      </c>
      <c r="M284" s="16" t="str">
        <f>IF('Cihazlar'!X284="","",IF('Cihazlar'!Y284="Uygun değil",(IF('Cihazlar'!X284="","",IF(ISNUMBER('Cihazlar'!X284),'Cihazlar'!X284,IFERROR(DATE(VALUE(RIGHT('Cihazlar'!X284,4)),VALUE(MID('Cihazlar'!X284,4,2)),VALUE(LEFT('Cihazlar'!X284,2))),""))))+0,EDATE((IF('Cihazlar'!X284="","",IF(ISNUMBER('Cihazlar'!X284),'Cihazlar'!X284,IFERROR(DATE(VALUE(RIGHT('Cihazlar'!X284,4)),VALUE(MID('Cihazlar'!X284,4,2)),VALUE(LEFT('Cihazlar'!X284,2))),"")))),12)))</f>
        <v/>
      </c>
      <c r="N284" s="17" t="str">
        <f>IF(M284="","",M284-TODAY())</f>
        <v/>
      </c>
      <c r="O284" s="16" t="str">
        <f>IF('Cihazlar'!F284&lt;&gt;"",IF('Cihazlar'!F284="","",IF(ISNUMBER('Cihazlar'!F284),'Cihazlar'!F284,IFERROR(DATE(VALUE(RIGHT('Cihazlar'!F284,4)),VALUE(MID('Cihazlar'!F284,4,2)),VALUE(LEFT('Cihazlar'!F284,2))),""))),IF('Cihazlar'!E284="","",IF(ISNUMBER('Cihazlar'!E284),'Cihazlar'!E284,IFERROR(DATE(VALUE(RIGHT('Cihazlar'!E284,4)),VALUE(MID('Cihazlar'!E284,4,2)),VALUE(LEFT('Cihazlar'!E284,2))),""))))</f>
        <v/>
      </c>
      <c r="P284" t="str">
        <f>IF('Cihazlar'!C284="","",IFERROR(MATCH('Cihazlar'!C284,'Ürünler'!$A:$A,0),IFERROR(MATCH('Cihazlar'!C284,'Ürünler'!$B:$B,0),"")))</f>
        <v/>
      </c>
      <c r="Q284">
        <f>IF(R284&gt;0,0,IF('Cihazlar'!J284&lt;&gt;"",N(VALUE('Cihazlar'!J284)),IF(P284="",0,N(INDEX('Ürünler'!$C:$C,P284)))))</f>
        <v>0</v>
      </c>
      <c r="R284">
        <f>IF('Cihazlar'!K284&lt;&gt;"",N(VALUE('Cihazlar'!K284)),IF('Cihazlar'!J284&lt;&gt;"",0,IF(P284="",0,N(INDEX('Ürünler'!$D:$D,P284)))))</f>
        <v>0</v>
      </c>
    </row>
    <row r="285" spans="1:18">
      <c r="A285" t="str">
        <f>IF(AND('Cihazlar'!A285="",'Cihazlar'!B285=""),"",IFERROR(INDEX('Müşteriler'!$A:$A,MATCH(IF('Cihazlar'!A285="","§",'Cihazlar'!A285),'Müşteriler'!$K:$K,0)),IFERROR(INDEX('Müşteriler'!$A:$A,MATCH(IF('Cihazlar'!B285="","§",'Cihazlar'!B285),'Müşteriler'!$C:$C,0)),'Cihazlar'!A285&amp;'Cihazlar'!B285)))</f>
        <v/>
      </c>
      <c r="B285" t="str">
        <f>IF('Cihazlar'!C285="","",IF(P285="",'Cihazlar'!C285,INDEX('Ürünler'!$B:$B,P285)))</f>
        <v/>
      </c>
      <c r="C285" t="str">
        <f>IF('Cihazlar'!D285="","",'Cihazlar'!D285)</f>
        <v/>
      </c>
      <c r="D285" s="16" t="str">
        <f>O285</f>
        <v/>
      </c>
      <c r="E285" t="str">
        <f>IF(R285&gt;0,R285&amp;" gün",IF(Q285&gt;0,Q285&amp;" ay",""))</f>
        <v/>
      </c>
      <c r="F285" s="16" t="str">
        <f>IF(OR('Cihazlar'!C285="",O285=""),"",IF(R285&gt;0,O285+R285,IF(Q285&gt;0,EDATE(O285,Q285),"")))</f>
        <v/>
      </c>
      <c r="G285" s="17" t="str">
        <f>IF(F285="","",F285-TODAY())</f>
        <v/>
      </c>
      <c r="H285" t="str">
        <f>IF(G285="","",IF(G285&lt;0,"Gecikmiş",IF(G285&lt;=30,"30 gün içinde","Planlı")))</f>
        <v/>
      </c>
      <c r="I285" s="16" t="str">
        <f>IF('Cihazlar'!R285="","",IF('Cihazlar'!S285="Uygun değil",(IF('Cihazlar'!R285="","",IF(ISNUMBER('Cihazlar'!R285),'Cihazlar'!R285,IFERROR(DATE(VALUE(RIGHT('Cihazlar'!R285,4)),VALUE(MID('Cihazlar'!R285,4,2)),VALUE(LEFT('Cihazlar'!R285,2))),""))))+0,EDATE((IF('Cihazlar'!R285="","",IF(ISNUMBER('Cihazlar'!R285),'Cihazlar'!R285,IFERROR(DATE(VALUE(RIGHT('Cihazlar'!R285,4)),VALUE(MID('Cihazlar'!R285,4,2)),VALUE(LEFT('Cihazlar'!R285,2))),"")))),12)))</f>
        <v/>
      </c>
      <c r="J285" s="17" t="str">
        <f>IF(I285="","",I285-TODAY())</f>
        <v/>
      </c>
      <c r="K285" s="16" t="str">
        <f>IF('Cihazlar'!U285="","",IF('Cihazlar'!V285="Kaçak var",(IF('Cihazlar'!U285="","",IF(ISNUMBER('Cihazlar'!U285),'Cihazlar'!U285,IFERROR(DATE(VALUE(RIGHT('Cihazlar'!U285,4)),VALUE(MID('Cihazlar'!U285,4,2)),VALUE(LEFT('Cihazlar'!U285,2))),""))))+30,EDATE((IF('Cihazlar'!U285="","",IF(ISNUMBER('Cihazlar'!U285),'Cihazlar'!U285,IFERROR(DATE(VALUE(RIGHT('Cihazlar'!U285,4)),VALUE(MID('Cihazlar'!U285,4,2)),VALUE(LEFT('Cihazlar'!U285,2))),"")))),12)))</f>
        <v/>
      </c>
      <c r="L285" s="17" t="str">
        <f>IF(K285="","",K285-TODAY())</f>
        <v/>
      </c>
      <c r="M285" s="16" t="str">
        <f>IF('Cihazlar'!X285="","",IF('Cihazlar'!Y285="Uygun değil",(IF('Cihazlar'!X285="","",IF(ISNUMBER('Cihazlar'!X285),'Cihazlar'!X285,IFERROR(DATE(VALUE(RIGHT('Cihazlar'!X285,4)),VALUE(MID('Cihazlar'!X285,4,2)),VALUE(LEFT('Cihazlar'!X285,2))),""))))+0,EDATE((IF('Cihazlar'!X285="","",IF(ISNUMBER('Cihazlar'!X285),'Cihazlar'!X285,IFERROR(DATE(VALUE(RIGHT('Cihazlar'!X285,4)),VALUE(MID('Cihazlar'!X285,4,2)),VALUE(LEFT('Cihazlar'!X285,2))),"")))),12)))</f>
        <v/>
      </c>
      <c r="N285" s="17" t="str">
        <f>IF(M285="","",M285-TODAY())</f>
        <v/>
      </c>
      <c r="O285" s="16" t="str">
        <f>IF('Cihazlar'!F285&lt;&gt;"",IF('Cihazlar'!F285="","",IF(ISNUMBER('Cihazlar'!F285),'Cihazlar'!F285,IFERROR(DATE(VALUE(RIGHT('Cihazlar'!F285,4)),VALUE(MID('Cihazlar'!F285,4,2)),VALUE(LEFT('Cihazlar'!F285,2))),""))),IF('Cihazlar'!E285="","",IF(ISNUMBER('Cihazlar'!E285),'Cihazlar'!E285,IFERROR(DATE(VALUE(RIGHT('Cihazlar'!E285,4)),VALUE(MID('Cihazlar'!E285,4,2)),VALUE(LEFT('Cihazlar'!E285,2))),""))))</f>
        <v/>
      </c>
      <c r="P285" t="str">
        <f>IF('Cihazlar'!C285="","",IFERROR(MATCH('Cihazlar'!C285,'Ürünler'!$A:$A,0),IFERROR(MATCH('Cihazlar'!C285,'Ürünler'!$B:$B,0),"")))</f>
        <v/>
      </c>
      <c r="Q285">
        <f>IF(R285&gt;0,0,IF('Cihazlar'!J285&lt;&gt;"",N(VALUE('Cihazlar'!J285)),IF(P285="",0,N(INDEX('Ürünler'!$C:$C,P285)))))</f>
        <v>0</v>
      </c>
      <c r="R285">
        <f>IF('Cihazlar'!K285&lt;&gt;"",N(VALUE('Cihazlar'!K285)),IF('Cihazlar'!J285&lt;&gt;"",0,IF(P285="",0,N(INDEX('Ürünler'!$D:$D,P285)))))</f>
        <v>0</v>
      </c>
    </row>
    <row r="286" spans="1:18">
      <c r="A286" t="str">
        <f>IF(AND('Cihazlar'!A286="",'Cihazlar'!B286=""),"",IFERROR(INDEX('Müşteriler'!$A:$A,MATCH(IF('Cihazlar'!A286="","§",'Cihazlar'!A286),'Müşteriler'!$K:$K,0)),IFERROR(INDEX('Müşteriler'!$A:$A,MATCH(IF('Cihazlar'!B286="","§",'Cihazlar'!B286),'Müşteriler'!$C:$C,0)),'Cihazlar'!A286&amp;'Cihazlar'!B286)))</f>
        <v/>
      </c>
      <c r="B286" t="str">
        <f>IF('Cihazlar'!C286="","",IF(P286="",'Cihazlar'!C286,INDEX('Ürünler'!$B:$B,P286)))</f>
        <v/>
      </c>
      <c r="C286" t="str">
        <f>IF('Cihazlar'!D286="","",'Cihazlar'!D286)</f>
        <v/>
      </c>
      <c r="D286" s="16" t="str">
        <f>O286</f>
        <v/>
      </c>
      <c r="E286" t="str">
        <f>IF(R286&gt;0,R286&amp;" gün",IF(Q286&gt;0,Q286&amp;" ay",""))</f>
        <v/>
      </c>
      <c r="F286" s="16" t="str">
        <f>IF(OR('Cihazlar'!C286="",O286=""),"",IF(R286&gt;0,O286+R286,IF(Q286&gt;0,EDATE(O286,Q286),"")))</f>
        <v/>
      </c>
      <c r="G286" s="17" t="str">
        <f>IF(F286="","",F286-TODAY())</f>
        <v/>
      </c>
      <c r="H286" t="str">
        <f>IF(G286="","",IF(G286&lt;0,"Gecikmiş",IF(G286&lt;=30,"30 gün içinde","Planlı")))</f>
        <v/>
      </c>
      <c r="I286" s="16" t="str">
        <f>IF('Cihazlar'!R286="","",IF('Cihazlar'!S286="Uygun değil",(IF('Cihazlar'!R286="","",IF(ISNUMBER('Cihazlar'!R286),'Cihazlar'!R286,IFERROR(DATE(VALUE(RIGHT('Cihazlar'!R286,4)),VALUE(MID('Cihazlar'!R286,4,2)),VALUE(LEFT('Cihazlar'!R286,2))),""))))+0,EDATE((IF('Cihazlar'!R286="","",IF(ISNUMBER('Cihazlar'!R286),'Cihazlar'!R286,IFERROR(DATE(VALUE(RIGHT('Cihazlar'!R286,4)),VALUE(MID('Cihazlar'!R286,4,2)),VALUE(LEFT('Cihazlar'!R286,2))),"")))),12)))</f>
        <v/>
      </c>
      <c r="J286" s="17" t="str">
        <f>IF(I286="","",I286-TODAY())</f>
        <v/>
      </c>
      <c r="K286" s="16" t="str">
        <f>IF('Cihazlar'!U286="","",IF('Cihazlar'!V286="Kaçak var",(IF('Cihazlar'!U286="","",IF(ISNUMBER('Cihazlar'!U286),'Cihazlar'!U286,IFERROR(DATE(VALUE(RIGHT('Cihazlar'!U286,4)),VALUE(MID('Cihazlar'!U286,4,2)),VALUE(LEFT('Cihazlar'!U286,2))),""))))+30,EDATE((IF('Cihazlar'!U286="","",IF(ISNUMBER('Cihazlar'!U286),'Cihazlar'!U286,IFERROR(DATE(VALUE(RIGHT('Cihazlar'!U286,4)),VALUE(MID('Cihazlar'!U286,4,2)),VALUE(LEFT('Cihazlar'!U286,2))),"")))),12)))</f>
        <v/>
      </c>
      <c r="L286" s="17" t="str">
        <f>IF(K286="","",K286-TODAY())</f>
        <v/>
      </c>
      <c r="M286" s="16" t="str">
        <f>IF('Cihazlar'!X286="","",IF('Cihazlar'!Y286="Uygun değil",(IF('Cihazlar'!X286="","",IF(ISNUMBER('Cihazlar'!X286),'Cihazlar'!X286,IFERROR(DATE(VALUE(RIGHT('Cihazlar'!X286,4)),VALUE(MID('Cihazlar'!X286,4,2)),VALUE(LEFT('Cihazlar'!X286,2))),""))))+0,EDATE((IF('Cihazlar'!X286="","",IF(ISNUMBER('Cihazlar'!X286),'Cihazlar'!X286,IFERROR(DATE(VALUE(RIGHT('Cihazlar'!X286,4)),VALUE(MID('Cihazlar'!X286,4,2)),VALUE(LEFT('Cihazlar'!X286,2))),"")))),12)))</f>
        <v/>
      </c>
      <c r="N286" s="17" t="str">
        <f>IF(M286="","",M286-TODAY())</f>
        <v/>
      </c>
      <c r="O286" s="16" t="str">
        <f>IF('Cihazlar'!F286&lt;&gt;"",IF('Cihazlar'!F286="","",IF(ISNUMBER('Cihazlar'!F286),'Cihazlar'!F286,IFERROR(DATE(VALUE(RIGHT('Cihazlar'!F286,4)),VALUE(MID('Cihazlar'!F286,4,2)),VALUE(LEFT('Cihazlar'!F286,2))),""))),IF('Cihazlar'!E286="","",IF(ISNUMBER('Cihazlar'!E286),'Cihazlar'!E286,IFERROR(DATE(VALUE(RIGHT('Cihazlar'!E286,4)),VALUE(MID('Cihazlar'!E286,4,2)),VALUE(LEFT('Cihazlar'!E286,2))),""))))</f>
        <v/>
      </c>
      <c r="P286" t="str">
        <f>IF('Cihazlar'!C286="","",IFERROR(MATCH('Cihazlar'!C286,'Ürünler'!$A:$A,0),IFERROR(MATCH('Cihazlar'!C286,'Ürünler'!$B:$B,0),"")))</f>
        <v/>
      </c>
      <c r="Q286">
        <f>IF(R286&gt;0,0,IF('Cihazlar'!J286&lt;&gt;"",N(VALUE('Cihazlar'!J286)),IF(P286="",0,N(INDEX('Ürünler'!$C:$C,P286)))))</f>
        <v>0</v>
      </c>
      <c r="R286">
        <f>IF('Cihazlar'!K286&lt;&gt;"",N(VALUE('Cihazlar'!K286)),IF('Cihazlar'!J286&lt;&gt;"",0,IF(P286="",0,N(INDEX('Ürünler'!$D:$D,P286)))))</f>
        <v>0</v>
      </c>
    </row>
    <row r="287" spans="1:18">
      <c r="A287" t="str">
        <f>IF(AND('Cihazlar'!A287="",'Cihazlar'!B287=""),"",IFERROR(INDEX('Müşteriler'!$A:$A,MATCH(IF('Cihazlar'!A287="","§",'Cihazlar'!A287),'Müşteriler'!$K:$K,0)),IFERROR(INDEX('Müşteriler'!$A:$A,MATCH(IF('Cihazlar'!B287="","§",'Cihazlar'!B287),'Müşteriler'!$C:$C,0)),'Cihazlar'!A287&amp;'Cihazlar'!B287)))</f>
        <v/>
      </c>
      <c r="B287" t="str">
        <f>IF('Cihazlar'!C287="","",IF(P287="",'Cihazlar'!C287,INDEX('Ürünler'!$B:$B,P287)))</f>
        <v/>
      </c>
      <c r="C287" t="str">
        <f>IF('Cihazlar'!D287="","",'Cihazlar'!D287)</f>
        <v/>
      </c>
      <c r="D287" s="16" t="str">
        <f>O287</f>
        <v/>
      </c>
      <c r="E287" t="str">
        <f>IF(R287&gt;0,R287&amp;" gün",IF(Q287&gt;0,Q287&amp;" ay",""))</f>
        <v/>
      </c>
      <c r="F287" s="16" t="str">
        <f>IF(OR('Cihazlar'!C287="",O287=""),"",IF(R287&gt;0,O287+R287,IF(Q287&gt;0,EDATE(O287,Q287),"")))</f>
        <v/>
      </c>
      <c r="G287" s="17" t="str">
        <f>IF(F287="","",F287-TODAY())</f>
        <v/>
      </c>
      <c r="H287" t="str">
        <f>IF(G287="","",IF(G287&lt;0,"Gecikmiş",IF(G287&lt;=30,"30 gün içinde","Planlı")))</f>
        <v/>
      </c>
      <c r="I287" s="16" t="str">
        <f>IF('Cihazlar'!R287="","",IF('Cihazlar'!S287="Uygun değil",(IF('Cihazlar'!R287="","",IF(ISNUMBER('Cihazlar'!R287),'Cihazlar'!R287,IFERROR(DATE(VALUE(RIGHT('Cihazlar'!R287,4)),VALUE(MID('Cihazlar'!R287,4,2)),VALUE(LEFT('Cihazlar'!R287,2))),""))))+0,EDATE((IF('Cihazlar'!R287="","",IF(ISNUMBER('Cihazlar'!R287),'Cihazlar'!R287,IFERROR(DATE(VALUE(RIGHT('Cihazlar'!R287,4)),VALUE(MID('Cihazlar'!R287,4,2)),VALUE(LEFT('Cihazlar'!R287,2))),"")))),12)))</f>
        <v/>
      </c>
      <c r="J287" s="17" t="str">
        <f>IF(I287="","",I287-TODAY())</f>
        <v/>
      </c>
      <c r="K287" s="16" t="str">
        <f>IF('Cihazlar'!U287="","",IF('Cihazlar'!V287="Kaçak var",(IF('Cihazlar'!U287="","",IF(ISNUMBER('Cihazlar'!U287),'Cihazlar'!U287,IFERROR(DATE(VALUE(RIGHT('Cihazlar'!U287,4)),VALUE(MID('Cihazlar'!U287,4,2)),VALUE(LEFT('Cihazlar'!U287,2))),""))))+30,EDATE((IF('Cihazlar'!U287="","",IF(ISNUMBER('Cihazlar'!U287),'Cihazlar'!U287,IFERROR(DATE(VALUE(RIGHT('Cihazlar'!U287,4)),VALUE(MID('Cihazlar'!U287,4,2)),VALUE(LEFT('Cihazlar'!U287,2))),"")))),12)))</f>
        <v/>
      </c>
      <c r="L287" s="17" t="str">
        <f>IF(K287="","",K287-TODAY())</f>
        <v/>
      </c>
      <c r="M287" s="16" t="str">
        <f>IF('Cihazlar'!X287="","",IF('Cihazlar'!Y287="Uygun değil",(IF('Cihazlar'!X287="","",IF(ISNUMBER('Cihazlar'!X287),'Cihazlar'!X287,IFERROR(DATE(VALUE(RIGHT('Cihazlar'!X287,4)),VALUE(MID('Cihazlar'!X287,4,2)),VALUE(LEFT('Cihazlar'!X287,2))),""))))+0,EDATE((IF('Cihazlar'!X287="","",IF(ISNUMBER('Cihazlar'!X287),'Cihazlar'!X287,IFERROR(DATE(VALUE(RIGHT('Cihazlar'!X287,4)),VALUE(MID('Cihazlar'!X287,4,2)),VALUE(LEFT('Cihazlar'!X287,2))),"")))),12)))</f>
        <v/>
      </c>
      <c r="N287" s="17" t="str">
        <f>IF(M287="","",M287-TODAY())</f>
        <v/>
      </c>
      <c r="O287" s="16" t="str">
        <f>IF('Cihazlar'!F287&lt;&gt;"",IF('Cihazlar'!F287="","",IF(ISNUMBER('Cihazlar'!F287),'Cihazlar'!F287,IFERROR(DATE(VALUE(RIGHT('Cihazlar'!F287,4)),VALUE(MID('Cihazlar'!F287,4,2)),VALUE(LEFT('Cihazlar'!F287,2))),""))),IF('Cihazlar'!E287="","",IF(ISNUMBER('Cihazlar'!E287),'Cihazlar'!E287,IFERROR(DATE(VALUE(RIGHT('Cihazlar'!E287,4)),VALUE(MID('Cihazlar'!E287,4,2)),VALUE(LEFT('Cihazlar'!E287,2))),""))))</f>
        <v/>
      </c>
      <c r="P287" t="str">
        <f>IF('Cihazlar'!C287="","",IFERROR(MATCH('Cihazlar'!C287,'Ürünler'!$A:$A,0),IFERROR(MATCH('Cihazlar'!C287,'Ürünler'!$B:$B,0),"")))</f>
        <v/>
      </c>
      <c r="Q287">
        <f>IF(R287&gt;0,0,IF('Cihazlar'!J287&lt;&gt;"",N(VALUE('Cihazlar'!J287)),IF(P287="",0,N(INDEX('Ürünler'!$C:$C,P287)))))</f>
        <v>0</v>
      </c>
      <c r="R287">
        <f>IF('Cihazlar'!K287&lt;&gt;"",N(VALUE('Cihazlar'!K287)),IF('Cihazlar'!J287&lt;&gt;"",0,IF(P287="",0,N(INDEX('Ürünler'!$D:$D,P287)))))</f>
        <v>0</v>
      </c>
    </row>
    <row r="288" spans="1:18">
      <c r="A288" t="str">
        <f>IF(AND('Cihazlar'!A288="",'Cihazlar'!B288=""),"",IFERROR(INDEX('Müşteriler'!$A:$A,MATCH(IF('Cihazlar'!A288="","§",'Cihazlar'!A288),'Müşteriler'!$K:$K,0)),IFERROR(INDEX('Müşteriler'!$A:$A,MATCH(IF('Cihazlar'!B288="","§",'Cihazlar'!B288),'Müşteriler'!$C:$C,0)),'Cihazlar'!A288&amp;'Cihazlar'!B288)))</f>
        <v/>
      </c>
      <c r="B288" t="str">
        <f>IF('Cihazlar'!C288="","",IF(P288="",'Cihazlar'!C288,INDEX('Ürünler'!$B:$B,P288)))</f>
        <v/>
      </c>
      <c r="C288" t="str">
        <f>IF('Cihazlar'!D288="","",'Cihazlar'!D288)</f>
        <v/>
      </c>
      <c r="D288" s="16" t="str">
        <f>O288</f>
        <v/>
      </c>
      <c r="E288" t="str">
        <f>IF(R288&gt;0,R288&amp;" gün",IF(Q288&gt;0,Q288&amp;" ay",""))</f>
        <v/>
      </c>
      <c r="F288" s="16" t="str">
        <f>IF(OR('Cihazlar'!C288="",O288=""),"",IF(R288&gt;0,O288+R288,IF(Q288&gt;0,EDATE(O288,Q288),"")))</f>
        <v/>
      </c>
      <c r="G288" s="17" t="str">
        <f>IF(F288="","",F288-TODAY())</f>
        <v/>
      </c>
      <c r="H288" t="str">
        <f>IF(G288="","",IF(G288&lt;0,"Gecikmiş",IF(G288&lt;=30,"30 gün içinde","Planlı")))</f>
        <v/>
      </c>
      <c r="I288" s="16" t="str">
        <f>IF('Cihazlar'!R288="","",IF('Cihazlar'!S288="Uygun değil",(IF('Cihazlar'!R288="","",IF(ISNUMBER('Cihazlar'!R288),'Cihazlar'!R288,IFERROR(DATE(VALUE(RIGHT('Cihazlar'!R288,4)),VALUE(MID('Cihazlar'!R288,4,2)),VALUE(LEFT('Cihazlar'!R288,2))),""))))+0,EDATE((IF('Cihazlar'!R288="","",IF(ISNUMBER('Cihazlar'!R288),'Cihazlar'!R288,IFERROR(DATE(VALUE(RIGHT('Cihazlar'!R288,4)),VALUE(MID('Cihazlar'!R288,4,2)),VALUE(LEFT('Cihazlar'!R288,2))),"")))),12)))</f>
        <v/>
      </c>
      <c r="J288" s="17" t="str">
        <f>IF(I288="","",I288-TODAY())</f>
        <v/>
      </c>
      <c r="K288" s="16" t="str">
        <f>IF('Cihazlar'!U288="","",IF('Cihazlar'!V288="Kaçak var",(IF('Cihazlar'!U288="","",IF(ISNUMBER('Cihazlar'!U288),'Cihazlar'!U288,IFERROR(DATE(VALUE(RIGHT('Cihazlar'!U288,4)),VALUE(MID('Cihazlar'!U288,4,2)),VALUE(LEFT('Cihazlar'!U288,2))),""))))+30,EDATE((IF('Cihazlar'!U288="","",IF(ISNUMBER('Cihazlar'!U288),'Cihazlar'!U288,IFERROR(DATE(VALUE(RIGHT('Cihazlar'!U288,4)),VALUE(MID('Cihazlar'!U288,4,2)),VALUE(LEFT('Cihazlar'!U288,2))),"")))),12)))</f>
        <v/>
      </c>
      <c r="L288" s="17" t="str">
        <f>IF(K288="","",K288-TODAY())</f>
        <v/>
      </c>
      <c r="M288" s="16" t="str">
        <f>IF('Cihazlar'!X288="","",IF('Cihazlar'!Y288="Uygun değil",(IF('Cihazlar'!X288="","",IF(ISNUMBER('Cihazlar'!X288),'Cihazlar'!X288,IFERROR(DATE(VALUE(RIGHT('Cihazlar'!X288,4)),VALUE(MID('Cihazlar'!X288,4,2)),VALUE(LEFT('Cihazlar'!X288,2))),""))))+0,EDATE((IF('Cihazlar'!X288="","",IF(ISNUMBER('Cihazlar'!X288),'Cihazlar'!X288,IFERROR(DATE(VALUE(RIGHT('Cihazlar'!X288,4)),VALUE(MID('Cihazlar'!X288,4,2)),VALUE(LEFT('Cihazlar'!X288,2))),"")))),12)))</f>
        <v/>
      </c>
      <c r="N288" s="17" t="str">
        <f>IF(M288="","",M288-TODAY())</f>
        <v/>
      </c>
      <c r="O288" s="16" t="str">
        <f>IF('Cihazlar'!F288&lt;&gt;"",IF('Cihazlar'!F288="","",IF(ISNUMBER('Cihazlar'!F288),'Cihazlar'!F288,IFERROR(DATE(VALUE(RIGHT('Cihazlar'!F288,4)),VALUE(MID('Cihazlar'!F288,4,2)),VALUE(LEFT('Cihazlar'!F288,2))),""))),IF('Cihazlar'!E288="","",IF(ISNUMBER('Cihazlar'!E288),'Cihazlar'!E288,IFERROR(DATE(VALUE(RIGHT('Cihazlar'!E288,4)),VALUE(MID('Cihazlar'!E288,4,2)),VALUE(LEFT('Cihazlar'!E288,2))),""))))</f>
        <v/>
      </c>
      <c r="P288" t="str">
        <f>IF('Cihazlar'!C288="","",IFERROR(MATCH('Cihazlar'!C288,'Ürünler'!$A:$A,0),IFERROR(MATCH('Cihazlar'!C288,'Ürünler'!$B:$B,0),"")))</f>
        <v/>
      </c>
      <c r="Q288">
        <f>IF(R288&gt;0,0,IF('Cihazlar'!J288&lt;&gt;"",N(VALUE('Cihazlar'!J288)),IF(P288="",0,N(INDEX('Ürünler'!$C:$C,P288)))))</f>
        <v>0</v>
      </c>
      <c r="R288">
        <f>IF('Cihazlar'!K288&lt;&gt;"",N(VALUE('Cihazlar'!K288)),IF('Cihazlar'!J288&lt;&gt;"",0,IF(P288="",0,N(INDEX('Ürünler'!$D:$D,P288)))))</f>
        <v>0</v>
      </c>
    </row>
    <row r="289" spans="1:18">
      <c r="A289" t="str">
        <f>IF(AND('Cihazlar'!A289="",'Cihazlar'!B289=""),"",IFERROR(INDEX('Müşteriler'!$A:$A,MATCH(IF('Cihazlar'!A289="","§",'Cihazlar'!A289),'Müşteriler'!$K:$K,0)),IFERROR(INDEX('Müşteriler'!$A:$A,MATCH(IF('Cihazlar'!B289="","§",'Cihazlar'!B289),'Müşteriler'!$C:$C,0)),'Cihazlar'!A289&amp;'Cihazlar'!B289)))</f>
        <v/>
      </c>
      <c r="B289" t="str">
        <f>IF('Cihazlar'!C289="","",IF(P289="",'Cihazlar'!C289,INDEX('Ürünler'!$B:$B,P289)))</f>
        <v/>
      </c>
      <c r="C289" t="str">
        <f>IF('Cihazlar'!D289="","",'Cihazlar'!D289)</f>
        <v/>
      </c>
      <c r="D289" s="16" t="str">
        <f>O289</f>
        <v/>
      </c>
      <c r="E289" t="str">
        <f>IF(R289&gt;0,R289&amp;" gün",IF(Q289&gt;0,Q289&amp;" ay",""))</f>
        <v/>
      </c>
      <c r="F289" s="16" t="str">
        <f>IF(OR('Cihazlar'!C289="",O289=""),"",IF(R289&gt;0,O289+R289,IF(Q289&gt;0,EDATE(O289,Q289),"")))</f>
        <v/>
      </c>
      <c r="G289" s="17" t="str">
        <f>IF(F289="","",F289-TODAY())</f>
        <v/>
      </c>
      <c r="H289" t="str">
        <f>IF(G289="","",IF(G289&lt;0,"Gecikmiş",IF(G289&lt;=30,"30 gün içinde","Planlı")))</f>
        <v/>
      </c>
      <c r="I289" s="16" t="str">
        <f>IF('Cihazlar'!R289="","",IF('Cihazlar'!S289="Uygun değil",(IF('Cihazlar'!R289="","",IF(ISNUMBER('Cihazlar'!R289),'Cihazlar'!R289,IFERROR(DATE(VALUE(RIGHT('Cihazlar'!R289,4)),VALUE(MID('Cihazlar'!R289,4,2)),VALUE(LEFT('Cihazlar'!R289,2))),""))))+0,EDATE((IF('Cihazlar'!R289="","",IF(ISNUMBER('Cihazlar'!R289),'Cihazlar'!R289,IFERROR(DATE(VALUE(RIGHT('Cihazlar'!R289,4)),VALUE(MID('Cihazlar'!R289,4,2)),VALUE(LEFT('Cihazlar'!R289,2))),"")))),12)))</f>
        <v/>
      </c>
      <c r="J289" s="17" t="str">
        <f>IF(I289="","",I289-TODAY())</f>
        <v/>
      </c>
      <c r="K289" s="16" t="str">
        <f>IF('Cihazlar'!U289="","",IF('Cihazlar'!V289="Kaçak var",(IF('Cihazlar'!U289="","",IF(ISNUMBER('Cihazlar'!U289),'Cihazlar'!U289,IFERROR(DATE(VALUE(RIGHT('Cihazlar'!U289,4)),VALUE(MID('Cihazlar'!U289,4,2)),VALUE(LEFT('Cihazlar'!U289,2))),""))))+30,EDATE((IF('Cihazlar'!U289="","",IF(ISNUMBER('Cihazlar'!U289),'Cihazlar'!U289,IFERROR(DATE(VALUE(RIGHT('Cihazlar'!U289,4)),VALUE(MID('Cihazlar'!U289,4,2)),VALUE(LEFT('Cihazlar'!U289,2))),"")))),12)))</f>
        <v/>
      </c>
      <c r="L289" s="17" t="str">
        <f>IF(K289="","",K289-TODAY())</f>
        <v/>
      </c>
      <c r="M289" s="16" t="str">
        <f>IF('Cihazlar'!X289="","",IF('Cihazlar'!Y289="Uygun değil",(IF('Cihazlar'!X289="","",IF(ISNUMBER('Cihazlar'!X289),'Cihazlar'!X289,IFERROR(DATE(VALUE(RIGHT('Cihazlar'!X289,4)),VALUE(MID('Cihazlar'!X289,4,2)),VALUE(LEFT('Cihazlar'!X289,2))),""))))+0,EDATE((IF('Cihazlar'!X289="","",IF(ISNUMBER('Cihazlar'!X289),'Cihazlar'!X289,IFERROR(DATE(VALUE(RIGHT('Cihazlar'!X289,4)),VALUE(MID('Cihazlar'!X289,4,2)),VALUE(LEFT('Cihazlar'!X289,2))),"")))),12)))</f>
        <v/>
      </c>
      <c r="N289" s="17" t="str">
        <f>IF(M289="","",M289-TODAY())</f>
        <v/>
      </c>
      <c r="O289" s="16" t="str">
        <f>IF('Cihazlar'!F289&lt;&gt;"",IF('Cihazlar'!F289="","",IF(ISNUMBER('Cihazlar'!F289),'Cihazlar'!F289,IFERROR(DATE(VALUE(RIGHT('Cihazlar'!F289,4)),VALUE(MID('Cihazlar'!F289,4,2)),VALUE(LEFT('Cihazlar'!F289,2))),""))),IF('Cihazlar'!E289="","",IF(ISNUMBER('Cihazlar'!E289),'Cihazlar'!E289,IFERROR(DATE(VALUE(RIGHT('Cihazlar'!E289,4)),VALUE(MID('Cihazlar'!E289,4,2)),VALUE(LEFT('Cihazlar'!E289,2))),""))))</f>
        <v/>
      </c>
      <c r="P289" t="str">
        <f>IF('Cihazlar'!C289="","",IFERROR(MATCH('Cihazlar'!C289,'Ürünler'!$A:$A,0),IFERROR(MATCH('Cihazlar'!C289,'Ürünler'!$B:$B,0),"")))</f>
        <v/>
      </c>
      <c r="Q289">
        <f>IF(R289&gt;0,0,IF('Cihazlar'!J289&lt;&gt;"",N(VALUE('Cihazlar'!J289)),IF(P289="",0,N(INDEX('Ürünler'!$C:$C,P289)))))</f>
        <v>0</v>
      </c>
      <c r="R289">
        <f>IF('Cihazlar'!K289&lt;&gt;"",N(VALUE('Cihazlar'!K289)),IF('Cihazlar'!J289&lt;&gt;"",0,IF(P289="",0,N(INDEX('Ürünler'!$D:$D,P289)))))</f>
        <v>0</v>
      </c>
    </row>
    <row r="290" spans="1:18">
      <c r="A290" t="str">
        <f>IF(AND('Cihazlar'!A290="",'Cihazlar'!B290=""),"",IFERROR(INDEX('Müşteriler'!$A:$A,MATCH(IF('Cihazlar'!A290="","§",'Cihazlar'!A290),'Müşteriler'!$K:$K,0)),IFERROR(INDEX('Müşteriler'!$A:$A,MATCH(IF('Cihazlar'!B290="","§",'Cihazlar'!B290),'Müşteriler'!$C:$C,0)),'Cihazlar'!A290&amp;'Cihazlar'!B290)))</f>
        <v/>
      </c>
      <c r="B290" t="str">
        <f>IF('Cihazlar'!C290="","",IF(P290="",'Cihazlar'!C290,INDEX('Ürünler'!$B:$B,P290)))</f>
        <v/>
      </c>
      <c r="C290" t="str">
        <f>IF('Cihazlar'!D290="","",'Cihazlar'!D290)</f>
        <v/>
      </c>
      <c r="D290" s="16" t="str">
        <f>O290</f>
        <v/>
      </c>
      <c r="E290" t="str">
        <f>IF(R290&gt;0,R290&amp;" gün",IF(Q290&gt;0,Q290&amp;" ay",""))</f>
        <v/>
      </c>
      <c r="F290" s="16" t="str">
        <f>IF(OR('Cihazlar'!C290="",O290=""),"",IF(R290&gt;0,O290+R290,IF(Q290&gt;0,EDATE(O290,Q290),"")))</f>
        <v/>
      </c>
      <c r="G290" s="17" t="str">
        <f>IF(F290="","",F290-TODAY())</f>
        <v/>
      </c>
      <c r="H290" t="str">
        <f>IF(G290="","",IF(G290&lt;0,"Gecikmiş",IF(G290&lt;=30,"30 gün içinde","Planlı")))</f>
        <v/>
      </c>
      <c r="I290" s="16" t="str">
        <f>IF('Cihazlar'!R290="","",IF('Cihazlar'!S290="Uygun değil",(IF('Cihazlar'!R290="","",IF(ISNUMBER('Cihazlar'!R290),'Cihazlar'!R290,IFERROR(DATE(VALUE(RIGHT('Cihazlar'!R290,4)),VALUE(MID('Cihazlar'!R290,4,2)),VALUE(LEFT('Cihazlar'!R290,2))),""))))+0,EDATE((IF('Cihazlar'!R290="","",IF(ISNUMBER('Cihazlar'!R290),'Cihazlar'!R290,IFERROR(DATE(VALUE(RIGHT('Cihazlar'!R290,4)),VALUE(MID('Cihazlar'!R290,4,2)),VALUE(LEFT('Cihazlar'!R290,2))),"")))),12)))</f>
        <v/>
      </c>
      <c r="J290" s="17" t="str">
        <f>IF(I290="","",I290-TODAY())</f>
        <v/>
      </c>
      <c r="K290" s="16" t="str">
        <f>IF('Cihazlar'!U290="","",IF('Cihazlar'!V290="Kaçak var",(IF('Cihazlar'!U290="","",IF(ISNUMBER('Cihazlar'!U290),'Cihazlar'!U290,IFERROR(DATE(VALUE(RIGHT('Cihazlar'!U290,4)),VALUE(MID('Cihazlar'!U290,4,2)),VALUE(LEFT('Cihazlar'!U290,2))),""))))+30,EDATE((IF('Cihazlar'!U290="","",IF(ISNUMBER('Cihazlar'!U290),'Cihazlar'!U290,IFERROR(DATE(VALUE(RIGHT('Cihazlar'!U290,4)),VALUE(MID('Cihazlar'!U290,4,2)),VALUE(LEFT('Cihazlar'!U290,2))),"")))),12)))</f>
        <v/>
      </c>
      <c r="L290" s="17" t="str">
        <f>IF(K290="","",K290-TODAY())</f>
        <v/>
      </c>
      <c r="M290" s="16" t="str">
        <f>IF('Cihazlar'!X290="","",IF('Cihazlar'!Y290="Uygun değil",(IF('Cihazlar'!X290="","",IF(ISNUMBER('Cihazlar'!X290),'Cihazlar'!X290,IFERROR(DATE(VALUE(RIGHT('Cihazlar'!X290,4)),VALUE(MID('Cihazlar'!X290,4,2)),VALUE(LEFT('Cihazlar'!X290,2))),""))))+0,EDATE((IF('Cihazlar'!X290="","",IF(ISNUMBER('Cihazlar'!X290),'Cihazlar'!X290,IFERROR(DATE(VALUE(RIGHT('Cihazlar'!X290,4)),VALUE(MID('Cihazlar'!X290,4,2)),VALUE(LEFT('Cihazlar'!X290,2))),"")))),12)))</f>
        <v/>
      </c>
      <c r="N290" s="17" t="str">
        <f>IF(M290="","",M290-TODAY())</f>
        <v/>
      </c>
      <c r="O290" s="16" t="str">
        <f>IF('Cihazlar'!F290&lt;&gt;"",IF('Cihazlar'!F290="","",IF(ISNUMBER('Cihazlar'!F290),'Cihazlar'!F290,IFERROR(DATE(VALUE(RIGHT('Cihazlar'!F290,4)),VALUE(MID('Cihazlar'!F290,4,2)),VALUE(LEFT('Cihazlar'!F290,2))),""))),IF('Cihazlar'!E290="","",IF(ISNUMBER('Cihazlar'!E290),'Cihazlar'!E290,IFERROR(DATE(VALUE(RIGHT('Cihazlar'!E290,4)),VALUE(MID('Cihazlar'!E290,4,2)),VALUE(LEFT('Cihazlar'!E290,2))),""))))</f>
        <v/>
      </c>
      <c r="P290" t="str">
        <f>IF('Cihazlar'!C290="","",IFERROR(MATCH('Cihazlar'!C290,'Ürünler'!$A:$A,0),IFERROR(MATCH('Cihazlar'!C290,'Ürünler'!$B:$B,0),"")))</f>
        <v/>
      </c>
      <c r="Q290">
        <f>IF(R290&gt;0,0,IF('Cihazlar'!J290&lt;&gt;"",N(VALUE('Cihazlar'!J290)),IF(P290="",0,N(INDEX('Ürünler'!$C:$C,P290)))))</f>
        <v>0</v>
      </c>
      <c r="R290">
        <f>IF('Cihazlar'!K290&lt;&gt;"",N(VALUE('Cihazlar'!K290)),IF('Cihazlar'!J290&lt;&gt;"",0,IF(P290="",0,N(INDEX('Ürünler'!$D:$D,P290)))))</f>
        <v>0</v>
      </c>
    </row>
    <row r="291" spans="1:18">
      <c r="A291" t="str">
        <f>IF(AND('Cihazlar'!A291="",'Cihazlar'!B291=""),"",IFERROR(INDEX('Müşteriler'!$A:$A,MATCH(IF('Cihazlar'!A291="","§",'Cihazlar'!A291),'Müşteriler'!$K:$K,0)),IFERROR(INDEX('Müşteriler'!$A:$A,MATCH(IF('Cihazlar'!B291="","§",'Cihazlar'!B291),'Müşteriler'!$C:$C,0)),'Cihazlar'!A291&amp;'Cihazlar'!B291)))</f>
        <v/>
      </c>
      <c r="B291" t="str">
        <f>IF('Cihazlar'!C291="","",IF(P291="",'Cihazlar'!C291,INDEX('Ürünler'!$B:$B,P291)))</f>
        <v/>
      </c>
      <c r="C291" t="str">
        <f>IF('Cihazlar'!D291="","",'Cihazlar'!D291)</f>
        <v/>
      </c>
      <c r="D291" s="16" t="str">
        <f>O291</f>
        <v/>
      </c>
      <c r="E291" t="str">
        <f>IF(R291&gt;0,R291&amp;" gün",IF(Q291&gt;0,Q291&amp;" ay",""))</f>
        <v/>
      </c>
      <c r="F291" s="16" t="str">
        <f>IF(OR('Cihazlar'!C291="",O291=""),"",IF(R291&gt;0,O291+R291,IF(Q291&gt;0,EDATE(O291,Q291),"")))</f>
        <v/>
      </c>
      <c r="G291" s="17" t="str">
        <f>IF(F291="","",F291-TODAY())</f>
        <v/>
      </c>
      <c r="H291" t="str">
        <f>IF(G291="","",IF(G291&lt;0,"Gecikmiş",IF(G291&lt;=30,"30 gün içinde","Planlı")))</f>
        <v/>
      </c>
      <c r="I291" s="16" t="str">
        <f>IF('Cihazlar'!R291="","",IF('Cihazlar'!S291="Uygun değil",(IF('Cihazlar'!R291="","",IF(ISNUMBER('Cihazlar'!R291),'Cihazlar'!R291,IFERROR(DATE(VALUE(RIGHT('Cihazlar'!R291,4)),VALUE(MID('Cihazlar'!R291,4,2)),VALUE(LEFT('Cihazlar'!R291,2))),""))))+0,EDATE((IF('Cihazlar'!R291="","",IF(ISNUMBER('Cihazlar'!R291),'Cihazlar'!R291,IFERROR(DATE(VALUE(RIGHT('Cihazlar'!R291,4)),VALUE(MID('Cihazlar'!R291,4,2)),VALUE(LEFT('Cihazlar'!R291,2))),"")))),12)))</f>
        <v/>
      </c>
      <c r="J291" s="17" t="str">
        <f>IF(I291="","",I291-TODAY())</f>
        <v/>
      </c>
      <c r="K291" s="16" t="str">
        <f>IF('Cihazlar'!U291="","",IF('Cihazlar'!V291="Kaçak var",(IF('Cihazlar'!U291="","",IF(ISNUMBER('Cihazlar'!U291),'Cihazlar'!U291,IFERROR(DATE(VALUE(RIGHT('Cihazlar'!U291,4)),VALUE(MID('Cihazlar'!U291,4,2)),VALUE(LEFT('Cihazlar'!U291,2))),""))))+30,EDATE((IF('Cihazlar'!U291="","",IF(ISNUMBER('Cihazlar'!U291),'Cihazlar'!U291,IFERROR(DATE(VALUE(RIGHT('Cihazlar'!U291,4)),VALUE(MID('Cihazlar'!U291,4,2)),VALUE(LEFT('Cihazlar'!U291,2))),"")))),12)))</f>
        <v/>
      </c>
      <c r="L291" s="17" t="str">
        <f>IF(K291="","",K291-TODAY())</f>
        <v/>
      </c>
      <c r="M291" s="16" t="str">
        <f>IF('Cihazlar'!X291="","",IF('Cihazlar'!Y291="Uygun değil",(IF('Cihazlar'!X291="","",IF(ISNUMBER('Cihazlar'!X291),'Cihazlar'!X291,IFERROR(DATE(VALUE(RIGHT('Cihazlar'!X291,4)),VALUE(MID('Cihazlar'!X291,4,2)),VALUE(LEFT('Cihazlar'!X291,2))),""))))+0,EDATE((IF('Cihazlar'!X291="","",IF(ISNUMBER('Cihazlar'!X291),'Cihazlar'!X291,IFERROR(DATE(VALUE(RIGHT('Cihazlar'!X291,4)),VALUE(MID('Cihazlar'!X291,4,2)),VALUE(LEFT('Cihazlar'!X291,2))),"")))),12)))</f>
        <v/>
      </c>
      <c r="N291" s="17" t="str">
        <f>IF(M291="","",M291-TODAY())</f>
        <v/>
      </c>
      <c r="O291" s="16" t="str">
        <f>IF('Cihazlar'!F291&lt;&gt;"",IF('Cihazlar'!F291="","",IF(ISNUMBER('Cihazlar'!F291),'Cihazlar'!F291,IFERROR(DATE(VALUE(RIGHT('Cihazlar'!F291,4)),VALUE(MID('Cihazlar'!F291,4,2)),VALUE(LEFT('Cihazlar'!F291,2))),""))),IF('Cihazlar'!E291="","",IF(ISNUMBER('Cihazlar'!E291),'Cihazlar'!E291,IFERROR(DATE(VALUE(RIGHT('Cihazlar'!E291,4)),VALUE(MID('Cihazlar'!E291,4,2)),VALUE(LEFT('Cihazlar'!E291,2))),""))))</f>
        <v/>
      </c>
      <c r="P291" t="str">
        <f>IF('Cihazlar'!C291="","",IFERROR(MATCH('Cihazlar'!C291,'Ürünler'!$A:$A,0),IFERROR(MATCH('Cihazlar'!C291,'Ürünler'!$B:$B,0),"")))</f>
        <v/>
      </c>
      <c r="Q291">
        <f>IF(R291&gt;0,0,IF('Cihazlar'!J291&lt;&gt;"",N(VALUE('Cihazlar'!J291)),IF(P291="",0,N(INDEX('Ürünler'!$C:$C,P291)))))</f>
        <v>0</v>
      </c>
      <c r="R291">
        <f>IF('Cihazlar'!K291&lt;&gt;"",N(VALUE('Cihazlar'!K291)),IF('Cihazlar'!J291&lt;&gt;"",0,IF(P291="",0,N(INDEX('Ürünler'!$D:$D,P291)))))</f>
        <v>0</v>
      </c>
    </row>
    <row r="292" spans="1:18">
      <c r="A292" t="str">
        <f>IF(AND('Cihazlar'!A292="",'Cihazlar'!B292=""),"",IFERROR(INDEX('Müşteriler'!$A:$A,MATCH(IF('Cihazlar'!A292="","§",'Cihazlar'!A292),'Müşteriler'!$K:$K,0)),IFERROR(INDEX('Müşteriler'!$A:$A,MATCH(IF('Cihazlar'!B292="","§",'Cihazlar'!B292),'Müşteriler'!$C:$C,0)),'Cihazlar'!A292&amp;'Cihazlar'!B292)))</f>
        <v/>
      </c>
      <c r="B292" t="str">
        <f>IF('Cihazlar'!C292="","",IF(P292="",'Cihazlar'!C292,INDEX('Ürünler'!$B:$B,P292)))</f>
        <v/>
      </c>
      <c r="C292" t="str">
        <f>IF('Cihazlar'!D292="","",'Cihazlar'!D292)</f>
        <v/>
      </c>
      <c r="D292" s="16" t="str">
        <f>O292</f>
        <v/>
      </c>
      <c r="E292" t="str">
        <f>IF(R292&gt;0,R292&amp;" gün",IF(Q292&gt;0,Q292&amp;" ay",""))</f>
        <v/>
      </c>
      <c r="F292" s="16" t="str">
        <f>IF(OR('Cihazlar'!C292="",O292=""),"",IF(R292&gt;0,O292+R292,IF(Q292&gt;0,EDATE(O292,Q292),"")))</f>
        <v/>
      </c>
      <c r="G292" s="17" t="str">
        <f>IF(F292="","",F292-TODAY())</f>
        <v/>
      </c>
      <c r="H292" t="str">
        <f>IF(G292="","",IF(G292&lt;0,"Gecikmiş",IF(G292&lt;=30,"30 gün içinde","Planlı")))</f>
        <v/>
      </c>
      <c r="I292" s="16" t="str">
        <f>IF('Cihazlar'!R292="","",IF('Cihazlar'!S292="Uygun değil",(IF('Cihazlar'!R292="","",IF(ISNUMBER('Cihazlar'!R292),'Cihazlar'!R292,IFERROR(DATE(VALUE(RIGHT('Cihazlar'!R292,4)),VALUE(MID('Cihazlar'!R292,4,2)),VALUE(LEFT('Cihazlar'!R292,2))),""))))+0,EDATE((IF('Cihazlar'!R292="","",IF(ISNUMBER('Cihazlar'!R292),'Cihazlar'!R292,IFERROR(DATE(VALUE(RIGHT('Cihazlar'!R292,4)),VALUE(MID('Cihazlar'!R292,4,2)),VALUE(LEFT('Cihazlar'!R292,2))),"")))),12)))</f>
        <v/>
      </c>
      <c r="J292" s="17" t="str">
        <f>IF(I292="","",I292-TODAY())</f>
        <v/>
      </c>
      <c r="K292" s="16" t="str">
        <f>IF('Cihazlar'!U292="","",IF('Cihazlar'!V292="Kaçak var",(IF('Cihazlar'!U292="","",IF(ISNUMBER('Cihazlar'!U292),'Cihazlar'!U292,IFERROR(DATE(VALUE(RIGHT('Cihazlar'!U292,4)),VALUE(MID('Cihazlar'!U292,4,2)),VALUE(LEFT('Cihazlar'!U292,2))),""))))+30,EDATE((IF('Cihazlar'!U292="","",IF(ISNUMBER('Cihazlar'!U292),'Cihazlar'!U292,IFERROR(DATE(VALUE(RIGHT('Cihazlar'!U292,4)),VALUE(MID('Cihazlar'!U292,4,2)),VALUE(LEFT('Cihazlar'!U292,2))),"")))),12)))</f>
        <v/>
      </c>
      <c r="L292" s="17" t="str">
        <f>IF(K292="","",K292-TODAY())</f>
        <v/>
      </c>
      <c r="M292" s="16" t="str">
        <f>IF('Cihazlar'!X292="","",IF('Cihazlar'!Y292="Uygun değil",(IF('Cihazlar'!X292="","",IF(ISNUMBER('Cihazlar'!X292),'Cihazlar'!X292,IFERROR(DATE(VALUE(RIGHT('Cihazlar'!X292,4)),VALUE(MID('Cihazlar'!X292,4,2)),VALUE(LEFT('Cihazlar'!X292,2))),""))))+0,EDATE((IF('Cihazlar'!X292="","",IF(ISNUMBER('Cihazlar'!X292),'Cihazlar'!X292,IFERROR(DATE(VALUE(RIGHT('Cihazlar'!X292,4)),VALUE(MID('Cihazlar'!X292,4,2)),VALUE(LEFT('Cihazlar'!X292,2))),"")))),12)))</f>
        <v/>
      </c>
      <c r="N292" s="17" t="str">
        <f>IF(M292="","",M292-TODAY())</f>
        <v/>
      </c>
      <c r="O292" s="16" t="str">
        <f>IF('Cihazlar'!F292&lt;&gt;"",IF('Cihazlar'!F292="","",IF(ISNUMBER('Cihazlar'!F292),'Cihazlar'!F292,IFERROR(DATE(VALUE(RIGHT('Cihazlar'!F292,4)),VALUE(MID('Cihazlar'!F292,4,2)),VALUE(LEFT('Cihazlar'!F292,2))),""))),IF('Cihazlar'!E292="","",IF(ISNUMBER('Cihazlar'!E292),'Cihazlar'!E292,IFERROR(DATE(VALUE(RIGHT('Cihazlar'!E292,4)),VALUE(MID('Cihazlar'!E292,4,2)),VALUE(LEFT('Cihazlar'!E292,2))),""))))</f>
        <v/>
      </c>
      <c r="P292" t="str">
        <f>IF('Cihazlar'!C292="","",IFERROR(MATCH('Cihazlar'!C292,'Ürünler'!$A:$A,0),IFERROR(MATCH('Cihazlar'!C292,'Ürünler'!$B:$B,0),"")))</f>
        <v/>
      </c>
      <c r="Q292">
        <f>IF(R292&gt;0,0,IF('Cihazlar'!J292&lt;&gt;"",N(VALUE('Cihazlar'!J292)),IF(P292="",0,N(INDEX('Ürünler'!$C:$C,P292)))))</f>
        <v>0</v>
      </c>
      <c r="R292">
        <f>IF('Cihazlar'!K292&lt;&gt;"",N(VALUE('Cihazlar'!K292)),IF('Cihazlar'!J292&lt;&gt;"",0,IF(P292="",0,N(INDEX('Ürünler'!$D:$D,P292)))))</f>
        <v>0</v>
      </c>
    </row>
    <row r="293" spans="1:18">
      <c r="A293" t="str">
        <f>IF(AND('Cihazlar'!A293="",'Cihazlar'!B293=""),"",IFERROR(INDEX('Müşteriler'!$A:$A,MATCH(IF('Cihazlar'!A293="","§",'Cihazlar'!A293),'Müşteriler'!$K:$K,0)),IFERROR(INDEX('Müşteriler'!$A:$A,MATCH(IF('Cihazlar'!B293="","§",'Cihazlar'!B293),'Müşteriler'!$C:$C,0)),'Cihazlar'!A293&amp;'Cihazlar'!B293)))</f>
        <v/>
      </c>
      <c r="B293" t="str">
        <f>IF('Cihazlar'!C293="","",IF(P293="",'Cihazlar'!C293,INDEX('Ürünler'!$B:$B,P293)))</f>
        <v/>
      </c>
      <c r="C293" t="str">
        <f>IF('Cihazlar'!D293="","",'Cihazlar'!D293)</f>
        <v/>
      </c>
      <c r="D293" s="16" t="str">
        <f>O293</f>
        <v/>
      </c>
      <c r="E293" t="str">
        <f>IF(R293&gt;0,R293&amp;" gün",IF(Q293&gt;0,Q293&amp;" ay",""))</f>
        <v/>
      </c>
      <c r="F293" s="16" t="str">
        <f>IF(OR('Cihazlar'!C293="",O293=""),"",IF(R293&gt;0,O293+R293,IF(Q293&gt;0,EDATE(O293,Q293),"")))</f>
        <v/>
      </c>
      <c r="G293" s="17" t="str">
        <f>IF(F293="","",F293-TODAY())</f>
        <v/>
      </c>
      <c r="H293" t="str">
        <f>IF(G293="","",IF(G293&lt;0,"Gecikmiş",IF(G293&lt;=30,"30 gün içinde","Planlı")))</f>
        <v/>
      </c>
      <c r="I293" s="16" t="str">
        <f>IF('Cihazlar'!R293="","",IF('Cihazlar'!S293="Uygun değil",(IF('Cihazlar'!R293="","",IF(ISNUMBER('Cihazlar'!R293),'Cihazlar'!R293,IFERROR(DATE(VALUE(RIGHT('Cihazlar'!R293,4)),VALUE(MID('Cihazlar'!R293,4,2)),VALUE(LEFT('Cihazlar'!R293,2))),""))))+0,EDATE((IF('Cihazlar'!R293="","",IF(ISNUMBER('Cihazlar'!R293),'Cihazlar'!R293,IFERROR(DATE(VALUE(RIGHT('Cihazlar'!R293,4)),VALUE(MID('Cihazlar'!R293,4,2)),VALUE(LEFT('Cihazlar'!R293,2))),"")))),12)))</f>
        <v/>
      </c>
      <c r="J293" s="17" t="str">
        <f>IF(I293="","",I293-TODAY())</f>
        <v/>
      </c>
      <c r="K293" s="16" t="str">
        <f>IF('Cihazlar'!U293="","",IF('Cihazlar'!V293="Kaçak var",(IF('Cihazlar'!U293="","",IF(ISNUMBER('Cihazlar'!U293),'Cihazlar'!U293,IFERROR(DATE(VALUE(RIGHT('Cihazlar'!U293,4)),VALUE(MID('Cihazlar'!U293,4,2)),VALUE(LEFT('Cihazlar'!U293,2))),""))))+30,EDATE((IF('Cihazlar'!U293="","",IF(ISNUMBER('Cihazlar'!U293),'Cihazlar'!U293,IFERROR(DATE(VALUE(RIGHT('Cihazlar'!U293,4)),VALUE(MID('Cihazlar'!U293,4,2)),VALUE(LEFT('Cihazlar'!U293,2))),"")))),12)))</f>
        <v/>
      </c>
      <c r="L293" s="17" t="str">
        <f>IF(K293="","",K293-TODAY())</f>
        <v/>
      </c>
      <c r="M293" s="16" t="str">
        <f>IF('Cihazlar'!X293="","",IF('Cihazlar'!Y293="Uygun değil",(IF('Cihazlar'!X293="","",IF(ISNUMBER('Cihazlar'!X293),'Cihazlar'!X293,IFERROR(DATE(VALUE(RIGHT('Cihazlar'!X293,4)),VALUE(MID('Cihazlar'!X293,4,2)),VALUE(LEFT('Cihazlar'!X293,2))),""))))+0,EDATE((IF('Cihazlar'!X293="","",IF(ISNUMBER('Cihazlar'!X293),'Cihazlar'!X293,IFERROR(DATE(VALUE(RIGHT('Cihazlar'!X293,4)),VALUE(MID('Cihazlar'!X293,4,2)),VALUE(LEFT('Cihazlar'!X293,2))),"")))),12)))</f>
        <v/>
      </c>
      <c r="N293" s="17" t="str">
        <f>IF(M293="","",M293-TODAY())</f>
        <v/>
      </c>
      <c r="O293" s="16" t="str">
        <f>IF('Cihazlar'!F293&lt;&gt;"",IF('Cihazlar'!F293="","",IF(ISNUMBER('Cihazlar'!F293),'Cihazlar'!F293,IFERROR(DATE(VALUE(RIGHT('Cihazlar'!F293,4)),VALUE(MID('Cihazlar'!F293,4,2)),VALUE(LEFT('Cihazlar'!F293,2))),""))),IF('Cihazlar'!E293="","",IF(ISNUMBER('Cihazlar'!E293),'Cihazlar'!E293,IFERROR(DATE(VALUE(RIGHT('Cihazlar'!E293,4)),VALUE(MID('Cihazlar'!E293,4,2)),VALUE(LEFT('Cihazlar'!E293,2))),""))))</f>
        <v/>
      </c>
      <c r="P293" t="str">
        <f>IF('Cihazlar'!C293="","",IFERROR(MATCH('Cihazlar'!C293,'Ürünler'!$A:$A,0),IFERROR(MATCH('Cihazlar'!C293,'Ürünler'!$B:$B,0),"")))</f>
        <v/>
      </c>
      <c r="Q293">
        <f>IF(R293&gt;0,0,IF('Cihazlar'!J293&lt;&gt;"",N(VALUE('Cihazlar'!J293)),IF(P293="",0,N(INDEX('Ürünler'!$C:$C,P293)))))</f>
        <v>0</v>
      </c>
      <c r="R293">
        <f>IF('Cihazlar'!K293&lt;&gt;"",N(VALUE('Cihazlar'!K293)),IF('Cihazlar'!J293&lt;&gt;"",0,IF(P293="",0,N(INDEX('Ürünler'!$D:$D,P293)))))</f>
        <v>0</v>
      </c>
    </row>
    <row r="294" spans="1:18">
      <c r="A294" t="str">
        <f>IF(AND('Cihazlar'!A294="",'Cihazlar'!B294=""),"",IFERROR(INDEX('Müşteriler'!$A:$A,MATCH(IF('Cihazlar'!A294="","§",'Cihazlar'!A294),'Müşteriler'!$K:$K,0)),IFERROR(INDEX('Müşteriler'!$A:$A,MATCH(IF('Cihazlar'!B294="","§",'Cihazlar'!B294),'Müşteriler'!$C:$C,0)),'Cihazlar'!A294&amp;'Cihazlar'!B294)))</f>
        <v/>
      </c>
      <c r="B294" t="str">
        <f>IF('Cihazlar'!C294="","",IF(P294="",'Cihazlar'!C294,INDEX('Ürünler'!$B:$B,P294)))</f>
        <v/>
      </c>
      <c r="C294" t="str">
        <f>IF('Cihazlar'!D294="","",'Cihazlar'!D294)</f>
        <v/>
      </c>
      <c r="D294" s="16" t="str">
        <f>O294</f>
        <v/>
      </c>
      <c r="E294" t="str">
        <f>IF(R294&gt;0,R294&amp;" gün",IF(Q294&gt;0,Q294&amp;" ay",""))</f>
        <v/>
      </c>
      <c r="F294" s="16" t="str">
        <f>IF(OR('Cihazlar'!C294="",O294=""),"",IF(R294&gt;0,O294+R294,IF(Q294&gt;0,EDATE(O294,Q294),"")))</f>
        <v/>
      </c>
      <c r="G294" s="17" t="str">
        <f>IF(F294="","",F294-TODAY())</f>
        <v/>
      </c>
      <c r="H294" t="str">
        <f>IF(G294="","",IF(G294&lt;0,"Gecikmiş",IF(G294&lt;=30,"30 gün içinde","Planlı")))</f>
        <v/>
      </c>
      <c r="I294" s="16" t="str">
        <f>IF('Cihazlar'!R294="","",IF('Cihazlar'!S294="Uygun değil",(IF('Cihazlar'!R294="","",IF(ISNUMBER('Cihazlar'!R294),'Cihazlar'!R294,IFERROR(DATE(VALUE(RIGHT('Cihazlar'!R294,4)),VALUE(MID('Cihazlar'!R294,4,2)),VALUE(LEFT('Cihazlar'!R294,2))),""))))+0,EDATE((IF('Cihazlar'!R294="","",IF(ISNUMBER('Cihazlar'!R294),'Cihazlar'!R294,IFERROR(DATE(VALUE(RIGHT('Cihazlar'!R294,4)),VALUE(MID('Cihazlar'!R294,4,2)),VALUE(LEFT('Cihazlar'!R294,2))),"")))),12)))</f>
        <v/>
      </c>
      <c r="J294" s="17" t="str">
        <f>IF(I294="","",I294-TODAY())</f>
        <v/>
      </c>
      <c r="K294" s="16" t="str">
        <f>IF('Cihazlar'!U294="","",IF('Cihazlar'!V294="Kaçak var",(IF('Cihazlar'!U294="","",IF(ISNUMBER('Cihazlar'!U294),'Cihazlar'!U294,IFERROR(DATE(VALUE(RIGHT('Cihazlar'!U294,4)),VALUE(MID('Cihazlar'!U294,4,2)),VALUE(LEFT('Cihazlar'!U294,2))),""))))+30,EDATE((IF('Cihazlar'!U294="","",IF(ISNUMBER('Cihazlar'!U294),'Cihazlar'!U294,IFERROR(DATE(VALUE(RIGHT('Cihazlar'!U294,4)),VALUE(MID('Cihazlar'!U294,4,2)),VALUE(LEFT('Cihazlar'!U294,2))),"")))),12)))</f>
        <v/>
      </c>
      <c r="L294" s="17" t="str">
        <f>IF(K294="","",K294-TODAY())</f>
        <v/>
      </c>
      <c r="M294" s="16" t="str">
        <f>IF('Cihazlar'!X294="","",IF('Cihazlar'!Y294="Uygun değil",(IF('Cihazlar'!X294="","",IF(ISNUMBER('Cihazlar'!X294),'Cihazlar'!X294,IFERROR(DATE(VALUE(RIGHT('Cihazlar'!X294,4)),VALUE(MID('Cihazlar'!X294,4,2)),VALUE(LEFT('Cihazlar'!X294,2))),""))))+0,EDATE((IF('Cihazlar'!X294="","",IF(ISNUMBER('Cihazlar'!X294),'Cihazlar'!X294,IFERROR(DATE(VALUE(RIGHT('Cihazlar'!X294,4)),VALUE(MID('Cihazlar'!X294,4,2)),VALUE(LEFT('Cihazlar'!X294,2))),"")))),12)))</f>
        <v/>
      </c>
      <c r="N294" s="17" t="str">
        <f>IF(M294="","",M294-TODAY())</f>
        <v/>
      </c>
      <c r="O294" s="16" t="str">
        <f>IF('Cihazlar'!F294&lt;&gt;"",IF('Cihazlar'!F294="","",IF(ISNUMBER('Cihazlar'!F294),'Cihazlar'!F294,IFERROR(DATE(VALUE(RIGHT('Cihazlar'!F294,4)),VALUE(MID('Cihazlar'!F294,4,2)),VALUE(LEFT('Cihazlar'!F294,2))),""))),IF('Cihazlar'!E294="","",IF(ISNUMBER('Cihazlar'!E294),'Cihazlar'!E294,IFERROR(DATE(VALUE(RIGHT('Cihazlar'!E294,4)),VALUE(MID('Cihazlar'!E294,4,2)),VALUE(LEFT('Cihazlar'!E294,2))),""))))</f>
        <v/>
      </c>
      <c r="P294" t="str">
        <f>IF('Cihazlar'!C294="","",IFERROR(MATCH('Cihazlar'!C294,'Ürünler'!$A:$A,0),IFERROR(MATCH('Cihazlar'!C294,'Ürünler'!$B:$B,0),"")))</f>
        <v/>
      </c>
      <c r="Q294">
        <f>IF(R294&gt;0,0,IF('Cihazlar'!J294&lt;&gt;"",N(VALUE('Cihazlar'!J294)),IF(P294="",0,N(INDEX('Ürünler'!$C:$C,P294)))))</f>
        <v>0</v>
      </c>
      <c r="R294">
        <f>IF('Cihazlar'!K294&lt;&gt;"",N(VALUE('Cihazlar'!K294)),IF('Cihazlar'!J294&lt;&gt;"",0,IF(P294="",0,N(INDEX('Ürünler'!$D:$D,P294)))))</f>
        <v>0</v>
      </c>
    </row>
    <row r="295" spans="1:18">
      <c r="A295" t="str">
        <f>IF(AND('Cihazlar'!A295="",'Cihazlar'!B295=""),"",IFERROR(INDEX('Müşteriler'!$A:$A,MATCH(IF('Cihazlar'!A295="","§",'Cihazlar'!A295),'Müşteriler'!$K:$K,0)),IFERROR(INDEX('Müşteriler'!$A:$A,MATCH(IF('Cihazlar'!B295="","§",'Cihazlar'!B295),'Müşteriler'!$C:$C,0)),'Cihazlar'!A295&amp;'Cihazlar'!B295)))</f>
        <v/>
      </c>
      <c r="B295" t="str">
        <f>IF('Cihazlar'!C295="","",IF(P295="",'Cihazlar'!C295,INDEX('Ürünler'!$B:$B,P295)))</f>
        <v/>
      </c>
      <c r="C295" t="str">
        <f>IF('Cihazlar'!D295="","",'Cihazlar'!D295)</f>
        <v/>
      </c>
      <c r="D295" s="16" t="str">
        <f>O295</f>
        <v/>
      </c>
      <c r="E295" t="str">
        <f>IF(R295&gt;0,R295&amp;" gün",IF(Q295&gt;0,Q295&amp;" ay",""))</f>
        <v/>
      </c>
      <c r="F295" s="16" t="str">
        <f>IF(OR('Cihazlar'!C295="",O295=""),"",IF(R295&gt;0,O295+R295,IF(Q295&gt;0,EDATE(O295,Q295),"")))</f>
        <v/>
      </c>
      <c r="G295" s="17" t="str">
        <f>IF(F295="","",F295-TODAY())</f>
        <v/>
      </c>
      <c r="H295" t="str">
        <f>IF(G295="","",IF(G295&lt;0,"Gecikmiş",IF(G295&lt;=30,"30 gün içinde","Planlı")))</f>
        <v/>
      </c>
      <c r="I295" s="16" t="str">
        <f>IF('Cihazlar'!R295="","",IF('Cihazlar'!S295="Uygun değil",(IF('Cihazlar'!R295="","",IF(ISNUMBER('Cihazlar'!R295),'Cihazlar'!R295,IFERROR(DATE(VALUE(RIGHT('Cihazlar'!R295,4)),VALUE(MID('Cihazlar'!R295,4,2)),VALUE(LEFT('Cihazlar'!R295,2))),""))))+0,EDATE((IF('Cihazlar'!R295="","",IF(ISNUMBER('Cihazlar'!R295),'Cihazlar'!R295,IFERROR(DATE(VALUE(RIGHT('Cihazlar'!R295,4)),VALUE(MID('Cihazlar'!R295,4,2)),VALUE(LEFT('Cihazlar'!R295,2))),"")))),12)))</f>
        <v/>
      </c>
      <c r="J295" s="17" t="str">
        <f>IF(I295="","",I295-TODAY())</f>
        <v/>
      </c>
      <c r="K295" s="16" t="str">
        <f>IF('Cihazlar'!U295="","",IF('Cihazlar'!V295="Kaçak var",(IF('Cihazlar'!U295="","",IF(ISNUMBER('Cihazlar'!U295),'Cihazlar'!U295,IFERROR(DATE(VALUE(RIGHT('Cihazlar'!U295,4)),VALUE(MID('Cihazlar'!U295,4,2)),VALUE(LEFT('Cihazlar'!U295,2))),""))))+30,EDATE((IF('Cihazlar'!U295="","",IF(ISNUMBER('Cihazlar'!U295),'Cihazlar'!U295,IFERROR(DATE(VALUE(RIGHT('Cihazlar'!U295,4)),VALUE(MID('Cihazlar'!U295,4,2)),VALUE(LEFT('Cihazlar'!U295,2))),"")))),12)))</f>
        <v/>
      </c>
      <c r="L295" s="17" t="str">
        <f>IF(K295="","",K295-TODAY())</f>
        <v/>
      </c>
      <c r="M295" s="16" t="str">
        <f>IF('Cihazlar'!X295="","",IF('Cihazlar'!Y295="Uygun değil",(IF('Cihazlar'!X295="","",IF(ISNUMBER('Cihazlar'!X295),'Cihazlar'!X295,IFERROR(DATE(VALUE(RIGHT('Cihazlar'!X295,4)),VALUE(MID('Cihazlar'!X295,4,2)),VALUE(LEFT('Cihazlar'!X295,2))),""))))+0,EDATE((IF('Cihazlar'!X295="","",IF(ISNUMBER('Cihazlar'!X295),'Cihazlar'!X295,IFERROR(DATE(VALUE(RIGHT('Cihazlar'!X295,4)),VALUE(MID('Cihazlar'!X295,4,2)),VALUE(LEFT('Cihazlar'!X295,2))),"")))),12)))</f>
        <v/>
      </c>
      <c r="N295" s="17" t="str">
        <f>IF(M295="","",M295-TODAY())</f>
        <v/>
      </c>
      <c r="O295" s="16" t="str">
        <f>IF('Cihazlar'!F295&lt;&gt;"",IF('Cihazlar'!F295="","",IF(ISNUMBER('Cihazlar'!F295),'Cihazlar'!F295,IFERROR(DATE(VALUE(RIGHT('Cihazlar'!F295,4)),VALUE(MID('Cihazlar'!F295,4,2)),VALUE(LEFT('Cihazlar'!F295,2))),""))),IF('Cihazlar'!E295="","",IF(ISNUMBER('Cihazlar'!E295),'Cihazlar'!E295,IFERROR(DATE(VALUE(RIGHT('Cihazlar'!E295,4)),VALUE(MID('Cihazlar'!E295,4,2)),VALUE(LEFT('Cihazlar'!E295,2))),""))))</f>
        <v/>
      </c>
      <c r="P295" t="str">
        <f>IF('Cihazlar'!C295="","",IFERROR(MATCH('Cihazlar'!C295,'Ürünler'!$A:$A,0),IFERROR(MATCH('Cihazlar'!C295,'Ürünler'!$B:$B,0),"")))</f>
        <v/>
      </c>
      <c r="Q295">
        <f>IF(R295&gt;0,0,IF('Cihazlar'!J295&lt;&gt;"",N(VALUE('Cihazlar'!J295)),IF(P295="",0,N(INDEX('Ürünler'!$C:$C,P295)))))</f>
        <v>0</v>
      </c>
      <c r="R295">
        <f>IF('Cihazlar'!K295&lt;&gt;"",N(VALUE('Cihazlar'!K295)),IF('Cihazlar'!J295&lt;&gt;"",0,IF(P295="",0,N(INDEX('Ürünler'!$D:$D,P295)))))</f>
        <v>0</v>
      </c>
    </row>
    <row r="296" spans="1:18">
      <c r="A296" t="str">
        <f>IF(AND('Cihazlar'!A296="",'Cihazlar'!B296=""),"",IFERROR(INDEX('Müşteriler'!$A:$A,MATCH(IF('Cihazlar'!A296="","§",'Cihazlar'!A296),'Müşteriler'!$K:$K,0)),IFERROR(INDEX('Müşteriler'!$A:$A,MATCH(IF('Cihazlar'!B296="","§",'Cihazlar'!B296),'Müşteriler'!$C:$C,0)),'Cihazlar'!A296&amp;'Cihazlar'!B296)))</f>
        <v/>
      </c>
      <c r="B296" t="str">
        <f>IF('Cihazlar'!C296="","",IF(P296="",'Cihazlar'!C296,INDEX('Ürünler'!$B:$B,P296)))</f>
        <v/>
      </c>
      <c r="C296" t="str">
        <f>IF('Cihazlar'!D296="","",'Cihazlar'!D296)</f>
        <v/>
      </c>
      <c r="D296" s="16" t="str">
        <f>O296</f>
        <v/>
      </c>
      <c r="E296" t="str">
        <f>IF(R296&gt;0,R296&amp;" gün",IF(Q296&gt;0,Q296&amp;" ay",""))</f>
        <v/>
      </c>
      <c r="F296" s="16" t="str">
        <f>IF(OR('Cihazlar'!C296="",O296=""),"",IF(R296&gt;0,O296+R296,IF(Q296&gt;0,EDATE(O296,Q296),"")))</f>
        <v/>
      </c>
      <c r="G296" s="17" t="str">
        <f>IF(F296="","",F296-TODAY())</f>
        <v/>
      </c>
      <c r="H296" t="str">
        <f>IF(G296="","",IF(G296&lt;0,"Gecikmiş",IF(G296&lt;=30,"30 gün içinde","Planlı")))</f>
        <v/>
      </c>
      <c r="I296" s="16" t="str">
        <f>IF('Cihazlar'!R296="","",IF('Cihazlar'!S296="Uygun değil",(IF('Cihazlar'!R296="","",IF(ISNUMBER('Cihazlar'!R296),'Cihazlar'!R296,IFERROR(DATE(VALUE(RIGHT('Cihazlar'!R296,4)),VALUE(MID('Cihazlar'!R296,4,2)),VALUE(LEFT('Cihazlar'!R296,2))),""))))+0,EDATE((IF('Cihazlar'!R296="","",IF(ISNUMBER('Cihazlar'!R296),'Cihazlar'!R296,IFERROR(DATE(VALUE(RIGHT('Cihazlar'!R296,4)),VALUE(MID('Cihazlar'!R296,4,2)),VALUE(LEFT('Cihazlar'!R296,2))),"")))),12)))</f>
        <v/>
      </c>
      <c r="J296" s="17" t="str">
        <f>IF(I296="","",I296-TODAY())</f>
        <v/>
      </c>
      <c r="K296" s="16" t="str">
        <f>IF('Cihazlar'!U296="","",IF('Cihazlar'!V296="Kaçak var",(IF('Cihazlar'!U296="","",IF(ISNUMBER('Cihazlar'!U296),'Cihazlar'!U296,IFERROR(DATE(VALUE(RIGHT('Cihazlar'!U296,4)),VALUE(MID('Cihazlar'!U296,4,2)),VALUE(LEFT('Cihazlar'!U296,2))),""))))+30,EDATE((IF('Cihazlar'!U296="","",IF(ISNUMBER('Cihazlar'!U296),'Cihazlar'!U296,IFERROR(DATE(VALUE(RIGHT('Cihazlar'!U296,4)),VALUE(MID('Cihazlar'!U296,4,2)),VALUE(LEFT('Cihazlar'!U296,2))),"")))),12)))</f>
        <v/>
      </c>
      <c r="L296" s="17" t="str">
        <f>IF(K296="","",K296-TODAY())</f>
        <v/>
      </c>
      <c r="M296" s="16" t="str">
        <f>IF('Cihazlar'!X296="","",IF('Cihazlar'!Y296="Uygun değil",(IF('Cihazlar'!X296="","",IF(ISNUMBER('Cihazlar'!X296),'Cihazlar'!X296,IFERROR(DATE(VALUE(RIGHT('Cihazlar'!X296,4)),VALUE(MID('Cihazlar'!X296,4,2)),VALUE(LEFT('Cihazlar'!X296,2))),""))))+0,EDATE((IF('Cihazlar'!X296="","",IF(ISNUMBER('Cihazlar'!X296),'Cihazlar'!X296,IFERROR(DATE(VALUE(RIGHT('Cihazlar'!X296,4)),VALUE(MID('Cihazlar'!X296,4,2)),VALUE(LEFT('Cihazlar'!X296,2))),"")))),12)))</f>
        <v/>
      </c>
      <c r="N296" s="17" t="str">
        <f>IF(M296="","",M296-TODAY())</f>
        <v/>
      </c>
      <c r="O296" s="16" t="str">
        <f>IF('Cihazlar'!F296&lt;&gt;"",IF('Cihazlar'!F296="","",IF(ISNUMBER('Cihazlar'!F296),'Cihazlar'!F296,IFERROR(DATE(VALUE(RIGHT('Cihazlar'!F296,4)),VALUE(MID('Cihazlar'!F296,4,2)),VALUE(LEFT('Cihazlar'!F296,2))),""))),IF('Cihazlar'!E296="","",IF(ISNUMBER('Cihazlar'!E296),'Cihazlar'!E296,IFERROR(DATE(VALUE(RIGHT('Cihazlar'!E296,4)),VALUE(MID('Cihazlar'!E296,4,2)),VALUE(LEFT('Cihazlar'!E296,2))),""))))</f>
        <v/>
      </c>
      <c r="P296" t="str">
        <f>IF('Cihazlar'!C296="","",IFERROR(MATCH('Cihazlar'!C296,'Ürünler'!$A:$A,0),IFERROR(MATCH('Cihazlar'!C296,'Ürünler'!$B:$B,0),"")))</f>
        <v/>
      </c>
      <c r="Q296">
        <f>IF(R296&gt;0,0,IF('Cihazlar'!J296&lt;&gt;"",N(VALUE('Cihazlar'!J296)),IF(P296="",0,N(INDEX('Ürünler'!$C:$C,P296)))))</f>
        <v>0</v>
      </c>
      <c r="R296">
        <f>IF('Cihazlar'!K296&lt;&gt;"",N(VALUE('Cihazlar'!K296)),IF('Cihazlar'!J296&lt;&gt;"",0,IF(P296="",0,N(INDEX('Ürünler'!$D:$D,P296)))))</f>
        <v>0</v>
      </c>
    </row>
    <row r="297" spans="1:18">
      <c r="A297" t="str">
        <f>IF(AND('Cihazlar'!A297="",'Cihazlar'!B297=""),"",IFERROR(INDEX('Müşteriler'!$A:$A,MATCH(IF('Cihazlar'!A297="","§",'Cihazlar'!A297),'Müşteriler'!$K:$K,0)),IFERROR(INDEX('Müşteriler'!$A:$A,MATCH(IF('Cihazlar'!B297="","§",'Cihazlar'!B297),'Müşteriler'!$C:$C,0)),'Cihazlar'!A297&amp;'Cihazlar'!B297)))</f>
        <v/>
      </c>
      <c r="B297" t="str">
        <f>IF('Cihazlar'!C297="","",IF(P297="",'Cihazlar'!C297,INDEX('Ürünler'!$B:$B,P297)))</f>
        <v/>
      </c>
      <c r="C297" t="str">
        <f>IF('Cihazlar'!D297="","",'Cihazlar'!D297)</f>
        <v/>
      </c>
      <c r="D297" s="16" t="str">
        <f>O297</f>
        <v/>
      </c>
      <c r="E297" t="str">
        <f>IF(R297&gt;0,R297&amp;" gün",IF(Q297&gt;0,Q297&amp;" ay",""))</f>
        <v/>
      </c>
      <c r="F297" s="16" t="str">
        <f>IF(OR('Cihazlar'!C297="",O297=""),"",IF(R297&gt;0,O297+R297,IF(Q297&gt;0,EDATE(O297,Q297),"")))</f>
        <v/>
      </c>
      <c r="G297" s="17" t="str">
        <f>IF(F297="","",F297-TODAY())</f>
        <v/>
      </c>
      <c r="H297" t="str">
        <f>IF(G297="","",IF(G297&lt;0,"Gecikmiş",IF(G297&lt;=30,"30 gün içinde","Planlı")))</f>
        <v/>
      </c>
      <c r="I297" s="16" t="str">
        <f>IF('Cihazlar'!R297="","",IF('Cihazlar'!S297="Uygun değil",(IF('Cihazlar'!R297="","",IF(ISNUMBER('Cihazlar'!R297),'Cihazlar'!R297,IFERROR(DATE(VALUE(RIGHT('Cihazlar'!R297,4)),VALUE(MID('Cihazlar'!R297,4,2)),VALUE(LEFT('Cihazlar'!R297,2))),""))))+0,EDATE((IF('Cihazlar'!R297="","",IF(ISNUMBER('Cihazlar'!R297),'Cihazlar'!R297,IFERROR(DATE(VALUE(RIGHT('Cihazlar'!R297,4)),VALUE(MID('Cihazlar'!R297,4,2)),VALUE(LEFT('Cihazlar'!R297,2))),"")))),12)))</f>
        <v/>
      </c>
      <c r="J297" s="17" t="str">
        <f>IF(I297="","",I297-TODAY())</f>
        <v/>
      </c>
      <c r="K297" s="16" t="str">
        <f>IF('Cihazlar'!U297="","",IF('Cihazlar'!V297="Kaçak var",(IF('Cihazlar'!U297="","",IF(ISNUMBER('Cihazlar'!U297),'Cihazlar'!U297,IFERROR(DATE(VALUE(RIGHT('Cihazlar'!U297,4)),VALUE(MID('Cihazlar'!U297,4,2)),VALUE(LEFT('Cihazlar'!U297,2))),""))))+30,EDATE((IF('Cihazlar'!U297="","",IF(ISNUMBER('Cihazlar'!U297),'Cihazlar'!U297,IFERROR(DATE(VALUE(RIGHT('Cihazlar'!U297,4)),VALUE(MID('Cihazlar'!U297,4,2)),VALUE(LEFT('Cihazlar'!U297,2))),"")))),12)))</f>
        <v/>
      </c>
      <c r="L297" s="17" t="str">
        <f>IF(K297="","",K297-TODAY())</f>
        <v/>
      </c>
      <c r="M297" s="16" t="str">
        <f>IF('Cihazlar'!X297="","",IF('Cihazlar'!Y297="Uygun değil",(IF('Cihazlar'!X297="","",IF(ISNUMBER('Cihazlar'!X297),'Cihazlar'!X297,IFERROR(DATE(VALUE(RIGHT('Cihazlar'!X297,4)),VALUE(MID('Cihazlar'!X297,4,2)),VALUE(LEFT('Cihazlar'!X297,2))),""))))+0,EDATE((IF('Cihazlar'!X297="","",IF(ISNUMBER('Cihazlar'!X297),'Cihazlar'!X297,IFERROR(DATE(VALUE(RIGHT('Cihazlar'!X297,4)),VALUE(MID('Cihazlar'!X297,4,2)),VALUE(LEFT('Cihazlar'!X297,2))),"")))),12)))</f>
        <v/>
      </c>
      <c r="N297" s="17" t="str">
        <f>IF(M297="","",M297-TODAY())</f>
        <v/>
      </c>
      <c r="O297" s="16" t="str">
        <f>IF('Cihazlar'!F297&lt;&gt;"",IF('Cihazlar'!F297="","",IF(ISNUMBER('Cihazlar'!F297),'Cihazlar'!F297,IFERROR(DATE(VALUE(RIGHT('Cihazlar'!F297,4)),VALUE(MID('Cihazlar'!F297,4,2)),VALUE(LEFT('Cihazlar'!F297,2))),""))),IF('Cihazlar'!E297="","",IF(ISNUMBER('Cihazlar'!E297),'Cihazlar'!E297,IFERROR(DATE(VALUE(RIGHT('Cihazlar'!E297,4)),VALUE(MID('Cihazlar'!E297,4,2)),VALUE(LEFT('Cihazlar'!E297,2))),""))))</f>
        <v/>
      </c>
      <c r="P297" t="str">
        <f>IF('Cihazlar'!C297="","",IFERROR(MATCH('Cihazlar'!C297,'Ürünler'!$A:$A,0),IFERROR(MATCH('Cihazlar'!C297,'Ürünler'!$B:$B,0),"")))</f>
        <v/>
      </c>
      <c r="Q297">
        <f>IF(R297&gt;0,0,IF('Cihazlar'!J297&lt;&gt;"",N(VALUE('Cihazlar'!J297)),IF(P297="",0,N(INDEX('Ürünler'!$C:$C,P297)))))</f>
        <v>0</v>
      </c>
      <c r="R297">
        <f>IF('Cihazlar'!K297&lt;&gt;"",N(VALUE('Cihazlar'!K297)),IF('Cihazlar'!J297&lt;&gt;"",0,IF(P297="",0,N(INDEX('Ürünler'!$D:$D,P297)))))</f>
        <v>0</v>
      </c>
    </row>
    <row r="298" spans="1:18">
      <c r="A298" t="str">
        <f>IF(AND('Cihazlar'!A298="",'Cihazlar'!B298=""),"",IFERROR(INDEX('Müşteriler'!$A:$A,MATCH(IF('Cihazlar'!A298="","§",'Cihazlar'!A298),'Müşteriler'!$K:$K,0)),IFERROR(INDEX('Müşteriler'!$A:$A,MATCH(IF('Cihazlar'!B298="","§",'Cihazlar'!B298),'Müşteriler'!$C:$C,0)),'Cihazlar'!A298&amp;'Cihazlar'!B298)))</f>
        <v/>
      </c>
      <c r="B298" t="str">
        <f>IF('Cihazlar'!C298="","",IF(P298="",'Cihazlar'!C298,INDEX('Ürünler'!$B:$B,P298)))</f>
        <v/>
      </c>
      <c r="C298" t="str">
        <f>IF('Cihazlar'!D298="","",'Cihazlar'!D298)</f>
        <v/>
      </c>
      <c r="D298" s="16" t="str">
        <f>O298</f>
        <v/>
      </c>
      <c r="E298" t="str">
        <f>IF(R298&gt;0,R298&amp;" gün",IF(Q298&gt;0,Q298&amp;" ay",""))</f>
        <v/>
      </c>
      <c r="F298" s="16" t="str">
        <f>IF(OR('Cihazlar'!C298="",O298=""),"",IF(R298&gt;0,O298+R298,IF(Q298&gt;0,EDATE(O298,Q298),"")))</f>
        <v/>
      </c>
      <c r="G298" s="17" t="str">
        <f>IF(F298="","",F298-TODAY())</f>
        <v/>
      </c>
      <c r="H298" t="str">
        <f>IF(G298="","",IF(G298&lt;0,"Gecikmiş",IF(G298&lt;=30,"30 gün içinde","Planlı")))</f>
        <v/>
      </c>
      <c r="I298" s="16" t="str">
        <f>IF('Cihazlar'!R298="","",IF('Cihazlar'!S298="Uygun değil",(IF('Cihazlar'!R298="","",IF(ISNUMBER('Cihazlar'!R298),'Cihazlar'!R298,IFERROR(DATE(VALUE(RIGHT('Cihazlar'!R298,4)),VALUE(MID('Cihazlar'!R298,4,2)),VALUE(LEFT('Cihazlar'!R298,2))),""))))+0,EDATE((IF('Cihazlar'!R298="","",IF(ISNUMBER('Cihazlar'!R298),'Cihazlar'!R298,IFERROR(DATE(VALUE(RIGHT('Cihazlar'!R298,4)),VALUE(MID('Cihazlar'!R298,4,2)),VALUE(LEFT('Cihazlar'!R298,2))),"")))),12)))</f>
        <v/>
      </c>
      <c r="J298" s="17" t="str">
        <f>IF(I298="","",I298-TODAY())</f>
        <v/>
      </c>
      <c r="K298" s="16" t="str">
        <f>IF('Cihazlar'!U298="","",IF('Cihazlar'!V298="Kaçak var",(IF('Cihazlar'!U298="","",IF(ISNUMBER('Cihazlar'!U298),'Cihazlar'!U298,IFERROR(DATE(VALUE(RIGHT('Cihazlar'!U298,4)),VALUE(MID('Cihazlar'!U298,4,2)),VALUE(LEFT('Cihazlar'!U298,2))),""))))+30,EDATE((IF('Cihazlar'!U298="","",IF(ISNUMBER('Cihazlar'!U298),'Cihazlar'!U298,IFERROR(DATE(VALUE(RIGHT('Cihazlar'!U298,4)),VALUE(MID('Cihazlar'!U298,4,2)),VALUE(LEFT('Cihazlar'!U298,2))),"")))),12)))</f>
        <v/>
      </c>
      <c r="L298" s="17" t="str">
        <f>IF(K298="","",K298-TODAY())</f>
        <v/>
      </c>
      <c r="M298" s="16" t="str">
        <f>IF('Cihazlar'!X298="","",IF('Cihazlar'!Y298="Uygun değil",(IF('Cihazlar'!X298="","",IF(ISNUMBER('Cihazlar'!X298),'Cihazlar'!X298,IFERROR(DATE(VALUE(RIGHT('Cihazlar'!X298,4)),VALUE(MID('Cihazlar'!X298,4,2)),VALUE(LEFT('Cihazlar'!X298,2))),""))))+0,EDATE((IF('Cihazlar'!X298="","",IF(ISNUMBER('Cihazlar'!X298),'Cihazlar'!X298,IFERROR(DATE(VALUE(RIGHT('Cihazlar'!X298,4)),VALUE(MID('Cihazlar'!X298,4,2)),VALUE(LEFT('Cihazlar'!X298,2))),"")))),12)))</f>
        <v/>
      </c>
      <c r="N298" s="17" t="str">
        <f>IF(M298="","",M298-TODAY())</f>
        <v/>
      </c>
      <c r="O298" s="16" t="str">
        <f>IF('Cihazlar'!F298&lt;&gt;"",IF('Cihazlar'!F298="","",IF(ISNUMBER('Cihazlar'!F298),'Cihazlar'!F298,IFERROR(DATE(VALUE(RIGHT('Cihazlar'!F298,4)),VALUE(MID('Cihazlar'!F298,4,2)),VALUE(LEFT('Cihazlar'!F298,2))),""))),IF('Cihazlar'!E298="","",IF(ISNUMBER('Cihazlar'!E298),'Cihazlar'!E298,IFERROR(DATE(VALUE(RIGHT('Cihazlar'!E298,4)),VALUE(MID('Cihazlar'!E298,4,2)),VALUE(LEFT('Cihazlar'!E298,2))),""))))</f>
        <v/>
      </c>
      <c r="P298" t="str">
        <f>IF('Cihazlar'!C298="","",IFERROR(MATCH('Cihazlar'!C298,'Ürünler'!$A:$A,0),IFERROR(MATCH('Cihazlar'!C298,'Ürünler'!$B:$B,0),"")))</f>
        <v/>
      </c>
      <c r="Q298">
        <f>IF(R298&gt;0,0,IF('Cihazlar'!J298&lt;&gt;"",N(VALUE('Cihazlar'!J298)),IF(P298="",0,N(INDEX('Ürünler'!$C:$C,P298)))))</f>
        <v>0</v>
      </c>
      <c r="R298">
        <f>IF('Cihazlar'!K298&lt;&gt;"",N(VALUE('Cihazlar'!K298)),IF('Cihazlar'!J298&lt;&gt;"",0,IF(P298="",0,N(INDEX('Ürünler'!$D:$D,P298)))))</f>
        <v>0</v>
      </c>
    </row>
    <row r="299" spans="1:18">
      <c r="A299" t="str">
        <f>IF(AND('Cihazlar'!A299="",'Cihazlar'!B299=""),"",IFERROR(INDEX('Müşteriler'!$A:$A,MATCH(IF('Cihazlar'!A299="","§",'Cihazlar'!A299),'Müşteriler'!$K:$K,0)),IFERROR(INDEX('Müşteriler'!$A:$A,MATCH(IF('Cihazlar'!B299="","§",'Cihazlar'!B299),'Müşteriler'!$C:$C,0)),'Cihazlar'!A299&amp;'Cihazlar'!B299)))</f>
        <v/>
      </c>
      <c r="B299" t="str">
        <f>IF('Cihazlar'!C299="","",IF(P299="",'Cihazlar'!C299,INDEX('Ürünler'!$B:$B,P299)))</f>
        <v/>
      </c>
      <c r="C299" t="str">
        <f>IF('Cihazlar'!D299="","",'Cihazlar'!D299)</f>
        <v/>
      </c>
      <c r="D299" s="16" t="str">
        <f>O299</f>
        <v/>
      </c>
      <c r="E299" t="str">
        <f>IF(R299&gt;0,R299&amp;" gün",IF(Q299&gt;0,Q299&amp;" ay",""))</f>
        <v/>
      </c>
      <c r="F299" s="16" t="str">
        <f>IF(OR('Cihazlar'!C299="",O299=""),"",IF(R299&gt;0,O299+R299,IF(Q299&gt;0,EDATE(O299,Q299),"")))</f>
        <v/>
      </c>
      <c r="G299" s="17" t="str">
        <f>IF(F299="","",F299-TODAY())</f>
        <v/>
      </c>
      <c r="H299" t="str">
        <f>IF(G299="","",IF(G299&lt;0,"Gecikmiş",IF(G299&lt;=30,"30 gün içinde","Planlı")))</f>
        <v/>
      </c>
      <c r="I299" s="16" t="str">
        <f>IF('Cihazlar'!R299="","",IF('Cihazlar'!S299="Uygun değil",(IF('Cihazlar'!R299="","",IF(ISNUMBER('Cihazlar'!R299),'Cihazlar'!R299,IFERROR(DATE(VALUE(RIGHT('Cihazlar'!R299,4)),VALUE(MID('Cihazlar'!R299,4,2)),VALUE(LEFT('Cihazlar'!R299,2))),""))))+0,EDATE((IF('Cihazlar'!R299="","",IF(ISNUMBER('Cihazlar'!R299),'Cihazlar'!R299,IFERROR(DATE(VALUE(RIGHT('Cihazlar'!R299,4)),VALUE(MID('Cihazlar'!R299,4,2)),VALUE(LEFT('Cihazlar'!R299,2))),"")))),12)))</f>
        <v/>
      </c>
      <c r="J299" s="17" t="str">
        <f>IF(I299="","",I299-TODAY())</f>
        <v/>
      </c>
      <c r="K299" s="16" t="str">
        <f>IF('Cihazlar'!U299="","",IF('Cihazlar'!V299="Kaçak var",(IF('Cihazlar'!U299="","",IF(ISNUMBER('Cihazlar'!U299),'Cihazlar'!U299,IFERROR(DATE(VALUE(RIGHT('Cihazlar'!U299,4)),VALUE(MID('Cihazlar'!U299,4,2)),VALUE(LEFT('Cihazlar'!U299,2))),""))))+30,EDATE((IF('Cihazlar'!U299="","",IF(ISNUMBER('Cihazlar'!U299),'Cihazlar'!U299,IFERROR(DATE(VALUE(RIGHT('Cihazlar'!U299,4)),VALUE(MID('Cihazlar'!U299,4,2)),VALUE(LEFT('Cihazlar'!U299,2))),"")))),12)))</f>
        <v/>
      </c>
      <c r="L299" s="17" t="str">
        <f>IF(K299="","",K299-TODAY())</f>
        <v/>
      </c>
      <c r="M299" s="16" t="str">
        <f>IF('Cihazlar'!X299="","",IF('Cihazlar'!Y299="Uygun değil",(IF('Cihazlar'!X299="","",IF(ISNUMBER('Cihazlar'!X299),'Cihazlar'!X299,IFERROR(DATE(VALUE(RIGHT('Cihazlar'!X299,4)),VALUE(MID('Cihazlar'!X299,4,2)),VALUE(LEFT('Cihazlar'!X299,2))),""))))+0,EDATE((IF('Cihazlar'!X299="","",IF(ISNUMBER('Cihazlar'!X299),'Cihazlar'!X299,IFERROR(DATE(VALUE(RIGHT('Cihazlar'!X299,4)),VALUE(MID('Cihazlar'!X299,4,2)),VALUE(LEFT('Cihazlar'!X299,2))),"")))),12)))</f>
        <v/>
      </c>
      <c r="N299" s="17" t="str">
        <f>IF(M299="","",M299-TODAY())</f>
        <v/>
      </c>
      <c r="O299" s="16" t="str">
        <f>IF('Cihazlar'!F299&lt;&gt;"",IF('Cihazlar'!F299="","",IF(ISNUMBER('Cihazlar'!F299),'Cihazlar'!F299,IFERROR(DATE(VALUE(RIGHT('Cihazlar'!F299,4)),VALUE(MID('Cihazlar'!F299,4,2)),VALUE(LEFT('Cihazlar'!F299,2))),""))),IF('Cihazlar'!E299="","",IF(ISNUMBER('Cihazlar'!E299),'Cihazlar'!E299,IFERROR(DATE(VALUE(RIGHT('Cihazlar'!E299,4)),VALUE(MID('Cihazlar'!E299,4,2)),VALUE(LEFT('Cihazlar'!E299,2))),""))))</f>
        <v/>
      </c>
      <c r="P299" t="str">
        <f>IF('Cihazlar'!C299="","",IFERROR(MATCH('Cihazlar'!C299,'Ürünler'!$A:$A,0),IFERROR(MATCH('Cihazlar'!C299,'Ürünler'!$B:$B,0),"")))</f>
        <v/>
      </c>
      <c r="Q299">
        <f>IF(R299&gt;0,0,IF('Cihazlar'!J299&lt;&gt;"",N(VALUE('Cihazlar'!J299)),IF(P299="",0,N(INDEX('Ürünler'!$C:$C,P299)))))</f>
        <v>0</v>
      </c>
      <c r="R299">
        <f>IF('Cihazlar'!K299&lt;&gt;"",N(VALUE('Cihazlar'!K299)),IF('Cihazlar'!J299&lt;&gt;"",0,IF(P299="",0,N(INDEX('Ürünler'!$D:$D,P299)))))</f>
        <v>0</v>
      </c>
    </row>
    <row r="300" spans="1:18">
      <c r="A300" t="str">
        <f>IF(AND('Cihazlar'!A300="",'Cihazlar'!B300=""),"",IFERROR(INDEX('Müşteriler'!$A:$A,MATCH(IF('Cihazlar'!A300="","§",'Cihazlar'!A300),'Müşteriler'!$K:$K,0)),IFERROR(INDEX('Müşteriler'!$A:$A,MATCH(IF('Cihazlar'!B300="","§",'Cihazlar'!B300),'Müşteriler'!$C:$C,0)),'Cihazlar'!A300&amp;'Cihazlar'!B300)))</f>
        <v/>
      </c>
      <c r="B300" t="str">
        <f>IF('Cihazlar'!C300="","",IF(P300="",'Cihazlar'!C300,INDEX('Ürünler'!$B:$B,P300)))</f>
        <v/>
      </c>
      <c r="C300" t="str">
        <f>IF('Cihazlar'!D300="","",'Cihazlar'!D300)</f>
        <v/>
      </c>
      <c r="D300" s="16" t="str">
        <f>O300</f>
        <v/>
      </c>
      <c r="E300" t="str">
        <f>IF(R300&gt;0,R300&amp;" gün",IF(Q300&gt;0,Q300&amp;" ay",""))</f>
        <v/>
      </c>
      <c r="F300" s="16" t="str">
        <f>IF(OR('Cihazlar'!C300="",O300=""),"",IF(R300&gt;0,O300+R300,IF(Q300&gt;0,EDATE(O300,Q300),"")))</f>
        <v/>
      </c>
      <c r="G300" s="17" t="str">
        <f>IF(F300="","",F300-TODAY())</f>
        <v/>
      </c>
      <c r="H300" t="str">
        <f>IF(G300="","",IF(G300&lt;0,"Gecikmiş",IF(G300&lt;=30,"30 gün içinde","Planlı")))</f>
        <v/>
      </c>
      <c r="I300" s="16" t="str">
        <f>IF('Cihazlar'!R300="","",IF('Cihazlar'!S300="Uygun değil",(IF('Cihazlar'!R300="","",IF(ISNUMBER('Cihazlar'!R300),'Cihazlar'!R300,IFERROR(DATE(VALUE(RIGHT('Cihazlar'!R300,4)),VALUE(MID('Cihazlar'!R300,4,2)),VALUE(LEFT('Cihazlar'!R300,2))),""))))+0,EDATE((IF('Cihazlar'!R300="","",IF(ISNUMBER('Cihazlar'!R300),'Cihazlar'!R300,IFERROR(DATE(VALUE(RIGHT('Cihazlar'!R300,4)),VALUE(MID('Cihazlar'!R300,4,2)),VALUE(LEFT('Cihazlar'!R300,2))),"")))),12)))</f>
        <v/>
      </c>
      <c r="J300" s="17" t="str">
        <f>IF(I300="","",I300-TODAY())</f>
        <v/>
      </c>
      <c r="K300" s="16" t="str">
        <f>IF('Cihazlar'!U300="","",IF('Cihazlar'!V300="Kaçak var",(IF('Cihazlar'!U300="","",IF(ISNUMBER('Cihazlar'!U300),'Cihazlar'!U300,IFERROR(DATE(VALUE(RIGHT('Cihazlar'!U300,4)),VALUE(MID('Cihazlar'!U300,4,2)),VALUE(LEFT('Cihazlar'!U300,2))),""))))+30,EDATE((IF('Cihazlar'!U300="","",IF(ISNUMBER('Cihazlar'!U300),'Cihazlar'!U300,IFERROR(DATE(VALUE(RIGHT('Cihazlar'!U300,4)),VALUE(MID('Cihazlar'!U300,4,2)),VALUE(LEFT('Cihazlar'!U300,2))),"")))),12)))</f>
        <v/>
      </c>
      <c r="L300" s="17" t="str">
        <f>IF(K300="","",K300-TODAY())</f>
        <v/>
      </c>
      <c r="M300" s="16" t="str">
        <f>IF('Cihazlar'!X300="","",IF('Cihazlar'!Y300="Uygun değil",(IF('Cihazlar'!X300="","",IF(ISNUMBER('Cihazlar'!X300),'Cihazlar'!X300,IFERROR(DATE(VALUE(RIGHT('Cihazlar'!X300,4)),VALUE(MID('Cihazlar'!X300,4,2)),VALUE(LEFT('Cihazlar'!X300,2))),""))))+0,EDATE((IF('Cihazlar'!X300="","",IF(ISNUMBER('Cihazlar'!X300),'Cihazlar'!X300,IFERROR(DATE(VALUE(RIGHT('Cihazlar'!X300,4)),VALUE(MID('Cihazlar'!X300,4,2)),VALUE(LEFT('Cihazlar'!X300,2))),"")))),12)))</f>
        <v/>
      </c>
      <c r="N300" s="17" t="str">
        <f>IF(M300="","",M300-TODAY())</f>
        <v/>
      </c>
      <c r="O300" s="16" t="str">
        <f>IF('Cihazlar'!F300&lt;&gt;"",IF('Cihazlar'!F300="","",IF(ISNUMBER('Cihazlar'!F300),'Cihazlar'!F300,IFERROR(DATE(VALUE(RIGHT('Cihazlar'!F300,4)),VALUE(MID('Cihazlar'!F300,4,2)),VALUE(LEFT('Cihazlar'!F300,2))),""))),IF('Cihazlar'!E300="","",IF(ISNUMBER('Cihazlar'!E300),'Cihazlar'!E300,IFERROR(DATE(VALUE(RIGHT('Cihazlar'!E300,4)),VALUE(MID('Cihazlar'!E300,4,2)),VALUE(LEFT('Cihazlar'!E300,2))),""))))</f>
        <v/>
      </c>
      <c r="P300" t="str">
        <f>IF('Cihazlar'!C300="","",IFERROR(MATCH('Cihazlar'!C300,'Ürünler'!$A:$A,0),IFERROR(MATCH('Cihazlar'!C300,'Ürünler'!$B:$B,0),"")))</f>
        <v/>
      </c>
      <c r="Q300">
        <f>IF(R300&gt;0,0,IF('Cihazlar'!J300&lt;&gt;"",N(VALUE('Cihazlar'!J300)),IF(P300="",0,N(INDEX('Ürünler'!$C:$C,P300)))))</f>
        <v>0</v>
      </c>
      <c r="R300">
        <f>IF('Cihazlar'!K300&lt;&gt;"",N(VALUE('Cihazlar'!K300)),IF('Cihazlar'!J300&lt;&gt;"",0,IF(P300="",0,N(INDEX('Ürünler'!$D:$D,P300)))))</f>
        <v>0</v>
      </c>
    </row>
    <row r="301" spans="1:18">
      <c r="A301" t="str">
        <f>IF(AND('Cihazlar'!A301="",'Cihazlar'!B301=""),"",IFERROR(INDEX('Müşteriler'!$A:$A,MATCH(IF('Cihazlar'!A301="","§",'Cihazlar'!A301),'Müşteriler'!$K:$K,0)),IFERROR(INDEX('Müşteriler'!$A:$A,MATCH(IF('Cihazlar'!B301="","§",'Cihazlar'!B301),'Müşteriler'!$C:$C,0)),'Cihazlar'!A301&amp;'Cihazlar'!B301)))</f>
        <v/>
      </c>
      <c r="B301" t="str">
        <f>IF('Cihazlar'!C301="","",IF(P301="",'Cihazlar'!C301,INDEX('Ürünler'!$B:$B,P301)))</f>
        <v/>
      </c>
      <c r="C301" t="str">
        <f>IF('Cihazlar'!D301="","",'Cihazlar'!D301)</f>
        <v/>
      </c>
      <c r="D301" s="16" t="str">
        <f>O301</f>
        <v/>
      </c>
      <c r="E301" t="str">
        <f>IF(R301&gt;0,R301&amp;" gün",IF(Q301&gt;0,Q301&amp;" ay",""))</f>
        <v/>
      </c>
      <c r="F301" s="16" t="str">
        <f>IF(OR('Cihazlar'!C301="",O301=""),"",IF(R301&gt;0,O301+R301,IF(Q301&gt;0,EDATE(O301,Q301),"")))</f>
        <v/>
      </c>
      <c r="G301" s="17" t="str">
        <f>IF(F301="","",F301-TODAY())</f>
        <v/>
      </c>
      <c r="H301" t="str">
        <f>IF(G301="","",IF(G301&lt;0,"Gecikmiş",IF(G301&lt;=30,"30 gün içinde","Planlı")))</f>
        <v/>
      </c>
      <c r="I301" s="16" t="str">
        <f>IF('Cihazlar'!R301="","",IF('Cihazlar'!S301="Uygun değil",(IF('Cihazlar'!R301="","",IF(ISNUMBER('Cihazlar'!R301),'Cihazlar'!R301,IFERROR(DATE(VALUE(RIGHT('Cihazlar'!R301,4)),VALUE(MID('Cihazlar'!R301,4,2)),VALUE(LEFT('Cihazlar'!R301,2))),""))))+0,EDATE((IF('Cihazlar'!R301="","",IF(ISNUMBER('Cihazlar'!R301),'Cihazlar'!R301,IFERROR(DATE(VALUE(RIGHT('Cihazlar'!R301,4)),VALUE(MID('Cihazlar'!R301,4,2)),VALUE(LEFT('Cihazlar'!R301,2))),"")))),12)))</f>
        <v/>
      </c>
      <c r="J301" s="17" t="str">
        <f>IF(I301="","",I301-TODAY())</f>
        <v/>
      </c>
      <c r="K301" s="16" t="str">
        <f>IF('Cihazlar'!U301="","",IF('Cihazlar'!V301="Kaçak var",(IF('Cihazlar'!U301="","",IF(ISNUMBER('Cihazlar'!U301),'Cihazlar'!U301,IFERROR(DATE(VALUE(RIGHT('Cihazlar'!U301,4)),VALUE(MID('Cihazlar'!U301,4,2)),VALUE(LEFT('Cihazlar'!U301,2))),""))))+30,EDATE((IF('Cihazlar'!U301="","",IF(ISNUMBER('Cihazlar'!U301),'Cihazlar'!U301,IFERROR(DATE(VALUE(RIGHT('Cihazlar'!U301,4)),VALUE(MID('Cihazlar'!U301,4,2)),VALUE(LEFT('Cihazlar'!U301,2))),"")))),12)))</f>
        <v/>
      </c>
      <c r="L301" s="17" t="str">
        <f>IF(K301="","",K301-TODAY())</f>
        <v/>
      </c>
      <c r="M301" s="16" t="str">
        <f>IF('Cihazlar'!X301="","",IF('Cihazlar'!Y301="Uygun değil",(IF('Cihazlar'!X301="","",IF(ISNUMBER('Cihazlar'!X301),'Cihazlar'!X301,IFERROR(DATE(VALUE(RIGHT('Cihazlar'!X301,4)),VALUE(MID('Cihazlar'!X301,4,2)),VALUE(LEFT('Cihazlar'!X301,2))),""))))+0,EDATE((IF('Cihazlar'!X301="","",IF(ISNUMBER('Cihazlar'!X301),'Cihazlar'!X301,IFERROR(DATE(VALUE(RIGHT('Cihazlar'!X301,4)),VALUE(MID('Cihazlar'!X301,4,2)),VALUE(LEFT('Cihazlar'!X301,2))),"")))),12)))</f>
        <v/>
      </c>
      <c r="N301" s="17" t="str">
        <f>IF(M301="","",M301-TODAY())</f>
        <v/>
      </c>
      <c r="O301" s="16" t="str">
        <f>IF('Cihazlar'!F301&lt;&gt;"",IF('Cihazlar'!F301="","",IF(ISNUMBER('Cihazlar'!F301),'Cihazlar'!F301,IFERROR(DATE(VALUE(RIGHT('Cihazlar'!F301,4)),VALUE(MID('Cihazlar'!F301,4,2)),VALUE(LEFT('Cihazlar'!F301,2))),""))),IF('Cihazlar'!E301="","",IF(ISNUMBER('Cihazlar'!E301),'Cihazlar'!E301,IFERROR(DATE(VALUE(RIGHT('Cihazlar'!E301,4)),VALUE(MID('Cihazlar'!E301,4,2)),VALUE(LEFT('Cihazlar'!E301,2))),""))))</f>
        <v/>
      </c>
      <c r="P301" t="str">
        <f>IF('Cihazlar'!C301="","",IFERROR(MATCH('Cihazlar'!C301,'Ürünler'!$A:$A,0),IFERROR(MATCH('Cihazlar'!C301,'Ürünler'!$B:$B,0),"")))</f>
        <v/>
      </c>
      <c r="Q301">
        <f>IF(R301&gt;0,0,IF('Cihazlar'!J301&lt;&gt;"",N(VALUE('Cihazlar'!J301)),IF(P301="",0,N(INDEX('Ürünler'!$C:$C,P301)))))</f>
        <v>0</v>
      </c>
      <c r="R301">
        <f>IF('Cihazlar'!K301&lt;&gt;"",N(VALUE('Cihazlar'!K301)),IF('Cihazlar'!J301&lt;&gt;"",0,IF(P301="",0,N(INDEX('Ürünler'!$D:$D,P301)))))</f>
        <v>0</v>
      </c>
    </row>
    <row r="302" spans="1:18">
      <c r="A302" t="str">
        <f>IF(AND('Cihazlar'!A302="",'Cihazlar'!B302=""),"",IFERROR(INDEX('Müşteriler'!$A:$A,MATCH(IF('Cihazlar'!A302="","§",'Cihazlar'!A302),'Müşteriler'!$K:$K,0)),IFERROR(INDEX('Müşteriler'!$A:$A,MATCH(IF('Cihazlar'!B302="","§",'Cihazlar'!B302),'Müşteriler'!$C:$C,0)),'Cihazlar'!A302&amp;'Cihazlar'!B302)))</f>
        <v/>
      </c>
      <c r="B302" t="str">
        <f>IF('Cihazlar'!C302="","",IF(P302="",'Cihazlar'!C302,INDEX('Ürünler'!$B:$B,P302)))</f>
        <v/>
      </c>
      <c r="C302" t="str">
        <f>IF('Cihazlar'!D302="","",'Cihazlar'!D302)</f>
        <v/>
      </c>
      <c r="D302" s="16" t="str">
        <f>O302</f>
        <v/>
      </c>
      <c r="E302" t="str">
        <f>IF(R302&gt;0,R302&amp;" gün",IF(Q302&gt;0,Q302&amp;" ay",""))</f>
        <v/>
      </c>
      <c r="F302" s="16" t="str">
        <f>IF(OR('Cihazlar'!C302="",O302=""),"",IF(R302&gt;0,O302+R302,IF(Q302&gt;0,EDATE(O302,Q302),"")))</f>
        <v/>
      </c>
      <c r="G302" s="17" t="str">
        <f>IF(F302="","",F302-TODAY())</f>
        <v/>
      </c>
      <c r="H302" t="str">
        <f>IF(G302="","",IF(G302&lt;0,"Gecikmiş",IF(G302&lt;=30,"30 gün içinde","Planlı")))</f>
        <v/>
      </c>
      <c r="I302" s="16" t="str">
        <f>IF('Cihazlar'!R302="","",IF('Cihazlar'!S302="Uygun değil",(IF('Cihazlar'!R302="","",IF(ISNUMBER('Cihazlar'!R302),'Cihazlar'!R302,IFERROR(DATE(VALUE(RIGHT('Cihazlar'!R302,4)),VALUE(MID('Cihazlar'!R302,4,2)),VALUE(LEFT('Cihazlar'!R302,2))),""))))+0,EDATE((IF('Cihazlar'!R302="","",IF(ISNUMBER('Cihazlar'!R302),'Cihazlar'!R302,IFERROR(DATE(VALUE(RIGHT('Cihazlar'!R302,4)),VALUE(MID('Cihazlar'!R302,4,2)),VALUE(LEFT('Cihazlar'!R302,2))),"")))),12)))</f>
        <v/>
      </c>
      <c r="J302" s="17" t="str">
        <f>IF(I302="","",I302-TODAY())</f>
        <v/>
      </c>
      <c r="K302" s="16" t="str">
        <f>IF('Cihazlar'!U302="","",IF('Cihazlar'!V302="Kaçak var",(IF('Cihazlar'!U302="","",IF(ISNUMBER('Cihazlar'!U302),'Cihazlar'!U302,IFERROR(DATE(VALUE(RIGHT('Cihazlar'!U302,4)),VALUE(MID('Cihazlar'!U302,4,2)),VALUE(LEFT('Cihazlar'!U302,2))),""))))+30,EDATE((IF('Cihazlar'!U302="","",IF(ISNUMBER('Cihazlar'!U302),'Cihazlar'!U302,IFERROR(DATE(VALUE(RIGHT('Cihazlar'!U302,4)),VALUE(MID('Cihazlar'!U302,4,2)),VALUE(LEFT('Cihazlar'!U302,2))),"")))),12)))</f>
        <v/>
      </c>
      <c r="L302" s="17" t="str">
        <f>IF(K302="","",K302-TODAY())</f>
        <v/>
      </c>
      <c r="M302" s="16" t="str">
        <f>IF('Cihazlar'!X302="","",IF('Cihazlar'!Y302="Uygun değil",(IF('Cihazlar'!X302="","",IF(ISNUMBER('Cihazlar'!X302),'Cihazlar'!X302,IFERROR(DATE(VALUE(RIGHT('Cihazlar'!X302,4)),VALUE(MID('Cihazlar'!X302,4,2)),VALUE(LEFT('Cihazlar'!X302,2))),""))))+0,EDATE((IF('Cihazlar'!X302="","",IF(ISNUMBER('Cihazlar'!X302),'Cihazlar'!X302,IFERROR(DATE(VALUE(RIGHT('Cihazlar'!X302,4)),VALUE(MID('Cihazlar'!X302,4,2)),VALUE(LEFT('Cihazlar'!X302,2))),"")))),12)))</f>
        <v/>
      </c>
      <c r="N302" s="17" t="str">
        <f>IF(M302="","",M302-TODAY())</f>
        <v/>
      </c>
      <c r="O302" s="16" t="str">
        <f>IF('Cihazlar'!F302&lt;&gt;"",IF('Cihazlar'!F302="","",IF(ISNUMBER('Cihazlar'!F302),'Cihazlar'!F302,IFERROR(DATE(VALUE(RIGHT('Cihazlar'!F302,4)),VALUE(MID('Cihazlar'!F302,4,2)),VALUE(LEFT('Cihazlar'!F302,2))),""))),IF('Cihazlar'!E302="","",IF(ISNUMBER('Cihazlar'!E302),'Cihazlar'!E302,IFERROR(DATE(VALUE(RIGHT('Cihazlar'!E302,4)),VALUE(MID('Cihazlar'!E302,4,2)),VALUE(LEFT('Cihazlar'!E302,2))),""))))</f>
        <v/>
      </c>
      <c r="P302" t="str">
        <f>IF('Cihazlar'!C302="","",IFERROR(MATCH('Cihazlar'!C302,'Ürünler'!$A:$A,0),IFERROR(MATCH('Cihazlar'!C302,'Ürünler'!$B:$B,0),"")))</f>
        <v/>
      </c>
      <c r="Q302">
        <f>IF(R302&gt;0,0,IF('Cihazlar'!J302&lt;&gt;"",N(VALUE('Cihazlar'!J302)),IF(P302="",0,N(INDEX('Ürünler'!$C:$C,P302)))))</f>
        <v>0</v>
      </c>
      <c r="R302">
        <f>IF('Cihazlar'!K302&lt;&gt;"",N(VALUE('Cihazlar'!K302)),IF('Cihazlar'!J302&lt;&gt;"",0,IF(P302="",0,N(INDEX('Ürünler'!$D:$D,P302)))))</f>
        <v>0</v>
      </c>
    </row>
    <row r="303" spans="1:18">
      <c r="A303" t="str">
        <f>IF(AND('Cihazlar'!A303="",'Cihazlar'!B303=""),"",IFERROR(INDEX('Müşteriler'!$A:$A,MATCH(IF('Cihazlar'!A303="","§",'Cihazlar'!A303),'Müşteriler'!$K:$K,0)),IFERROR(INDEX('Müşteriler'!$A:$A,MATCH(IF('Cihazlar'!B303="","§",'Cihazlar'!B303),'Müşteriler'!$C:$C,0)),'Cihazlar'!A303&amp;'Cihazlar'!B303)))</f>
        <v/>
      </c>
      <c r="B303" t="str">
        <f>IF('Cihazlar'!C303="","",IF(P303="",'Cihazlar'!C303,INDEX('Ürünler'!$B:$B,P303)))</f>
        <v/>
      </c>
      <c r="C303" t="str">
        <f>IF('Cihazlar'!D303="","",'Cihazlar'!D303)</f>
        <v/>
      </c>
      <c r="D303" s="16" t="str">
        <f>O303</f>
        <v/>
      </c>
      <c r="E303" t="str">
        <f>IF(R303&gt;0,R303&amp;" gün",IF(Q303&gt;0,Q303&amp;" ay",""))</f>
        <v/>
      </c>
      <c r="F303" s="16" t="str">
        <f>IF(OR('Cihazlar'!C303="",O303=""),"",IF(R303&gt;0,O303+R303,IF(Q303&gt;0,EDATE(O303,Q303),"")))</f>
        <v/>
      </c>
      <c r="G303" s="17" t="str">
        <f>IF(F303="","",F303-TODAY())</f>
        <v/>
      </c>
      <c r="H303" t="str">
        <f>IF(G303="","",IF(G303&lt;0,"Gecikmiş",IF(G303&lt;=30,"30 gün içinde","Planlı")))</f>
        <v/>
      </c>
      <c r="I303" s="16" t="str">
        <f>IF('Cihazlar'!R303="","",IF('Cihazlar'!S303="Uygun değil",(IF('Cihazlar'!R303="","",IF(ISNUMBER('Cihazlar'!R303),'Cihazlar'!R303,IFERROR(DATE(VALUE(RIGHT('Cihazlar'!R303,4)),VALUE(MID('Cihazlar'!R303,4,2)),VALUE(LEFT('Cihazlar'!R303,2))),""))))+0,EDATE((IF('Cihazlar'!R303="","",IF(ISNUMBER('Cihazlar'!R303),'Cihazlar'!R303,IFERROR(DATE(VALUE(RIGHT('Cihazlar'!R303,4)),VALUE(MID('Cihazlar'!R303,4,2)),VALUE(LEFT('Cihazlar'!R303,2))),"")))),12)))</f>
        <v/>
      </c>
      <c r="J303" s="17" t="str">
        <f>IF(I303="","",I303-TODAY())</f>
        <v/>
      </c>
      <c r="K303" s="16" t="str">
        <f>IF('Cihazlar'!U303="","",IF('Cihazlar'!V303="Kaçak var",(IF('Cihazlar'!U303="","",IF(ISNUMBER('Cihazlar'!U303),'Cihazlar'!U303,IFERROR(DATE(VALUE(RIGHT('Cihazlar'!U303,4)),VALUE(MID('Cihazlar'!U303,4,2)),VALUE(LEFT('Cihazlar'!U303,2))),""))))+30,EDATE((IF('Cihazlar'!U303="","",IF(ISNUMBER('Cihazlar'!U303),'Cihazlar'!U303,IFERROR(DATE(VALUE(RIGHT('Cihazlar'!U303,4)),VALUE(MID('Cihazlar'!U303,4,2)),VALUE(LEFT('Cihazlar'!U303,2))),"")))),12)))</f>
        <v/>
      </c>
      <c r="L303" s="17" t="str">
        <f>IF(K303="","",K303-TODAY())</f>
        <v/>
      </c>
      <c r="M303" s="16" t="str">
        <f>IF('Cihazlar'!X303="","",IF('Cihazlar'!Y303="Uygun değil",(IF('Cihazlar'!X303="","",IF(ISNUMBER('Cihazlar'!X303),'Cihazlar'!X303,IFERROR(DATE(VALUE(RIGHT('Cihazlar'!X303,4)),VALUE(MID('Cihazlar'!X303,4,2)),VALUE(LEFT('Cihazlar'!X303,2))),""))))+0,EDATE((IF('Cihazlar'!X303="","",IF(ISNUMBER('Cihazlar'!X303),'Cihazlar'!X303,IFERROR(DATE(VALUE(RIGHT('Cihazlar'!X303,4)),VALUE(MID('Cihazlar'!X303,4,2)),VALUE(LEFT('Cihazlar'!X303,2))),"")))),12)))</f>
        <v/>
      </c>
      <c r="N303" s="17" t="str">
        <f>IF(M303="","",M303-TODAY())</f>
        <v/>
      </c>
      <c r="O303" s="16" t="str">
        <f>IF('Cihazlar'!F303&lt;&gt;"",IF('Cihazlar'!F303="","",IF(ISNUMBER('Cihazlar'!F303),'Cihazlar'!F303,IFERROR(DATE(VALUE(RIGHT('Cihazlar'!F303,4)),VALUE(MID('Cihazlar'!F303,4,2)),VALUE(LEFT('Cihazlar'!F303,2))),""))),IF('Cihazlar'!E303="","",IF(ISNUMBER('Cihazlar'!E303),'Cihazlar'!E303,IFERROR(DATE(VALUE(RIGHT('Cihazlar'!E303,4)),VALUE(MID('Cihazlar'!E303,4,2)),VALUE(LEFT('Cihazlar'!E303,2))),""))))</f>
        <v/>
      </c>
      <c r="P303" t="str">
        <f>IF('Cihazlar'!C303="","",IFERROR(MATCH('Cihazlar'!C303,'Ürünler'!$A:$A,0),IFERROR(MATCH('Cihazlar'!C303,'Ürünler'!$B:$B,0),"")))</f>
        <v/>
      </c>
      <c r="Q303">
        <f>IF(R303&gt;0,0,IF('Cihazlar'!J303&lt;&gt;"",N(VALUE('Cihazlar'!J303)),IF(P303="",0,N(INDEX('Ürünler'!$C:$C,P303)))))</f>
        <v>0</v>
      </c>
      <c r="R303">
        <f>IF('Cihazlar'!K303&lt;&gt;"",N(VALUE('Cihazlar'!K303)),IF('Cihazlar'!J303&lt;&gt;"",0,IF(P303="",0,N(INDEX('Ürünler'!$D:$D,P303)))))</f>
        <v>0</v>
      </c>
    </row>
    <row r="304" spans="1:18">
      <c r="A304" t="str">
        <f>IF(AND('Cihazlar'!A304="",'Cihazlar'!B304=""),"",IFERROR(INDEX('Müşteriler'!$A:$A,MATCH(IF('Cihazlar'!A304="","§",'Cihazlar'!A304),'Müşteriler'!$K:$K,0)),IFERROR(INDEX('Müşteriler'!$A:$A,MATCH(IF('Cihazlar'!B304="","§",'Cihazlar'!B304),'Müşteriler'!$C:$C,0)),'Cihazlar'!A304&amp;'Cihazlar'!B304)))</f>
        <v/>
      </c>
      <c r="B304" t="str">
        <f>IF('Cihazlar'!C304="","",IF(P304="",'Cihazlar'!C304,INDEX('Ürünler'!$B:$B,P304)))</f>
        <v/>
      </c>
      <c r="C304" t="str">
        <f>IF('Cihazlar'!D304="","",'Cihazlar'!D304)</f>
        <v/>
      </c>
      <c r="D304" s="16" t="str">
        <f>O304</f>
        <v/>
      </c>
      <c r="E304" t="str">
        <f>IF(R304&gt;0,R304&amp;" gün",IF(Q304&gt;0,Q304&amp;" ay",""))</f>
        <v/>
      </c>
      <c r="F304" s="16" t="str">
        <f>IF(OR('Cihazlar'!C304="",O304=""),"",IF(R304&gt;0,O304+R304,IF(Q304&gt;0,EDATE(O304,Q304),"")))</f>
        <v/>
      </c>
      <c r="G304" s="17" t="str">
        <f>IF(F304="","",F304-TODAY())</f>
        <v/>
      </c>
      <c r="H304" t="str">
        <f>IF(G304="","",IF(G304&lt;0,"Gecikmiş",IF(G304&lt;=30,"30 gün içinde","Planlı")))</f>
        <v/>
      </c>
      <c r="I304" s="16" t="str">
        <f>IF('Cihazlar'!R304="","",IF('Cihazlar'!S304="Uygun değil",(IF('Cihazlar'!R304="","",IF(ISNUMBER('Cihazlar'!R304),'Cihazlar'!R304,IFERROR(DATE(VALUE(RIGHT('Cihazlar'!R304,4)),VALUE(MID('Cihazlar'!R304,4,2)),VALUE(LEFT('Cihazlar'!R304,2))),""))))+0,EDATE((IF('Cihazlar'!R304="","",IF(ISNUMBER('Cihazlar'!R304),'Cihazlar'!R304,IFERROR(DATE(VALUE(RIGHT('Cihazlar'!R304,4)),VALUE(MID('Cihazlar'!R304,4,2)),VALUE(LEFT('Cihazlar'!R304,2))),"")))),12)))</f>
        <v/>
      </c>
      <c r="J304" s="17" t="str">
        <f>IF(I304="","",I304-TODAY())</f>
        <v/>
      </c>
      <c r="K304" s="16" t="str">
        <f>IF('Cihazlar'!U304="","",IF('Cihazlar'!V304="Kaçak var",(IF('Cihazlar'!U304="","",IF(ISNUMBER('Cihazlar'!U304),'Cihazlar'!U304,IFERROR(DATE(VALUE(RIGHT('Cihazlar'!U304,4)),VALUE(MID('Cihazlar'!U304,4,2)),VALUE(LEFT('Cihazlar'!U304,2))),""))))+30,EDATE((IF('Cihazlar'!U304="","",IF(ISNUMBER('Cihazlar'!U304),'Cihazlar'!U304,IFERROR(DATE(VALUE(RIGHT('Cihazlar'!U304,4)),VALUE(MID('Cihazlar'!U304,4,2)),VALUE(LEFT('Cihazlar'!U304,2))),"")))),12)))</f>
        <v/>
      </c>
      <c r="L304" s="17" t="str">
        <f>IF(K304="","",K304-TODAY())</f>
        <v/>
      </c>
      <c r="M304" s="16" t="str">
        <f>IF('Cihazlar'!X304="","",IF('Cihazlar'!Y304="Uygun değil",(IF('Cihazlar'!X304="","",IF(ISNUMBER('Cihazlar'!X304),'Cihazlar'!X304,IFERROR(DATE(VALUE(RIGHT('Cihazlar'!X304,4)),VALUE(MID('Cihazlar'!X304,4,2)),VALUE(LEFT('Cihazlar'!X304,2))),""))))+0,EDATE((IF('Cihazlar'!X304="","",IF(ISNUMBER('Cihazlar'!X304),'Cihazlar'!X304,IFERROR(DATE(VALUE(RIGHT('Cihazlar'!X304,4)),VALUE(MID('Cihazlar'!X304,4,2)),VALUE(LEFT('Cihazlar'!X304,2))),"")))),12)))</f>
        <v/>
      </c>
      <c r="N304" s="17" t="str">
        <f>IF(M304="","",M304-TODAY())</f>
        <v/>
      </c>
      <c r="O304" s="16" t="str">
        <f>IF('Cihazlar'!F304&lt;&gt;"",IF('Cihazlar'!F304="","",IF(ISNUMBER('Cihazlar'!F304),'Cihazlar'!F304,IFERROR(DATE(VALUE(RIGHT('Cihazlar'!F304,4)),VALUE(MID('Cihazlar'!F304,4,2)),VALUE(LEFT('Cihazlar'!F304,2))),""))),IF('Cihazlar'!E304="","",IF(ISNUMBER('Cihazlar'!E304),'Cihazlar'!E304,IFERROR(DATE(VALUE(RIGHT('Cihazlar'!E304,4)),VALUE(MID('Cihazlar'!E304,4,2)),VALUE(LEFT('Cihazlar'!E304,2))),""))))</f>
        <v/>
      </c>
      <c r="P304" t="str">
        <f>IF('Cihazlar'!C304="","",IFERROR(MATCH('Cihazlar'!C304,'Ürünler'!$A:$A,0),IFERROR(MATCH('Cihazlar'!C304,'Ürünler'!$B:$B,0),"")))</f>
        <v/>
      </c>
      <c r="Q304">
        <f>IF(R304&gt;0,0,IF('Cihazlar'!J304&lt;&gt;"",N(VALUE('Cihazlar'!J304)),IF(P304="",0,N(INDEX('Ürünler'!$C:$C,P304)))))</f>
        <v>0</v>
      </c>
      <c r="R304">
        <f>IF('Cihazlar'!K304&lt;&gt;"",N(VALUE('Cihazlar'!K304)),IF('Cihazlar'!J304&lt;&gt;"",0,IF(P304="",0,N(INDEX('Ürünler'!$D:$D,P304)))))</f>
        <v>0</v>
      </c>
    </row>
    <row r="305" spans="1:18">
      <c r="A305" t="str">
        <f>IF(AND('Cihazlar'!A305="",'Cihazlar'!B305=""),"",IFERROR(INDEX('Müşteriler'!$A:$A,MATCH(IF('Cihazlar'!A305="","§",'Cihazlar'!A305),'Müşteriler'!$K:$K,0)),IFERROR(INDEX('Müşteriler'!$A:$A,MATCH(IF('Cihazlar'!B305="","§",'Cihazlar'!B305),'Müşteriler'!$C:$C,0)),'Cihazlar'!A305&amp;'Cihazlar'!B305)))</f>
        <v/>
      </c>
      <c r="B305" t="str">
        <f>IF('Cihazlar'!C305="","",IF(P305="",'Cihazlar'!C305,INDEX('Ürünler'!$B:$B,P305)))</f>
        <v/>
      </c>
      <c r="C305" t="str">
        <f>IF('Cihazlar'!D305="","",'Cihazlar'!D305)</f>
        <v/>
      </c>
      <c r="D305" s="16" t="str">
        <f>O305</f>
        <v/>
      </c>
      <c r="E305" t="str">
        <f>IF(R305&gt;0,R305&amp;" gün",IF(Q305&gt;0,Q305&amp;" ay",""))</f>
        <v/>
      </c>
      <c r="F305" s="16" t="str">
        <f>IF(OR('Cihazlar'!C305="",O305=""),"",IF(R305&gt;0,O305+R305,IF(Q305&gt;0,EDATE(O305,Q305),"")))</f>
        <v/>
      </c>
      <c r="G305" s="17" t="str">
        <f>IF(F305="","",F305-TODAY())</f>
        <v/>
      </c>
      <c r="H305" t="str">
        <f>IF(G305="","",IF(G305&lt;0,"Gecikmiş",IF(G305&lt;=30,"30 gün içinde","Planlı")))</f>
        <v/>
      </c>
      <c r="I305" s="16" t="str">
        <f>IF('Cihazlar'!R305="","",IF('Cihazlar'!S305="Uygun değil",(IF('Cihazlar'!R305="","",IF(ISNUMBER('Cihazlar'!R305),'Cihazlar'!R305,IFERROR(DATE(VALUE(RIGHT('Cihazlar'!R305,4)),VALUE(MID('Cihazlar'!R305,4,2)),VALUE(LEFT('Cihazlar'!R305,2))),""))))+0,EDATE((IF('Cihazlar'!R305="","",IF(ISNUMBER('Cihazlar'!R305),'Cihazlar'!R305,IFERROR(DATE(VALUE(RIGHT('Cihazlar'!R305,4)),VALUE(MID('Cihazlar'!R305,4,2)),VALUE(LEFT('Cihazlar'!R305,2))),"")))),12)))</f>
        <v/>
      </c>
      <c r="J305" s="17" t="str">
        <f>IF(I305="","",I305-TODAY())</f>
        <v/>
      </c>
      <c r="K305" s="16" t="str">
        <f>IF('Cihazlar'!U305="","",IF('Cihazlar'!V305="Kaçak var",(IF('Cihazlar'!U305="","",IF(ISNUMBER('Cihazlar'!U305),'Cihazlar'!U305,IFERROR(DATE(VALUE(RIGHT('Cihazlar'!U305,4)),VALUE(MID('Cihazlar'!U305,4,2)),VALUE(LEFT('Cihazlar'!U305,2))),""))))+30,EDATE((IF('Cihazlar'!U305="","",IF(ISNUMBER('Cihazlar'!U305),'Cihazlar'!U305,IFERROR(DATE(VALUE(RIGHT('Cihazlar'!U305,4)),VALUE(MID('Cihazlar'!U305,4,2)),VALUE(LEFT('Cihazlar'!U305,2))),"")))),12)))</f>
        <v/>
      </c>
      <c r="L305" s="17" t="str">
        <f>IF(K305="","",K305-TODAY())</f>
        <v/>
      </c>
      <c r="M305" s="16" t="str">
        <f>IF('Cihazlar'!X305="","",IF('Cihazlar'!Y305="Uygun değil",(IF('Cihazlar'!X305="","",IF(ISNUMBER('Cihazlar'!X305),'Cihazlar'!X305,IFERROR(DATE(VALUE(RIGHT('Cihazlar'!X305,4)),VALUE(MID('Cihazlar'!X305,4,2)),VALUE(LEFT('Cihazlar'!X305,2))),""))))+0,EDATE((IF('Cihazlar'!X305="","",IF(ISNUMBER('Cihazlar'!X305),'Cihazlar'!X305,IFERROR(DATE(VALUE(RIGHT('Cihazlar'!X305,4)),VALUE(MID('Cihazlar'!X305,4,2)),VALUE(LEFT('Cihazlar'!X305,2))),"")))),12)))</f>
        <v/>
      </c>
      <c r="N305" s="17" t="str">
        <f>IF(M305="","",M305-TODAY())</f>
        <v/>
      </c>
      <c r="O305" s="16" t="str">
        <f>IF('Cihazlar'!F305&lt;&gt;"",IF('Cihazlar'!F305="","",IF(ISNUMBER('Cihazlar'!F305),'Cihazlar'!F305,IFERROR(DATE(VALUE(RIGHT('Cihazlar'!F305,4)),VALUE(MID('Cihazlar'!F305,4,2)),VALUE(LEFT('Cihazlar'!F305,2))),""))),IF('Cihazlar'!E305="","",IF(ISNUMBER('Cihazlar'!E305),'Cihazlar'!E305,IFERROR(DATE(VALUE(RIGHT('Cihazlar'!E305,4)),VALUE(MID('Cihazlar'!E305,4,2)),VALUE(LEFT('Cihazlar'!E305,2))),""))))</f>
        <v/>
      </c>
      <c r="P305" t="str">
        <f>IF('Cihazlar'!C305="","",IFERROR(MATCH('Cihazlar'!C305,'Ürünler'!$A:$A,0),IFERROR(MATCH('Cihazlar'!C305,'Ürünler'!$B:$B,0),"")))</f>
        <v/>
      </c>
      <c r="Q305">
        <f>IF(R305&gt;0,0,IF('Cihazlar'!J305&lt;&gt;"",N(VALUE('Cihazlar'!J305)),IF(P305="",0,N(INDEX('Ürünler'!$C:$C,P305)))))</f>
        <v>0</v>
      </c>
      <c r="R305">
        <f>IF('Cihazlar'!K305&lt;&gt;"",N(VALUE('Cihazlar'!K305)),IF('Cihazlar'!J305&lt;&gt;"",0,IF(P305="",0,N(INDEX('Ürünler'!$D:$D,P305)))))</f>
        <v>0</v>
      </c>
    </row>
    <row r="306" spans="1:18">
      <c r="A306" t="str">
        <f>IF(AND('Cihazlar'!A306="",'Cihazlar'!B306=""),"",IFERROR(INDEX('Müşteriler'!$A:$A,MATCH(IF('Cihazlar'!A306="","§",'Cihazlar'!A306),'Müşteriler'!$K:$K,0)),IFERROR(INDEX('Müşteriler'!$A:$A,MATCH(IF('Cihazlar'!B306="","§",'Cihazlar'!B306),'Müşteriler'!$C:$C,0)),'Cihazlar'!A306&amp;'Cihazlar'!B306)))</f>
        <v/>
      </c>
      <c r="B306" t="str">
        <f>IF('Cihazlar'!C306="","",IF(P306="",'Cihazlar'!C306,INDEX('Ürünler'!$B:$B,P306)))</f>
        <v/>
      </c>
      <c r="C306" t="str">
        <f>IF('Cihazlar'!D306="","",'Cihazlar'!D306)</f>
        <v/>
      </c>
      <c r="D306" s="16" t="str">
        <f>O306</f>
        <v/>
      </c>
      <c r="E306" t="str">
        <f>IF(R306&gt;0,R306&amp;" gün",IF(Q306&gt;0,Q306&amp;" ay",""))</f>
        <v/>
      </c>
      <c r="F306" s="16" t="str">
        <f>IF(OR('Cihazlar'!C306="",O306=""),"",IF(R306&gt;0,O306+R306,IF(Q306&gt;0,EDATE(O306,Q306),"")))</f>
        <v/>
      </c>
      <c r="G306" s="17" t="str">
        <f>IF(F306="","",F306-TODAY())</f>
        <v/>
      </c>
      <c r="H306" t="str">
        <f>IF(G306="","",IF(G306&lt;0,"Gecikmiş",IF(G306&lt;=30,"30 gün içinde","Planlı")))</f>
        <v/>
      </c>
      <c r="I306" s="16" t="str">
        <f>IF('Cihazlar'!R306="","",IF('Cihazlar'!S306="Uygun değil",(IF('Cihazlar'!R306="","",IF(ISNUMBER('Cihazlar'!R306),'Cihazlar'!R306,IFERROR(DATE(VALUE(RIGHT('Cihazlar'!R306,4)),VALUE(MID('Cihazlar'!R306,4,2)),VALUE(LEFT('Cihazlar'!R306,2))),""))))+0,EDATE((IF('Cihazlar'!R306="","",IF(ISNUMBER('Cihazlar'!R306),'Cihazlar'!R306,IFERROR(DATE(VALUE(RIGHT('Cihazlar'!R306,4)),VALUE(MID('Cihazlar'!R306,4,2)),VALUE(LEFT('Cihazlar'!R306,2))),"")))),12)))</f>
        <v/>
      </c>
      <c r="J306" s="17" t="str">
        <f>IF(I306="","",I306-TODAY())</f>
        <v/>
      </c>
      <c r="K306" s="16" t="str">
        <f>IF('Cihazlar'!U306="","",IF('Cihazlar'!V306="Kaçak var",(IF('Cihazlar'!U306="","",IF(ISNUMBER('Cihazlar'!U306),'Cihazlar'!U306,IFERROR(DATE(VALUE(RIGHT('Cihazlar'!U306,4)),VALUE(MID('Cihazlar'!U306,4,2)),VALUE(LEFT('Cihazlar'!U306,2))),""))))+30,EDATE((IF('Cihazlar'!U306="","",IF(ISNUMBER('Cihazlar'!U306),'Cihazlar'!U306,IFERROR(DATE(VALUE(RIGHT('Cihazlar'!U306,4)),VALUE(MID('Cihazlar'!U306,4,2)),VALUE(LEFT('Cihazlar'!U306,2))),"")))),12)))</f>
        <v/>
      </c>
      <c r="L306" s="17" t="str">
        <f>IF(K306="","",K306-TODAY())</f>
        <v/>
      </c>
      <c r="M306" s="16" t="str">
        <f>IF('Cihazlar'!X306="","",IF('Cihazlar'!Y306="Uygun değil",(IF('Cihazlar'!X306="","",IF(ISNUMBER('Cihazlar'!X306),'Cihazlar'!X306,IFERROR(DATE(VALUE(RIGHT('Cihazlar'!X306,4)),VALUE(MID('Cihazlar'!X306,4,2)),VALUE(LEFT('Cihazlar'!X306,2))),""))))+0,EDATE((IF('Cihazlar'!X306="","",IF(ISNUMBER('Cihazlar'!X306),'Cihazlar'!X306,IFERROR(DATE(VALUE(RIGHT('Cihazlar'!X306,4)),VALUE(MID('Cihazlar'!X306,4,2)),VALUE(LEFT('Cihazlar'!X306,2))),"")))),12)))</f>
        <v/>
      </c>
      <c r="N306" s="17" t="str">
        <f>IF(M306="","",M306-TODAY())</f>
        <v/>
      </c>
      <c r="O306" s="16" t="str">
        <f>IF('Cihazlar'!F306&lt;&gt;"",IF('Cihazlar'!F306="","",IF(ISNUMBER('Cihazlar'!F306),'Cihazlar'!F306,IFERROR(DATE(VALUE(RIGHT('Cihazlar'!F306,4)),VALUE(MID('Cihazlar'!F306,4,2)),VALUE(LEFT('Cihazlar'!F306,2))),""))),IF('Cihazlar'!E306="","",IF(ISNUMBER('Cihazlar'!E306),'Cihazlar'!E306,IFERROR(DATE(VALUE(RIGHT('Cihazlar'!E306,4)),VALUE(MID('Cihazlar'!E306,4,2)),VALUE(LEFT('Cihazlar'!E306,2))),""))))</f>
        <v/>
      </c>
      <c r="P306" t="str">
        <f>IF('Cihazlar'!C306="","",IFERROR(MATCH('Cihazlar'!C306,'Ürünler'!$A:$A,0),IFERROR(MATCH('Cihazlar'!C306,'Ürünler'!$B:$B,0),"")))</f>
        <v/>
      </c>
      <c r="Q306">
        <f>IF(R306&gt;0,0,IF('Cihazlar'!J306&lt;&gt;"",N(VALUE('Cihazlar'!J306)),IF(P306="",0,N(INDEX('Ürünler'!$C:$C,P306)))))</f>
        <v>0</v>
      </c>
      <c r="R306">
        <f>IF('Cihazlar'!K306&lt;&gt;"",N(VALUE('Cihazlar'!K306)),IF('Cihazlar'!J306&lt;&gt;"",0,IF(P306="",0,N(INDEX('Ürünler'!$D:$D,P306)))))</f>
        <v>0</v>
      </c>
    </row>
    <row r="307" spans="1:18">
      <c r="A307" t="str">
        <f>IF(AND('Cihazlar'!A307="",'Cihazlar'!B307=""),"",IFERROR(INDEX('Müşteriler'!$A:$A,MATCH(IF('Cihazlar'!A307="","§",'Cihazlar'!A307),'Müşteriler'!$K:$K,0)),IFERROR(INDEX('Müşteriler'!$A:$A,MATCH(IF('Cihazlar'!B307="","§",'Cihazlar'!B307),'Müşteriler'!$C:$C,0)),'Cihazlar'!A307&amp;'Cihazlar'!B307)))</f>
        <v/>
      </c>
      <c r="B307" t="str">
        <f>IF('Cihazlar'!C307="","",IF(P307="",'Cihazlar'!C307,INDEX('Ürünler'!$B:$B,P307)))</f>
        <v/>
      </c>
      <c r="C307" t="str">
        <f>IF('Cihazlar'!D307="","",'Cihazlar'!D307)</f>
        <v/>
      </c>
      <c r="D307" s="16" t="str">
        <f>O307</f>
        <v/>
      </c>
      <c r="E307" t="str">
        <f>IF(R307&gt;0,R307&amp;" gün",IF(Q307&gt;0,Q307&amp;" ay",""))</f>
        <v/>
      </c>
      <c r="F307" s="16" t="str">
        <f>IF(OR('Cihazlar'!C307="",O307=""),"",IF(R307&gt;0,O307+R307,IF(Q307&gt;0,EDATE(O307,Q307),"")))</f>
        <v/>
      </c>
      <c r="G307" s="17" t="str">
        <f>IF(F307="","",F307-TODAY())</f>
        <v/>
      </c>
      <c r="H307" t="str">
        <f>IF(G307="","",IF(G307&lt;0,"Gecikmiş",IF(G307&lt;=30,"30 gün içinde","Planlı")))</f>
        <v/>
      </c>
      <c r="I307" s="16" t="str">
        <f>IF('Cihazlar'!R307="","",IF('Cihazlar'!S307="Uygun değil",(IF('Cihazlar'!R307="","",IF(ISNUMBER('Cihazlar'!R307),'Cihazlar'!R307,IFERROR(DATE(VALUE(RIGHT('Cihazlar'!R307,4)),VALUE(MID('Cihazlar'!R307,4,2)),VALUE(LEFT('Cihazlar'!R307,2))),""))))+0,EDATE((IF('Cihazlar'!R307="","",IF(ISNUMBER('Cihazlar'!R307),'Cihazlar'!R307,IFERROR(DATE(VALUE(RIGHT('Cihazlar'!R307,4)),VALUE(MID('Cihazlar'!R307,4,2)),VALUE(LEFT('Cihazlar'!R307,2))),"")))),12)))</f>
        <v/>
      </c>
      <c r="J307" s="17" t="str">
        <f>IF(I307="","",I307-TODAY())</f>
        <v/>
      </c>
      <c r="K307" s="16" t="str">
        <f>IF('Cihazlar'!U307="","",IF('Cihazlar'!V307="Kaçak var",(IF('Cihazlar'!U307="","",IF(ISNUMBER('Cihazlar'!U307),'Cihazlar'!U307,IFERROR(DATE(VALUE(RIGHT('Cihazlar'!U307,4)),VALUE(MID('Cihazlar'!U307,4,2)),VALUE(LEFT('Cihazlar'!U307,2))),""))))+30,EDATE((IF('Cihazlar'!U307="","",IF(ISNUMBER('Cihazlar'!U307),'Cihazlar'!U307,IFERROR(DATE(VALUE(RIGHT('Cihazlar'!U307,4)),VALUE(MID('Cihazlar'!U307,4,2)),VALUE(LEFT('Cihazlar'!U307,2))),"")))),12)))</f>
        <v/>
      </c>
      <c r="L307" s="17" t="str">
        <f>IF(K307="","",K307-TODAY())</f>
        <v/>
      </c>
      <c r="M307" s="16" t="str">
        <f>IF('Cihazlar'!X307="","",IF('Cihazlar'!Y307="Uygun değil",(IF('Cihazlar'!X307="","",IF(ISNUMBER('Cihazlar'!X307),'Cihazlar'!X307,IFERROR(DATE(VALUE(RIGHT('Cihazlar'!X307,4)),VALUE(MID('Cihazlar'!X307,4,2)),VALUE(LEFT('Cihazlar'!X307,2))),""))))+0,EDATE((IF('Cihazlar'!X307="","",IF(ISNUMBER('Cihazlar'!X307),'Cihazlar'!X307,IFERROR(DATE(VALUE(RIGHT('Cihazlar'!X307,4)),VALUE(MID('Cihazlar'!X307,4,2)),VALUE(LEFT('Cihazlar'!X307,2))),"")))),12)))</f>
        <v/>
      </c>
      <c r="N307" s="17" t="str">
        <f>IF(M307="","",M307-TODAY())</f>
        <v/>
      </c>
      <c r="O307" s="16" t="str">
        <f>IF('Cihazlar'!F307&lt;&gt;"",IF('Cihazlar'!F307="","",IF(ISNUMBER('Cihazlar'!F307),'Cihazlar'!F307,IFERROR(DATE(VALUE(RIGHT('Cihazlar'!F307,4)),VALUE(MID('Cihazlar'!F307,4,2)),VALUE(LEFT('Cihazlar'!F307,2))),""))),IF('Cihazlar'!E307="","",IF(ISNUMBER('Cihazlar'!E307),'Cihazlar'!E307,IFERROR(DATE(VALUE(RIGHT('Cihazlar'!E307,4)),VALUE(MID('Cihazlar'!E307,4,2)),VALUE(LEFT('Cihazlar'!E307,2))),""))))</f>
        <v/>
      </c>
      <c r="P307" t="str">
        <f>IF('Cihazlar'!C307="","",IFERROR(MATCH('Cihazlar'!C307,'Ürünler'!$A:$A,0),IFERROR(MATCH('Cihazlar'!C307,'Ürünler'!$B:$B,0),"")))</f>
        <v/>
      </c>
      <c r="Q307">
        <f>IF(R307&gt;0,0,IF('Cihazlar'!J307&lt;&gt;"",N(VALUE('Cihazlar'!J307)),IF(P307="",0,N(INDEX('Ürünler'!$C:$C,P307)))))</f>
        <v>0</v>
      </c>
      <c r="R307">
        <f>IF('Cihazlar'!K307&lt;&gt;"",N(VALUE('Cihazlar'!K307)),IF('Cihazlar'!J307&lt;&gt;"",0,IF(P307="",0,N(INDEX('Ürünler'!$D:$D,P307)))))</f>
        <v>0</v>
      </c>
    </row>
    <row r="308" spans="1:18">
      <c r="A308" t="str">
        <f>IF(AND('Cihazlar'!A308="",'Cihazlar'!B308=""),"",IFERROR(INDEX('Müşteriler'!$A:$A,MATCH(IF('Cihazlar'!A308="","§",'Cihazlar'!A308),'Müşteriler'!$K:$K,0)),IFERROR(INDEX('Müşteriler'!$A:$A,MATCH(IF('Cihazlar'!B308="","§",'Cihazlar'!B308),'Müşteriler'!$C:$C,0)),'Cihazlar'!A308&amp;'Cihazlar'!B308)))</f>
        <v/>
      </c>
      <c r="B308" t="str">
        <f>IF('Cihazlar'!C308="","",IF(P308="",'Cihazlar'!C308,INDEX('Ürünler'!$B:$B,P308)))</f>
        <v/>
      </c>
      <c r="C308" t="str">
        <f>IF('Cihazlar'!D308="","",'Cihazlar'!D308)</f>
        <v/>
      </c>
      <c r="D308" s="16" t="str">
        <f>O308</f>
        <v/>
      </c>
      <c r="E308" t="str">
        <f>IF(R308&gt;0,R308&amp;" gün",IF(Q308&gt;0,Q308&amp;" ay",""))</f>
        <v/>
      </c>
      <c r="F308" s="16" t="str">
        <f>IF(OR('Cihazlar'!C308="",O308=""),"",IF(R308&gt;0,O308+R308,IF(Q308&gt;0,EDATE(O308,Q308),"")))</f>
        <v/>
      </c>
      <c r="G308" s="17" t="str">
        <f>IF(F308="","",F308-TODAY())</f>
        <v/>
      </c>
      <c r="H308" t="str">
        <f>IF(G308="","",IF(G308&lt;0,"Gecikmiş",IF(G308&lt;=30,"30 gün içinde","Planlı")))</f>
        <v/>
      </c>
      <c r="I308" s="16" t="str">
        <f>IF('Cihazlar'!R308="","",IF('Cihazlar'!S308="Uygun değil",(IF('Cihazlar'!R308="","",IF(ISNUMBER('Cihazlar'!R308),'Cihazlar'!R308,IFERROR(DATE(VALUE(RIGHT('Cihazlar'!R308,4)),VALUE(MID('Cihazlar'!R308,4,2)),VALUE(LEFT('Cihazlar'!R308,2))),""))))+0,EDATE((IF('Cihazlar'!R308="","",IF(ISNUMBER('Cihazlar'!R308),'Cihazlar'!R308,IFERROR(DATE(VALUE(RIGHT('Cihazlar'!R308,4)),VALUE(MID('Cihazlar'!R308,4,2)),VALUE(LEFT('Cihazlar'!R308,2))),"")))),12)))</f>
        <v/>
      </c>
      <c r="J308" s="17" t="str">
        <f>IF(I308="","",I308-TODAY())</f>
        <v/>
      </c>
      <c r="K308" s="16" t="str">
        <f>IF('Cihazlar'!U308="","",IF('Cihazlar'!V308="Kaçak var",(IF('Cihazlar'!U308="","",IF(ISNUMBER('Cihazlar'!U308),'Cihazlar'!U308,IFERROR(DATE(VALUE(RIGHT('Cihazlar'!U308,4)),VALUE(MID('Cihazlar'!U308,4,2)),VALUE(LEFT('Cihazlar'!U308,2))),""))))+30,EDATE((IF('Cihazlar'!U308="","",IF(ISNUMBER('Cihazlar'!U308),'Cihazlar'!U308,IFERROR(DATE(VALUE(RIGHT('Cihazlar'!U308,4)),VALUE(MID('Cihazlar'!U308,4,2)),VALUE(LEFT('Cihazlar'!U308,2))),"")))),12)))</f>
        <v/>
      </c>
      <c r="L308" s="17" t="str">
        <f>IF(K308="","",K308-TODAY())</f>
        <v/>
      </c>
      <c r="M308" s="16" t="str">
        <f>IF('Cihazlar'!X308="","",IF('Cihazlar'!Y308="Uygun değil",(IF('Cihazlar'!X308="","",IF(ISNUMBER('Cihazlar'!X308),'Cihazlar'!X308,IFERROR(DATE(VALUE(RIGHT('Cihazlar'!X308,4)),VALUE(MID('Cihazlar'!X308,4,2)),VALUE(LEFT('Cihazlar'!X308,2))),""))))+0,EDATE((IF('Cihazlar'!X308="","",IF(ISNUMBER('Cihazlar'!X308),'Cihazlar'!X308,IFERROR(DATE(VALUE(RIGHT('Cihazlar'!X308,4)),VALUE(MID('Cihazlar'!X308,4,2)),VALUE(LEFT('Cihazlar'!X308,2))),"")))),12)))</f>
        <v/>
      </c>
      <c r="N308" s="17" t="str">
        <f>IF(M308="","",M308-TODAY())</f>
        <v/>
      </c>
      <c r="O308" s="16" t="str">
        <f>IF('Cihazlar'!F308&lt;&gt;"",IF('Cihazlar'!F308="","",IF(ISNUMBER('Cihazlar'!F308),'Cihazlar'!F308,IFERROR(DATE(VALUE(RIGHT('Cihazlar'!F308,4)),VALUE(MID('Cihazlar'!F308,4,2)),VALUE(LEFT('Cihazlar'!F308,2))),""))),IF('Cihazlar'!E308="","",IF(ISNUMBER('Cihazlar'!E308),'Cihazlar'!E308,IFERROR(DATE(VALUE(RIGHT('Cihazlar'!E308,4)),VALUE(MID('Cihazlar'!E308,4,2)),VALUE(LEFT('Cihazlar'!E308,2))),""))))</f>
        <v/>
      </c>
      <c r="P308" t="str">
        <f>IF('Cihazlar'!C308="","",IFERROR(MATCH('Cihazlar'!C308,'Ürünler'!$A:$A,0),IFERROR(MATCH('Cihazlar'!C308,'Ürünler'!$B:$B,0),"")))</f>
        <v/>
      </c>
      <c r="Q308">
        <f>IF(R308&gt;0,0,IF('Cihazlar'!J308&lt;&gt;"",N(VALUE('Cihazlar'!J308)),IF(P308="",0,N(INDEX('Ürünler'!$C:$C,P308)))))</f>
        <v>0</v>
      </c>
      <c r="R308">
        <f>IF('Cihazlar'!K308&lt;&gt;"",N(VALUE('Cihazlar'!K308)),IF('Cihazlar'!J308&lt;&gt;"",0,IF(P308="",0,N(INDEX('Ürünler'!$D:$D,P308)))))</f>
        <v>0</v>
      </c>
    </row>
    <row r="309" spans="1:18">
      <c r="A309" t="str">
        <f>IF(AND('Cihazlar'!A309="",'Cihazlar'!B309=""),"",IFERROR(INDEX('Müşteriler'!$A:$A,MATCH(IF('Cihazlar'!A309="","§",'Cihazlar'!A309),'Müşteriler'!$K:$K,0)),IFERROR(INDEX('Müşteriler'!$A:$A,MATCH(IF('Cihazlar'!B309="","§",'Cihazlar'!B309),'Müşteriler'!$C:$C,0)),'Cihazlar'!A309&amp;'Cihazlar'!B309)))</f>
        <v/>
      </c>
      <c r="B309" t="str">
        <f>IF('Cihazlar'!C309="","",IF(P309="",'Cihazlar'!C309,INDEX('Ürünler'!$B:$B,P309)))</f>
        <v/>
      </c>
      <c r="C309" t="str">
        <f>IF('Cihazlar'!D309="","",'Cihazlar'!D309)</f>
        <v/>
      </c>
      <c r="D309" s="16" t="str">
        <f>O309</f>
        <v/>
      </c>
      <c r="E309" t="str">
        <f>IF(R309&gt;0,R309&amp;" gün",IF(Q309&gt;0,Q309&amp;" ay",""))</f>
        <v/>
      </c>
      <c r="F309" s="16" t="str">
        <f>IF(OR('Cihazlar'!C309="",O309=""),"",IF(R309&gt;0,O309+R309,IF(Q309&gt;0,EDATE(O309,Q309),"")))</f>
        <v/>
      </c>
      <c r="G309" s="17" t="str">
        <f>IF(F309="","",F309-TODAY())</f>
        <v/>
      </c>
      <c r="H309" t="str">
        <f>IF(G309="","",IF(G309&lt;0,"Gecikmiş",IF(G309&lt;=30,"30 gün içinde","Planlı")))</f>
        <v/>
      </c>
      <c r="I309" s="16" t="str">
        <f>IF('Cihazlar'!R309="","",IF('Cihazlar'!S309="Uygun değil",(IF('Cihazlar'!R309="","",IF(ISNUMBER('Cihazlar'!R309),'Cihazlar'!R309,IFERROR(DATE(VALUE(RIGHT('Cihazlar'!R309,4)),VALUE(MID('Cihazlar'!R309,4,2)),VALUE(LEFT('Cihazlar'!R309,2))),""))))+0,EDATE((IF('Cihazlar'!R309="","",IF(ISNUMBER('Cihazlar'!R309),'Cihazlar'!R309,IFERROR(DATE(VALUE(RIGHT('Cihazlar'!R309,4)),VALUE(MID('Cihazlar'!R309,4,2)),VALUE(LEFT('Cihazlar'!R309,2))),"")))),12)))</f>
        <v/>
      </c>
      <c r="J309" s="17" t="str">
        <f>IF(I309="","",I309-TODAY())</f>
        <v/>
      </c>
      <c r="K309" s="16" t="str">
        <f>IF('Cihazlar'!U309="","",IF('Cihazlar'!V309="Kaçak var",(IF('Cihazlar'!U309="","",IF(ISNUMBER('Cihazlar'!U309),'Cihazlar'!U309,IFERROR(DATE(VALUE(RIGHT('Cihazlar'!U309,4)),VALUE(MID('Cihazlar'!U309,4,2)),VALUE(LEFT('Cihazlar'!U309,2))),""))))+30,EDATE((IF('Cihazlar'!U309="","",IF(ISNUMBER('Cihazlar'!U309),'Cihazlar'!U309,IFERROR(DATE(VALUE(RIGHT('Cihazlar'!U309,4)),VALUE(MID('Cihazlar'!U309,4,2)),VALUE(LEFT('Cihazlar'!U309,2))),"")))),12)))</f>
        <v/>
      </c>
      <c r="L309" s="17" t="str">
        <f>IF(K309="","",K309-TODAY())</f>
        <v/>
      </c>
      <c r="M309" s="16" t="str">
        <f>IF('Cihazlar'!X309="","",IF('Cihazlar'!Y309="Uygun değil",(IF('Cihazlar'!X309="","",IF(ISNUMBER('Cihazlar'!X309),'Cihazlar'!X309,IFERROR(DATE(VALUE(RIGHT('Cihazlar'!X309,4)),VALUE(MID('Cihazlar'!X309,4,2)),VALUE(LEFT('Cihazlar'!X309,2))),""))))+0,EDATE((IF('Cihazlar'!X309="","",IF(ISNUMBER('Cihazlar'!X309),'Cihazlar'!X309,IFERROR(DATE(VALUE(RIGHT('Cihazlar'!X309,4)),VALUE(MID('Cihazlar'!X309,4,2)),VALUE(LEFT('Cihazlar'!X309,2))),"")))),12)))</f>
        <v/>
      </c>
      <c r="N309" s="17" t="str">
        <f>IF(M309="","",M309-TODAY())</f>
        <v/>
      </c>
      <c r="O309" s="16" t="str">
        <f>IF('Cihazlar'!F309&lt;&gt;"",IF('Cihazlar'!F309="","",IF(ISNUMBER('Cihazlar'!F309),'Cihazlar'!F309,IFERROR(DATE(VALUE(RIGHT('Cihazlar'!F309,4)),VALUE(MID('Cihazlar'!F309,4,2)),VALUE(LEFT('Cihazlar'!F309,2))),""))),IF('Cihazlar'!E309="","",IF(ISNUMBER('Cihazlar'!E309),'Cihazlar'!E309,IFERROR(DATE(VALUE(RIGHT('Cihazlar'!E309,4)),VALUE(MID('Cihazlar'!E309,4,2)),VALUE(LEFT('Cihazlar'!E309,2))),""))))</f>
        <v/>
      </c>
      <c r="P309" t="str">
        <f>IF('Cihazlar'!C309="","",IFERROR(MATCH('Cihazlar'!C309,'Ürünler'!$A:$A,0),IFERROR(MATCH('Cihazlar'!C309,'Ürünler'!$B:$B,0),"")))</f>
        <v/>
      </c>
      <c r="Q309">
        <f>IF(R309&gt;0,0,IF('Cihazlar'!J309&lt;&gt;"",N(VALUE('Cihazlar'!J309)),IF(P309="",0,N(INDEX('Ürünler'!$C:$C,P309)))))</f>
        <v>0</v>
      </c>
      <c r="R309">
        <f>IF('Cihazlar'!K309&lt;&gt;"",N(VALUE('Cihazlar'!K309)),IF('Cihazlar'!J309&lt;&gt;"",0,IF(P309="",0,N(INDEX('Ürünler'!$D:$D,P309)))))</f>
        <v>0</v>
      </c>
    </row>
    <row r="310" spans="1:18">
      <c r="A310" t="str">
        <f>IF(AND('Cihazlar'!A310="",'Cihazlar'!B310=""),"",IFERROR(INDEX('Müşteriler'!$A:$A,MATCH(IF('Cihazlar'!A310="","§",'Cihazlar'!A310),'Müşteriler'!$K:$K,0)),IFERROR(INDEX('Müşteriler'!$A:$A,MATCH(IF('Cihazlar'!B310="","§",'Cihazlar'!B310),'Müşteriler'!$C:$C,0)),'Cihazlar'!A310&amp;'Cihazlar'!B310)))</f>
        <v/>
      </c>
      <c r="B310" t="str">
        <f>IF('Cihazlar'!C310="","",IF(P310="",'Cihazlar'!C310,INDEX('Ürünler'!$B:$B,P310)))</f>
        <v/>
      </c>
      <c r="C310" t="str">
        <f>IF('Cihazlar'!D310="","",'Cihazlar'!D310)</f>
        <v/>
      </c>
      <c r="D310" s="16" t="str">
        <f>O310</f>
        <v/>
      </c>
      <c r="E310" t="str">
        <f>IF(R310&gt;0,R310&amp;" gün",IF(Q310&gt;0,Q310&amp;" ay",""))</f>
        <v/>
      </c>
      <c r="F310" s="16" t="str">
        <f>IF(OR('Cihazlar'!C310="",O310=""),"",IF(R310&gt;0,O310+R310,IF(Q310&gt;0,EDATE(O310,Q310),"")))</f>
        <v/>
      </c>
      <c r="G310" s="17" t="str">
        <f>IF(F310="","",F310-TODAY())</f>
        <v/>
      </c>
      <c r="H310" t="str">
        <f>IF(G310="","",IF(G310&lt;0,"Gecikmiş",IF(G310&lt;=30,"30 gün içinde","Planlı")))</f>
        <v/>
      </c>
      <c r="I310" s="16" t="str">
        <f>IF('Cihazlar'!R310="","",IF('Cihazlar'!S310="Uygun değil",(IF('Cihazlar'!R310="","",IF(ISNUMBER('Cihazlar'!R310),'Cihazlar'!R310,IFERROR(DATE(VALUE(RIGHT('Cihazlar'!R310,4)),VALUE(MID('Cihazlar'!R310,4,2)),VALUE(LEFT('Cihazlar'!R310,2))),""))))+0,EDATE((IF('Cihazlar'!R310="","",IF(ISNUMBER('Cihazlar'!R310),'Cihazlar'!R310,IFERROR(DATE(VALUE(RIGHT('Cihazlar'!R310,4)),VALUE(MID('Cihazlar'!R310,4,2)),VALUE(LEFT('Cihazlar'!R310,2))),"")))),12)))</f>
        <v/>
      </c>
      <c r="J310" s="17" t="str">
        <f>IF(I310="","",I310-TODAY())</f>
        <v/>
      </c>
      <c r="K310" s="16" t="str">
        <f>IF('Cihazlar'!U310="","",IF('Cihazlar'!V310="Kaçak var",(IF('Cihazlar'!U310="","",IF(ISNUMBER('Cihazlar'!U310),'Cihazlar'!U310,IFERROR(DATE(VALUE(RIGHT('Cihazlar'!U310,4)),VALUE(MID('Cihazlar'!U310,4,2)),VALUE(LEFT('Cihazlar'!U310,2))),""))))+30,EDATE((IF('Cihazlar'!U310="","",IF(ISNUMBER('Cihazlar'!U310),'Cihazlar'!U310,IFERROR(DATE(VALUE(RIGHT('Cihazlar'!U310,4)),VALUE(MID('Cihazlar'!U310,4,2)),VALUE(LEFT('Cihazlar'!U310,2))),"")))),12)))</f>
        <v/>
      </c>
      <c r="L310" s="17" t="str">
        <f>IF(K310="","",K310-TODAY())</f>
        <v/>
      </c>
      <c r="M310" s="16" t="str">
        <f>IF('Cihazlar'!X310="","",IF('Cihazlar'!Y310="Uygun değil",(IF('Cihazlar'!X310="","",IF(ISNUMBER('Cihazlar'!X310),'Cihazlar'!X310,IFERROR(DATE(VALUE(RIGHT('Cihazlar'!X310,4)),VALUE(MID('Cihazlar'!X310,4,2)),VALUE(LEFT('Cihazlar'!X310,2))),""))))+0,EDATE((IF('Cihazlar'!X310="","",IF(ISNUMBER('Cihazlar'!X310),'Cihazlar'!X310,IFERROR(DATE(VALUE(RIGHT('Cihazlar'!X310,4)),VALUE(MID('Cihazlar'!X310,4,2)),VALUE(LEFT('Cihazlar'!X310,2))),"")))),12)))</f>
        <v/>
      </c>
      <c r="N310" s="17" t="str">
        <f>IF(M310="","",M310-TODAY())</f>
        <v/>
      </c>
      <c r="O310" s="16" t="str">
        <f>IF('Cihazlar'!F310&lt;&gt;"",IF('Cihazlar'!F310="","",IF(ISNUMBER('Cihazlar'!F310),'Cihazlar'!F310,IFERROR(DATE(VALUE(RIGHT('Cihazlar'!F310,4)),VALUE(MID('Cihazlar'!F310,4,2)),VALUE(LEFT('Cihazlar'!F310,2))),""))),IF('Cihazlar'!E310="","",IF(ISNUMBER('Cihazlar'!E310),'Cihazlar'!E310,IFERROR(DATE(VALUE(RIGHT('Cihazlar'!E310,4)),VALUE(MID('Cihazlar'!E310,4,2)),VALUE(LEFT('Cihazlar'!E310,2))),""))))</f>
        <v/>
      </c>
      <c r="P310" t="str">
        <f>IF('Cihazlar'!C310="","",IFERROR(MATCH('Cihazlar'!C310,'Ürünler'!$A:$A,0),IFERROR(MATCH('Cihazlar'!C310,'Ürünler'!$B:$B,0),"")))</f>
        <v/>
      </c>
      <c r="Q310">
        <f>IF(R310&gt;0,0,IF('Cihazlar'!J310&lt;&gt;"",N(VALUE('Cihazlar'!J310)),IF(P310="",0,N(INDEX('Ürünler'!$C:$C,P310)))))</f>
        <v>0</v>
      </c>
      <c r="R310">
        <f>IF('Cihazlar'!K310&lt;&gt;"",N(VALUE('Cihazlar'!K310)),IF('Cihazlar'!J310&lt;&gt;"",0,IF(P310="",0,N(INDEX('Ürünler'!$D:$D,P310)))))</f>
        <v>0</v>
      </c>
    </row>
    <row r="311" spans="1:18">
      <c r="A311" t="str">
        <f>IF(AND('Cihazlar'!A311="",'Cihazlar'!B311=""),"",IFERROR(INDEX('Müşteriler'!$A:$A,MATCH(IF('Cihazlar'!A311="","§",'Cihazlar'!A311),'Müşteriler'!$K:$K,0)),IFERROR(INDEX('Müşteriler'!$A:$A,MATCH(IF('Cihazlar'!B311="","§",'Cihazlar'!B311),'Müşteriler'!$C:$C,0)),'Cihazlar'!A311&amp;'Cihazlar'!B311)))</f>
        <v/>
      </c>
      <c r="B311" t="str">
        <f>IF('Cihazlar'!C311="","",IF(P311="",'Cihazlar'!C311,INDEX('Ürünler'!$B:$B,P311)))</f>
        <v/>
      </c>
      <c r="C311" t="str">
        <f>IF('Cihazlar'!D311="","",'Cihazlar'!D311)</f>
        <v/>
      </c>
      <c r="D311" s="16" t="str">
        <f>O311</f>
        <v/>
      </c>
      <c r="E311" t="str">
        <f>IF(R311&gt;0,R311&amp;" gün",IF(Q311&gt;0,Q311&amp;" ay",""))</f>
        <v/>
      </c>
      <c r="F311" s="16" t="str">
        <f>IF(OR('Cihazlar'!C311="",O311=""),"",IF(R311&gt;0,O311+R311,IF(Q311&gt;0,EDATE(O311,Q311),"")))</f>
        <v/>
      </c>
      <c r="G311" s="17" t="str">
        <f>IF(F311="","",F311-TODAY())</f>
        <v/>
      </c>
      <c r="H311" t="str">
        <f>IF(G311="","",IF(G311&lt;0,"Gecikmiş",IF(G311&lt;=30,"30 gün içinde","Planlı")))</f>
        <v/>
      </c>
      <c r="I311" s="16" t="str">
        <f>IF('Cihazlar'!R311="","",IF('Cihazlar'!S311="Uygun değil",(IF('Cihazlar'!R311="","",IF(ISNUMBER('Cihazlar'!R311),'Cihazlar'!R311,IFERROR(DATE(VALUE(RIGHT('Cihazlar'!R311,4)),VALUE(MID('Cihazlar'!R311,4,2)),VALUE(LEFT('Cihazlar'!R311,2))),""))))+0,EDATE((IF('Cihazlar'!R311="","",IF(ISNUMBER('Cihazlar'!R311),'Cihazlar'!R311,IFERROR(DATE(VALUE(RIGHT('Cihazlar'!R311,4)),VALUE(MID('Cihazlar'!R311,4,2)),VALUE(LEFT('Cihazlar'!R311,2))),"")))),12)))</f>
        <v/>
      </c>
      <c r="J311" s="17" t="str">
        <f>IF(I311="","",I311-TODAY())</f>
        <v/>
      </c>
      <c r="K311" s="16" t="str">
        <f>IF('Cihazlar'!U311="","",IF('Cihazlar'!V311="Kaçak var",(IF('Cihazlar'!U311="","",IF(ISNUMBER('Cihazlar'!U311),'Cihazlar'!U311,IFERROR(DATE(VALUE(RIGHT('Cihazlar'!U311,4)),VALUE(MID('Cihazlar'!U311,4,2)),VALUE(LEFT('Cihazlar'!U311,2))),""))))+30,EDATE((IF('Cihazlar'!U311="","",IF(ISNUMBER('Cihazlar'!U311),'Cihazlar'!U311,IFERROR(DATE(VALUE(RIGHT('Cihazlar'!U311,4)),VALUE(MID('Cihazlar'!U311,4,2)),VALUE(LEFT('Cihazlar'!U311,2))),"")))),12)))</f>
        <v/>
      </c>
      <c r="L311" s="17" t="str">
        <f>IF(K311="","",K311-TODAY())</f>
        <v/>
      </c>
      <c r="M311" s="16" t="str">
        <f>IF('Cihazlar'!X311="","",IF('Cihazlar'!Y311="Uygun değil",(IF('Cihazlar'!X311="","",IF(ISNUMBER('Cihazlar'!X311),'Cihazlar'!X311,IFERROR(DATE(VALUE(RIGHT('Cihazlar'!X311,4)),VALUE(MID('Cihazlar'!X311,4,2)),VALUE(LEFT('Cihazlar'!X311,2))),""))))+0,EDATE((IF('Cihazlar'!X311="","",IF(ISNUMBER('Cihazlar'!X311),'Cihazlar'!X311,IFERROR(DATE(VALUE(RIGHT('Cihazlar'!X311,4)),VALUE(MID('Cihazlar'!X311,4,2)),VALUE(LEFT('Cihazlar'!X311,2))),"")))),12)))</f>
        <v/>
      </c>
      <c r="N311" s="17" t="str">
        <f>IF(M311="","",M311-TODAY())</f>
        <v/>
      </c>
      <c r="O311" s="16" t="str">
        <f>IF('Cihazlar'!F311&lt;&gt;"",IF('Cihazlar'!F311="","",IF(ISNUMBER('Cihazlar'!F311),'Cihazlar'!F311,IFERROR(DATE(VALUE(RIGHT('Cihazlar'!F311,4)),VALUE(MID('Cihazlar'!F311,4,2)),VALUE(LEFT('Cihazlar'!F311,2))),""))),IF('Cihazlar'!E311="","",IF(ISNUMBER('Cihazlar'!E311),'Cihazlar'!E311,IFERROR(DATE(VALUE(RIGHT('Cihazlar'!E311,4)),VALUE(MID('Cihazlar'!E311,4,2)),VALUE(LEFT('Cihazlar'!E311,2))),""))))</f>
        <v/>
      </c>
      <c r="P311" t="str">
        <f>IF('Cihazlar'!C311="","",IFERROR(MATCH('Cihazlar'!C311,'Ürünler'!$A:$A,0),IFERROR(MATCH('Cihazlar'!C311,'Ürünler'!$B:$B,0),"")))</f>
        <v/>
      </c>
      <c r="Q311">
        <f>IF(R311&gt;0,0,IF('Cihazlar'!J311&lt;&gt;"",N(VALUE('Cihazlar'!J311)),IF(P311="",0,N(INDEX('Ürünler'!$C:$C,P311)))))</f>
        <v>0</v>
      </c>
      <c r="R311">
        <f>IF('Cihazlar'!K311&lt;&gt;"",N(VALUE('Cihazlar'!K311)),IF('Cihazlar'!J311&lt;&gt;"",0,IF(P311="",0,N(INDEX('Ürünler'!$D:$D,P311)))))</f>
        <v>0</v>
      </c>
    </row>
    <row r="312" spans="1:18">
      <c r="A312" t="str">
        <f>IF(AND('Cihazlar'!A312="",'Cihazlar'!B312=""),"",IFERROR(INDEX('Müşteriler'!$A:$A,MATCH(IF('Cihazlar'!A312="","§",'Cihazlar'!A312),'Müşteriler'!$K:$K,0)),IFERROR(INDEX('Müşteriler'!$A:$A,MATCH(IF('Cihazlar'!B312="","§",'Cihazlar'!B312),'Müşteriler'!$C:$C,0)),'Cihazlar'!A312&amp;'Cihazlar'!B312)))</f>
        <v/>
      </c>
      <c r="B312" t="str">
        <f>IF('Cihazlar'!C312="","",IF(P312="",'Cihazlar'!C312,INDEX('Ürünler'!$B:$B,P312)))</f>
        <v/>
      </c>
      <c r="C312" t="str">
        <f>IF('Cihazlar'!D312="","",'Cihazlar'!D312)</f>
        <v/>
      </c>
      <c r="D312" s="16" t="str">
        <f>O312</f>
        <v/>
      </c>
      <c r="E312" t="str">
        <f>IF(R312&gt;0,R312&amp;" gün",IF(Q312&gt;0,Q312&amp;" ay",""))</f>
        <v/>
      </c>
      <c r="F312" s="16" t="str">
        <f>IF(OR('Cihazlar'!C312="",O312=""),"",IF(R312&gt;0,O312+R312,IF(Q312&gt;0,EDATE(O312,Q312),"")))</f>
        <v/>
      </c>
      <c r="G312" s="17" t="str">
        <f>IF(F312="","",F312-TODAY())</f>
        <v/>
      </c>
      <c r="H312" t="str">
        <f>IF(G312="","",IF(G312&lt;0,"Gecikmiş",IF(G312&lt;=30,"30 gün içinde","Planlı")))</f>
        <v/>
      </c>
      <c r="I312" s="16" t="str">
        <f>IF('Cihazlar'!R312="","",IF('Cihazlar'!S312="Uygun değil",(IF('Cihazlar'!R312="","",IF(ISNUMBER('Cihazlar'!R312),'Cihazlar'!R312,IFERROR(DATE(VALUE(RIGHT('Cihazlar'!R312,4)),VALUE(MID('Cihazlar'!R312,4,2)),VALUE(LEFT('Cihazlar'!R312,2))),""))))+0,EDATE((IF('Cihazlar'!R312="","",IF(ISNUMBER('Cihazlar'!R312),'Cihazlar'!R312,IFERROR(DATE(VALUE(RIGHT('Cihazlar'!R312,4)),VALUE(MID('Cihazlar'!R312,4,2)),VALUE(LEFT('Cihazlar'!R312,2))),"")))),12)))</f>
        <v/>
      </c>
      <c r="J312" s="17" t="str">
        <f>IF(I312="","",I312-TODAY())</f>
        <v/>
      </c>
      <c r="K312" s="16" t="str">
        <f>IF('Cihazlar'!U312="","",IF('Cihazlar'!V312="Kaçak var",(IF('Cihazlar'!U312="","",IF(ISNUMBER('Cihazlar'!U312),'Cihazlar'!U312,IFERROR(DATE(VALUE(RIGHT('Cihazlar'!U312,4)),VALUE(MID('Cihazlar'!U312,4,2)),VALUE(LEFT('Cihazlar'!U312,2))),""))))+30,EDATE((IF('Cihazlar'!U312="","",IF(ISNUMBER('Cihazlar'!U312),'Cihazlar'!U312,IFERROR(DATE(VALUE(RIGHT('Cihazlar'!U312,4)),VALUE(MID('Cihazlar'!U312,4,2)),VALUE(LEFT('Cihazlar'!U312,2))),"")))),12)))</f>
        <v/>
      </c>
      <c r="L312" s="17" t="str">
        <f>IF(K312="","",K312-TODAY())</f>
        <v/>
      </c>
      <c r="M312" s="16" t="str">
        <f>IF('Cihazlar'!X312="","",IF('Cihazlar'!Y312="Uygun değil",(IF('Cihazlar'!X312="","",IF(ISNUMBER('Cihazlar'!X312),'Cihazlar'!X312,IFERROR(DATE(VALUE(RIGHT('Cihazlar'!X312,4)),VALUE(MID('Cihazlar'!X312,4,2)),VALUE(LEFT('Cihazlar'!X312,2))),""))))+0,EDATE((IF('Cihazlar'!X312="","",IF(ISNUMBER('Cihazlar'!X312),'Cihazlar'!X312,IFERROR(DATE(VALUE(RIGHT('Cihazlar'!X312,4)),VALUE(MID('Cihazlar'!X312,4,2)),VALUE(LEFT('Cihazlar'!X312,2))),"")))),12)))</f>
        <v/>
      </c>
      <c r="N312" s="17" t="str">
        <f>IF(M312="","",M312-TODAY())</f>
        <v/>
      </c>
      <c r="O312" s="16" t="str">
        <f>IF('Cihazlar'!F312&lt;&gt;"",IF('Cihazlar'!F312="","",IF(ISNUMBER('Cihazlar'!F312),'Cihazlar'!F312,IFERROR(DATE(VALUE(RIGHT('Cihazlar'!F312,4)),VALUE(MID('Cihazlar'!F312,4,2)),VALUE(LEFT('Cihazlar'!F312,2))),""))),IF('Cihazlar'!E312="","",IF(ISNUMBER('Cihazlar'!E312),'Cihazlar'!E312,IFERROR(DATE(VALUE(RIGHT('Cihazlar'!E312,4)),VALUE(MID('Cihazlar'!E312,4,2)),VALUE(LEFT('Cihazlar'!E312,2))),""))))</f>
        <v/>
      </c>
      <c r="P312" t="str">
        <f>IF('Cihazlar'!C312="","",IFERROR(MATCH('Cihazlar'!C312,'Ürünler'!$A:$A,0),IFERROR(MATCH('Cihazlar'!C312,'Ürünler'!$B:$B,0),"")))</f>
        <v/>
      </c>
      <c r="Q312">
        <f>IF(R312&gt;0,0,IF('Cihazlar'!J312&lt;&gt;"",N(VALUE('Cihazlar'!J312)),IF(P312="",0,N(INDEX('Ürünler'!$C:$C,P312)))))</f>
        <v>0</v>
      </c>
      <c r="R312">
        <f>IF('Cihazlar'!K312&lt;&gt;"",N(VALUE('Cihazlar'!K312)),IF('Cihazlar'!J312&lt;&gt;"",0,IF(P312="",0,N(INDEX('Ürünler'!$D:$D,P312)))))</f>
        <v>0</v>
      </c>
    </row>
    <row r="313" spans="1:18">
      <c r="A313" t="str">
        <f>IF(AND('Cihazlar'!A313="",'Cihazlar'!B313=""),"",IFERROR(INDEX('Müşteriler'!$A:$A,MATCH(IF('Cihazlar'!A313="","§",'Cihazlar'!A313),'Müşteriler'!$K:$K,0)),IFERROR(INDEX('Müşteriler'!$A:$A,MATCH(IF('Cihazlar'!B313="","§",'Cihazlar'!B313),'Müşteriler'!$C:$C,0)),'Cihazlar'!A313&amp;'Cihazlar'!B313)))</f>
        <v/>
      </c>
      <c r="B313" t="str">
        <f>IF('Cihazlar'!C313="","",IF(P313="",'Cihazlar'!C313,INDEX('Ürünler'!$B:$B,P313)))</f>
        <v/>
      </c>
      <c r="C313" t="str">
        <f>IF('Cihazlar'!D313="","",'Cihazlar'!D313)</f>
        <v/>
      </c>
      <c r="D313" s="16" t="str">
        <f>O313</f>
        <v/>
      </c>
      <c r="E313" t="str">
        <f>IF(R313&gt;0,R313&amp;" gün",IF(Q313&gt;0,Q313&amp;" ay",""))</f>
        <v/>
      </c>
      <c r="F313" s="16" t="str">
        <f>IF(OR('Cihazlar'!C313="",O313=""),"",IF(R313&gt;0,O313+R313,IF(Q313&gt;0,EDATE(O313,Q313),"")))</f>
        <v/>
      </c>
      <c r="G313" s="17" t="str">
        <f>IF(F313="","",F313-TODAY())</f>
        <v/>
      </c>
      <c r="H313" t="str">
        <f>IF(G313="","",IF(G313&lt;0,"Gecikmiş",IF(G313&lt;=30,"30 gün içinde","Planlı")))</f>
        <v/>
      </c>
      <c r="I313" s="16" t="str">
        <f>IF('Cihazlar'!R313="","",IF('Cihazlar'!S313="Uygun değil",(IF('Cihazlar'!R313="","",IF(ISNUMBER('Cihazlar'!R313),'Cihazlar'!R313,IFERROR(DATE(VALUE(RIGHT('Cihazlar'!R313,4)),VALUE(MID('Cihazlar'!R313,4,2)),VALUE(LEFT('Cihazlar'!R313,2))),""))))+0,EDATE((IF('Cihazlar'!R313="","",IF(ISNUMBER('Cihazlar'!R313),'Cihazlar'!R313,IFERROR(DATE(VALUE(RIGHT('Cihazlar'!R313,4)),VALUE(MID('Cihazlar'!R313,4,2)),VALUE(LEFT('Cihazlar'!R313,2))),"")))),12)))</f>
        <v/>
      </c>
      <c r="J313" s="17" t="str">
        <f>IF(I313="","",I313-TODAY())</f>
        <v/>
      </c>
      <c r="K313" s="16" t="str">
        <f>IF('Cihazlar'!U313="","",IF('Cihazlar'!V313="Kaçak var",(IF('Cihazlar'!U313="","",IF(ISNUMBER('Cihazlar'!U313),'Cihazlar'!U313,IFERROR(DATE(VALUE(RIGHT('Cihazlar'!U313,4)),VALUE(MID('Cihazlar'!U313,4,2)),VALUE(LEFT('Cihazlar'!U313,2))),""))))+30,EDATE((IF('Cihazlar'!U313="","",IF(ISNUMBER('Cihazlar'!U313),'Cihazlar'!U313,IFERROR(DATE(VALUE(RIGHT('Cihazlar'!U313,4)),VALUE(MID('Cihazlar'!U313,4,2)),VALUE(LEFT('Cihazlar'!U313,2))),"")))),12)))</f>
        <v/>
      </c>
      <c r="L313" s="17" t="str">
        <f>IF(K313="","",K313-TODAY())</f>
        <v/>
      </c>
      <c r="M313" s="16" t="str">
        <f>IF('Cihazlar'!X313="","",IF('Cihazlar'!Y313="Uygun değil",(IF('Cihazlar'!X313="","",IF(ISNUMBER('Cihazlar'!X313),'Cihazlar'!X313,IFERROR(DATE(VALUE(RIGHT('Cihazlar'!X313,4)),VALUE(MID('Cihazlar'!X313,4,2)),VALUE(LEFT('Cihazlar'!X313,2))),""))))+0,EDATE((IF('Cihazlar'!X313="","",IF(ISNUMBER('Cihazlar'!X313),'Cihazlar'!X313,IFERROR(DATE(VALUE(RIGHT('Cihazlar'!X313,4)),VALUE(MID('Cihazlar'!X313,4,2)),VALUE(LEFT('Cihazlar'!X313,2))),"")))),12)))</f>
        <v/>
      </c>
      <c r="N313" s="17" t="str">
        <f>IF(M313="","",M313-TODAY())</f>
        <v/>
      </c>
      <c r="O313" s="16" t="str">
        <f>IF('Cihazlar'!F313&lt;&gt;"",IF('Cihazlar'!F313="","",IF(ISNUMBER('Cihazlar'!F313),'Cihazlar'!F313,IFERROR(DATE(VALUE(RIGHT('Cihazlar'!F313,4)),VALUE(MID('Cihazlar'!F313,4,2)),VALUE(LEFT('Cihazlar'!F313,2))),""))),IF('Cihazlar'!E313="","",IF(ISNUMBER('Cihazlar'!E313),'Cihazlar'!E313,IFERROR(DATE(VALUE(RIGHT('Cihazlar'!E313,4)),VALUE(MID('Cihazlar'!E313,4,2)),VALUE(LEFT('Cihazlar'!E313,2))),""))))</f>
        <v/>
      </c>
      <c r="P313" t="str">
        <f>IF('Cihazlar'!C313="","",IFERROR(MATCH('Cihazlar'!C313,'Ürünler'!$A:$A,0),IFERROR(MATCH('Cihazlar'!C313,'Ürünler'!$B:$B,0),"")))</f>
        <v/>
      </c>
      <c r="Q313">
        <f>IF(R313&gt;0,0,IF('Cihazlar'!J313&lt;&gt;"",N(VALUE('Cihazlar'!J313)),IF(P313="",0,N(INDEX('Ürünler'!$C:$C,P313)))))</f>
        <v>0</v>
      </c>
      <c r="R313">
        <f>IF('Cihazlar'!K313&lt;&gt;"",N(VALUE('Cihazlar'!K313)),IF('Cihazlar'!J313&lt;&gt;"",0,IF(P313="",0,N(INDEX('Ürünler'!$D:$D,P313)))))</f>
        <v>0</v>
      </c>
    </row>
    <row r="314" spans="1:18">
      <c r="A314" t="str">
        <f>IF(AND('Cihazlar'!A314="",'Cihazlar'!B314=""),"",IFERROR(INDEX('Müşteriler'!$A:$A,MATCH(IF('Cihazlar'!A314="","§",'Cihazlar'!A314),'Müşteriler'!$K:$K,0)),IFERROR(INDEX('Müşteriler'!$A:$A,MATCH(IF('Cihazlar'!B314="","§",'Cihazlar'!B314),'Müşteriler'!$C:$C,0)),'Cihazlar'!A314&amp;'Cihazlar'!B314)))</f>
        <v/>
      </c>
      <c r="B314" t="str">
        <f>IF('Cihazlar'!C314="","",IF(P314="",'Cihazlar'!C314,INDEX('Ürünler'!$B:$B,P314)))</f>
        <v/>
      </c>
      <c r="C314" t="str">
        <f>IF('Cihazlar'!D314="","",'Cihazlar'!D314)</f>
        <v/>
      </c>
      <c r="D314" s="16" t="str">
        <f>O314</f>
        <v/>
      </c>
      <c r="E314" t="str">
        <f>IF(R314&gt;0,R314&amp;" gün",IF(Q314&gt;0,Q314&amp;" ay",""))</f>
        <v/>
      </c>
      <c r="F314" s="16" t="str">
        <f>IF(OR('Cihazlar'!C314="",O314=""),"",IF(R314&gt;0,O314+R314,IF(Q314&gt;0,EDATE(O314,Q314),"")))</f>
        <v/>
      </c>
      <c r="G314" s="17" t="str">
        <f>IF(F314="","",F314-TODAY())</f>
        <v/>
      </c>
      <c r="H314" t="str">
        <f>IF(G314="","",IF(G314&lt;0,"Gecikmiş",IF(G314&lt;=30,"30 gün içinde","Planlı")))</f>
        <v/>
      </c>
      <c r="I314" s="16" t="str">
        <f>IF('Cihazlar'!R314="","",IF('Cihazlar'!S314="Uygun değil",(IF('Cihazlar'!R314="","",IF(ISNUMBER('Cihazlar'!R314),'Cihazlar'!R314,IFERROR(DATE(VALUE(RIGHT('Cihazlar'!R314,4)),VALUE(MID('Cihazlar'!R314,4,2)),VALUE(LEFT('Cihazlar'!R314,2))),""))))+0,EDATE((IF('Cihazlar'!R314="","",IF(ISNUMBER('Cihazlar'!R314),'Cihazlar'!R314,IFERROR(DATE(VALUE(RIGHT('Cihazlar'!R314,4)),VALUE(MID('Cihazlar'!R314,4,2)),VALUE(LEFT('Cihazlar'!R314,2))),"")))),12)))</f>
        <v/>
      </c>
      <c r="J314" s="17" t="str">
        <f>IF(I314="","",I314-TODAY())</f>
        <v/>
      </c>
      <c r="K314" s="16" t="str">
        <f>IF('Cihazlar'!U314="","",IF('Cihazlar'!V314="Kaçak var",(IF('Cihazlar'!U314="","",IF(ISNUMBER('Cihazlar'!U314),'Cihazlar'!U314,IFERROR(DATE(VALUE(RIGHT('Cihazlar'!U314,4)),VALUE(MID('Cihazlar'!U314,4,2)),VALUE(LEFT('Cihazlar'!U314,2))),""))))+30,EDATE((IF('Cihazlar'!U314="","",IF(ISNUMBER('Cihazlar'!U314),'Cihazlar'!U314,IFERROR(DATE(VALUE(RIGHT('Cihazlar'!U314,4)),VALUE(MID('Cihazlar'!U314,4,2)),VALUE(LEFT('Cihazlar'!U314,2))),"")))),12)))</f>
        <v/>
      </c>
      <c r="L314" s="17" t="str">
        <f>IF(K314="","",K314-TODAY())</f>
        <v/>
      </c>
      <c r="M314" s="16" t="str">
        <f>IF('Cihazlar'!X314="","",IF('Cihazlar'!Y314="Uygun değil",(IF('Cihazlar'!X314="","",IF(ISNUMBER('Cihazlar'!X314),'Cihazlar'!X314,IFERROR(DATE(VALUE(RIGHT('Cihazlar'!X314,4)),VALUE(MID('Cihazlar'!X314,4,2)),VALUE(LEFT('Cihazlar'!X314,2))),""))))+0,EDATE((IF('Cihazlar'!X314="","",IF(ISNUMBER('Cihazlar'!X314),'Cihazlar'!X314,IFERROR(DATE(VALUE(RIGHT('Cihazlar'!X314,4)),VALUE(MID('Cihazlar'!X314,4,2)),VALUE(LEFT('Cihazlar'!X314,2))),"")))),12)))</f>
        <v/>
      </c>
      <c r="N314" s="17" t="str">
        <f>IF(M314="","",M314-TODAY())</f>
        <v/>
      </c>
      <c r="O314" s="16" t="str">
        <f>IF('Cihazlar'!F314&lt;&gt;"",IF('Cihazlar'!F314="","",IF(ISNUMBER('Cihazlar'!F314),'Cihazlar'!F314,IFERROR(DATE(VALUE(RIGHT('Cihazlar'!F314,4)),VALUE(MID('Cihazlar'!F314,4,2)),VALUE(LEFT('Cihazlar'!F314,2))),""))),IF('Cihazlar'!E314="","",IF(ISNUMBER('Cihazlar'!E314),'Cihazlar'!E314,IFERROR(DATE(VALUE(RIGHT('Cihazlar'!E314,4)),VALUE(MID('Cihazlar'!E314,4,2)),VALUE(LEFT('Cihazlar'!E314,2))),""))))</f>
        <v/>
      </c>
      <c r="P314" t="str">
        <f>IF('Cihazlar'!C314="","",IFERROR(MATCH('Cihazlar'!C314,'Ürünler'!$A:$A,0),IFERROR(MATCH('Cihazlar'!C314,'Ürünler'!$B:$B,0),"")))</f>
        <v/>
      </c>
      <c r="Q314">
        <f>IF(R314&gt;0,0,IF('Cihazlar'!J314&lt;&gt;"",N(VALUE('Cihazlar'!J314)),IF(P314="",0,N(INDEX('Ürünler'!$C:$C,P314)))))</f>
        <v>0</v>
      </c>
      <c r="R314">
        <f>IF('Cihazlar'!K314&lt;&gt;"",N(VALUE('Cihazlar'!K314)),IF('Cihazlar'!J314&lt;&gt;"",0,IF(P314="",0,N(INDEX('Ürünler'!$D:$D,P314)))))</f>
        <v>0</v>
      </c>
    </row>
    <row r="315" spans="1:18">
      <c r="A315" t="str">
        <f>IF(AND('Cihazlar'!A315="",'Cihazlar'!B315=""),"",IFERROR(INDEX('Müşteriler'!$A:$A,MATCH(IF('Cihazlar'!A315="","§",'Cihazlar'!A315),'Müşteriler'!$K:$K,0)),IFERROR(INDEX('Müşteriler'!$A:$A,MATCH(IF('Cihazlar'!B315="","§",'Cihazlar'!B315),'Müşteriler'!$C:$C,0)),'Cihazlar'!A315&amp;'Cihazlar'!B315)))</f>
        <v/>
      </c>
      <c r="B315" t="str">
        <f>IF('Cihazlar'!C315="","",IF(P315="",'Cihazlar'!C315,INDEX('Ürünler'!$B:$B,P315)))</f>
        <v/>
      </c>
      <c r="C315" t="str">
        <f>IF('Cihazlar'!D315="","",'Cihazlar'!D315)</f>
        <v/>
      </c>
      <c r="D315" s="16" t="str">
        <f>O315</f>
        <v/>
      </c>
      <c r="E315" t="str">
        <f>IF(R315&gt;0,R315&amp;" gün",IF(Q315&gt;0,Q315&amp;" ay",""))</f>
        <v/>
      </c>
      <c r="F315" s="16" t="str">
        <f>IF(OR('Cihazlar'!C315="",O315=""),"",IF(R315&gt;0,O315+R315,IF(Q315&gt;0,EDATE(O315,Q315),"")))</f>
        <v/>
      </c>
      <c r="G315" s="17" t="str">
        <f>IF(F315="","",F315-TODAY())</f>
        <v/>
      </c>
      <c r="H315" t="str">
        <f>IF(G315="","",IF(G315&lt;0,"Gecikmiş",IF(G315&lt;=30,"30 gün içinde","Planlı")))</f>
        <v/>
      </c>
      <c r="I315" s="16" t="str">
        <f>IF('Cihazlar'!R315="","",IF('Cihazlar'!S315="Uygun değil",(IF('Cihazlar'!R315="","",IF(ISNUMBER('Cihazlar'!R315),'Cihazlar'!R315,IFERROR(DATE(VALUE(RIGHT('Cihazlar'!R315,4)),VALUE(MID('Cihazlar'!R315,4,2)),VALUE(LEFT('Cihazlar'!R315,2))),""))))+0,EDATE((IF('Cihazlar'!R315="","",IF(ISNUMBER('Cihazlar'!R315),'Cihazlar'!R315,IFERROR(DATE(VALUE(RIGHT('Cihazlar'!R315,4)),VALUE(MID('Cihazlar'!R315,4,2)),VALUE(LEFT('Cihazlar'!R315,2))),"")))),12)))</f>
        <v/>
      </c>
      <c r="J315" s="17" t="str">
        <f>IF(I315="","",I315-TODAY())</f>
        <v/>
      </c>
      <c r="K315" s="16" t="str">
        <f>IF('Cihazlar'!U315="","",IF('Cihazlar'!V315="Kaçak var",(IF('Cihazlar'!U315="","",IF(ISNUMBER('Cihazlar'!U315),'Cihazlar'!U315,IFERROR(DATE(VALUE(RIGHT('Cihazlar'!U315,4)),VALUE(MID('Cihazlar'!U315,4,2)),VALUE(LEFT('Cihazlar'!U315,2))),""))))+30,EDATE((IF('Cihazlar'!U315="","",IF(ISNUMBER('Cihazlar'!U315),'Cihazlar'!U315,IFERROR(DATE(VALUE(RIGHT('Cihazlar'!U315,4)),VALUE(MID('Cihazlar'!U315,4,2)),VALUE(LEFT('Cihazlar'!U315,2))),"")))),12)))</f>
        <v/>
      </c>
      <c r="L315" s="17" t="str">
        <f>IF(K315="","",K315-TODAY())</f>
        <v/>
      </c>
      <c r="M315" s="16" t="str">
        <f>IF('Cihazlar'!X315="","",IF('Cihazlar'!Y315="Uygun değil",(IF('Cihazlar'!X315="","",IF(ISNUMBER('Cihazlar'!X315),'Cihazlar'!X315,IFERROR(DATE(VALUE(RIGHT('Cihazlar'!X315,4)),VALUE(MID('Cihazlar'!X315,4,2)),VALUE(LEFT('Cihazlar'!X315,2))),""))))+0,EDATE((IF('Cihazlar'!X315="","",IF(ISNUMBER('Cihazlar'!X315),'Cihazlar'!X315,IFERROR(DATE(VALUE(RIGHT('Cihazlar'!X315,4)),VALUE(MID('Cihazlar'!X315,4,2)),VALUE(LEFT('Cihazlar'!X315,2))),"")))),12)))</f>
        <v/>
      </c>
      <c r="N315" s="17" t="str">
        <f>IF(M315="","",M315-TODAY())</f>
        <v/>
      </c>
      <c r="O315" s="16" t="str">
        <f>IF('Cihazlar'!F315&lt;&gt;"",IF('Cihazlar'!F315="","",IF(ISNUMBER('Cihazlar'!F315),'Cihazlar'!F315,IFERROR(DATE(VALUE(RIGHT('Cihazlar'!F315,4)),VALUE(MID('Cihazlar'!F315,4,2)),VALUE(LEFT('Cihazlar'!F315,2))),""))),IF('Cihazlar'!E315="","",IF(ISNUMBER('Cihazlar'!E315),'Cihazlar'!E315,IFERROR(DATE(VALUE(RIGHT('Cihazlar'!E315,4)),VALUE(MID('Cihazlar'!E315,4,2)),VALUE(LEFT('Cihazlar'!E315,2))),""))))</f>
        <v/>
      </c>
      <c r="P315" t="str">
        <f>IF('Cihazlar'!C315="","",IFERROR(MATCH('Cihazlar'!C315,'Ürünler'!$A:$A,0),IFERROR(MATCH('Cihazlar'!C315,'Ürünler'!$B:$B,0),"")))</f>
        <v/>
      </c>
      <c r="Q315">
        <f>IF(R315&gt;0,0,IF('Cihazlar'!J315&lt;&gt;"",N(VALUE('Cihazlar'!J315)),IF(P315="",0,N(INDEX('Ürünler'!$C:$C,P315)))))</f>
        <v>0</v>
      </c>
      <c r="R315">
        <f>IF('Cihazlar'!K315&lt;&gt;"",N(VALUE('Cihazlar'!K315)),IF('Cihazlar'!J315&lt;&gt;"",0,IF(P315="",0,N(INDEX('Ürünler'!$D:$D,P315)))))</f>
        <v>0</v>
      </c>
    </row>
    <row r="316" spans="1:18">
      <c r="A316" t="str">
        <f>IF(AND('Cihazlar'!A316="",'Cihazlar'!B316=""),"",IFERROR(INDEX('Müşteriler'!$A:$A,MATCH(IF('Cihazlar'!A316="","§",'Cihazlar'!A316),'Müşteriler'!$K:$K,0)),IFERROR(INDEX('Müşteriler'!$A:$A,MATCH(IF('Cihazlar'!B316="","§",'Cihazlar'!B316),'Müşteriler'!$C:$C,0)),'Cihazlar'!A316&amp;'Cihazlar'!B316)))</f>
        <v/>
      </c>
      <c r="B316" t="str">
        <f>IF('Cihazlar'!C316="","",IF(P316="",'Cihazlar'!C316,INDEX('Ürünler'!$B:$B,P316)))</f>
        <v/>
      </c>
      <c r="C316" t="str">
        <f>IF('Cihazlar'!D316="","",'Cihazlar'!D316)</f>
        <v/>
      </c>
      <c r="D316" s="16" t="str">
        <f>O316</f>
        <v/>
      </c>
      <c r="E316" t="str">
        <f>IF(R316&gt;0,R316&amp;" gün",IF(Q316&gt;0,Q316&amp;" ay",""))</f>
        <v/>
      </c>
      <c r="F316" s="16" t="str">
        <f>IF(OR('Cihazlar'!C316="",O316=""),"",IF(R316&gt;0,O316+R316,IF(Q316&gt;0,EDATE(O316,Q316),"")))</f>
        <v/>
      </c>
      <c r="G316" s="17" t="str">
        <f>IF(F316="","",F316-TODAY())</f>
        <v/>
      </c>
      <c r="H316" t="str">
        <f>IF(G316="","",IF(G316&lt;0,"Gecikmiş",IF(G316&lt;=30,"30 gün içinde","Planlı")))</f>
        <v/>
      </c>
      <c r="I316" s="16" t="str">
        <f>IF('Cihazlar'!R316="","",IF('Cihazlar'!S316="Uygun değil",(IF('Cihazlar'!R316="","",IF(ISNUMBER('Cihazlar'!R316),'Cihazlar'!R316,IFERROR(DATE(VALUE(RIGHT('Cihazlar'!R316,4)),VALUE(MID('Cihazlar'!R316,4,2)),VALUE(LEFT('Cihazlar'!R316,2))),""))))+0,EDATE((IF('Cihazlar'!R316="","",IF(ISNUMBER('Cihazlar'!R316),'Cihazlar'!R316,IFERROR(DATE(VALUE(RIGHT('Cihazlar'!R316,4)),VALUE(MID('Cihazlar'!R316,4,2)),VALUE(LEFT('Cihazlar'!R316,2))),"")))),12)))</f>
        <v/>
      </c>
      <c r="J316" s="17" t="str">
        <f>IF(I316="","",I316-TODAY())</f>
        <v/>
      </c>
      <c r="K316" s="16" t="str">
        <f>IF('Cihazlar'!U316="","",IF('Cihazlar'!V316="Kaçak var",(IF('Cihazlar'!U316="","",IF(ISNUMBER('Cihazlar'!U316),'Cihazlar'!U316,IFERROR(DATE(VALUE(RIGHT('Cihazlar'!U316,4)),VALUE(MID('Cihazlar'!U316,4,2)),VALUE(LEFT('Cihazlar'!U316,2))),""))))+30,EDATE((IF('Cihazlar'!U316="","",IF(ISNUMBER('Cihazlar'!U316),'Cihazlar'!U316,IFERROR(DATE(VALUE(RIGHT('Cihazlar'!U316,4)),VALUE(MID('Cihazlar'!U316,4,2)),VALUE(LEFT('Cihazlar'!U316,2))),"")))),12)))</f>
        <v/>
      </c>
      <c r="L316" s="17" t="str">
        <f>IF(K316="","",K316-TODAY())</f>
        <v/>
      </c>
      <c r="M316" s="16" t="str">
        <f>IF('Cihazlar'!X316="","",IF('Cihazlar'!Y316="Uygun değil",(IF('Cihazlar'!X316="","",IF(ISNUMBER('Cihazlar'!X316),'Cihazlar'!X316,IFERROR(DATE(VALUE(RIGHT('Cihazlar'!X316,4)),VALUE(MID('Cihazlar'!X316,4,2)),VALUE(LEFT('Cihazlar'!X316,2))),""))))+0,EDATE((IF('Cihazlar'!X316="","",IF(ISNUMBER('Cihazlar'!X316),'Cihazlar'!X316,IFERROR(DATE(VALUE(RIGHT('Cihazlar'!X316,4)),VALUE(MID('Cihazlar'!X316,4,2)),VALUE(LEFT('Cihazlar'!X316,2))),"")))),12)))</f>
        <v/>
      </c>
      <c r="N316" s="17" t="str">
        <f>IF(M316="","",M316-TODAY())</f>
        <v/>
      </c>
      <c r="O316" s="16" t="str">
        <f>IF('Cihazlar'!F316&lt;&gt;"",IF('Cihazlar'!F316="","",IF(ISNUMBER('Cihazlar'!F316),'Cihazlar'!F316,IFERROR(DATE(VALUE(RIGHT('Cihazlar'!F316,4)),VALUE(MID('Cihazlar'!F316,4,2)),VALUE(LEFT('Cihazlar'!F316,2))),""))),IF('Cihazlar'!E316="","",IF(ISNUMBER('Cihazlar'!E316),'Cihazlar'!E316,IFERROR(DATE(VALUE(RIGHT('Cihazlar'!E316,4)),VALUE(MID('Cihazlar'!E316,4,2)),VALUE(LEFT('Cihazlar'!E316,2))),""))))</f>
        <v/>
      </c>
      <c r="P316" t="str">
        <f>IF('Cihazlar'!C316="","",IFERROR(MATCH('Cihazlar'!C316,'Ürünler'!$A:$A,0),IFERROR(MATCH('Cihazlar'!C316,'Ürünler'!$B:$B,0),"")))</f>
        <v/>
      </c>
      <c r="Q316">
        <f>IF(R316&gt;0,0,IF('Cihazlar'!J316&lt;&gt;"",N(VALUE('Cihazlar'!J316)),IF(P316="",0,N(INDEX('Ürünler'!$C:$C,P316)))))</f>
        <v>0</v>
      </c>
      <c r="R316">
        <f>IF('Cihazlar'!K316&lt;&gt;"",N(VALUE('Cihazlar'!K316)),IF('Cihazlar'!J316&lt;&gt;"",0,IF(P316="",0,N(INDEX('Ürünler'!$D:$D,P316)))))</f>
        <v>0</v>
      </c>
    </row>
    <row r="317" spans="1:18">
      <c r="A317" t="str">
        <f>IF(AND('Cihazlar'!A317="",'Cihazlar'!B317=""),"",IFERROR(INDEX('Müşteriler'!$A:$A,MATCH(IF('Cihazlar'!A317="","§",'Cihazlar'!A317),'Müşteriler'!$K:$K,0)),IFERROR(INDEX('Müşteriler'!$A:$A,MATCH(IF('Cihazlar'!B317="","§",'Cihazlar'!B317),'Müşteriler'!$C:$C,0)),'Cihazlar'!A317&amp;'Cihazlar'!B317)))</f>
        <v/>
      </c>
      <c r="B317" t="str">
        <f>IF('Cihazlar'!C317="","",IF(P317="",'Cihazlar'!C317,INDEX('Ürünler'!$B:$B,P317)))</f>
        <v/>
      </c>
      <c r="C317" t="str">
        <f>IF('Cihazlar'!D317="","",'Cihazlar'!D317)</f>
        <v/>
      </c>
      <c r="D317" s="16" t="str">
        <f>O317</f>
        <v/>
      </c>
      <c r="E317" t="str">
        <f>IF(R317&gt;0,R317&amp;" gün",IF(Q317&gt;0,Q317&amp;" ay",""))</f>
        <v/>
      </c>
      <c r="F317" s="16" t="str">
        <f>IF(OR('Cihazlar'!C317="",O317=""),"",IF(R317&gt;0,O317+R317,IF(Q317&gt;0,EDATE(O317,Q317),"")))</f>
        <v/>
      </c>
      <c r="G317" s="17" t="str">
        <f>IF(F317="","",F317-TODAY())</f>
        <v/>
      </c>
      <c r="H317" t="str">
        <f>IF(G317="","",IF(G317&lt;0,"Gecikmiş",IF(G317&lt;=30,"30 gün içinde","Planlı")))</f>
        <v/>
      </c>
      <c r="I317" s="16" t="str">
        <f>IF('Cihazlar'!R317="","",IF('Cihazlar'!S317="Uygun değil",(IF('Cihazlar'!R317="","",IF(ISNUMBER('Cihazlar'!R317),'Cihazlar'!R317,IFERROR(DATE(VALUE(RIGHT('Cihazlar'!R317,4)),VALUE(MID('Cihazlar'!R317,4,2)),VALUE(LEFT('Cihazlar'!R317,2))),""))))+0,EDATE((IF('Cihazlar'!R317="","",IF(ISNUMBER('Cihazlar'!R317),'Cihazlar'!R317,IFERROR(DATE(VALUE(RIGHT('Cihazlar'!R317,4)),VALUE(MID('Cihazlar'!R317,4,2)),VALUE(LEFT('Cihazlar'!R317,2))),"")))),12)))</f>
        <v/>
      </c>
      <c r="J317" s="17" t="str">
        <f>IF(I317="","",I317-TODAY())</f>
        <v/>
      </c>
      <c r="K317" s="16" t="str">
        <f>IF('Cihazlar'!U317="","",IF('Cihazlar'!V317="Kaçak var",(IF('Cihazlar'!U317="","",IF(ISNUMBER('Cihazlar'!U317),'Cihazlar'!U317,IFERROR(DATE(VALUE(RIGHT('Cihazlar'!U317,4)),VALUE(MID('Cihazlar'!U317,4,2)),VALUE(LEFT('Cihazlar'!U317,2))),""))))+30,EDATE((IF('Cihazlar'!U317="","",IF(ISNUMBER('Cihazlar'!U317),'Cihazlar'!U317,IFERROR(DATE(VALUE(RIGHT('Cihazlar'!U317,4)),VALUE(MID('Cihazlar'!U317,4,2)),VALUE(LEFT('Cihazlar'!U317,2))),"")))),12)))</f>
        <v/>
      </c>
      <c r="L317" s="17" t="str">
        <f>IF(K317="","",K317-TODAY())</f>
        <v/>
      </c>
      <c r="M317" s="16" t="str">
        <f>IF('Cihazlar'!X317="","",IF('Cihazlar'!Y317="Uygun değil",(IF('Cihazlar'!X317="","",IF(ISNUMBER('Cihazlar'!X317),'Cihazlar'!X317,IFERROR(DATE(VALUE(RIGHT('Cihazlar'!X317,4)),VALUE(MID('Cihazlar'!X317,4,2)),VALUE(LEFT('Cihazlar'!X317,2))),""))))+0,EDATE((IF('Cihazlar'!X317="","",IF(ISNUMBER('Cihazlar'!X317),'Cihazlar'!X317,IFERROR(DATE(VALUE(RIGHT('Cihazlar'!X317,4)),VALUE(MID('Cihazlar'!X317,4,2)),VALUE(LEFT('Cihazlar'!X317,2))),"")))),12)))</f>
        <v/>
      </c>
      <c r="N317" s="17" t="str">
        <f>IF(M317="","",M317-TODAY())</f>
        <v/>
      </c>
      <c r="O317" s="16" t="str">
        <f>IF('Cihazlar'!F317&lt;&gt;"",IF('Cihazlar'!F317="","",IF(ISNUMBER('Cihazlar'!F317),'Cihazlar'!F317,IFERROR(DATE(VALUE(RIGHT('Cihazlar'!F317,4)),VALUE(MID('Cihazlar'!F317,4,2)),VALUE(LEFT('Cihazlar'!F317,2))),""))),IF('Cihazlar'!E317="","",IF(ISNUMBER('Cihazlar'!E317),'Cihazlar'!E317,IFERROR(DATE(VALUE(RIGHT('Cihazlar'!E317,4)),VALUE(MID('Cihazlar'!E317,4,2)),VALUE(LEFT('Cihazlar'!E317,2))),""))))</f>
        <v/>
      </c>
      <c r="P317" t="str">
        <f>IF('Cihazlar'!C317="","",IFERROR(MATCH('Cihazlar'!C317,'Ürünler'!$A:$A,0),IFERROR(MATCH('Cihazlar'!C317,'Ürünler'!$B:$B,0),"")))</f>
        <v/>
      </c>
      <c r="Q317">
        <f>IF(R317&gt;0,0,IF('Cihazlar'!J317&lt;&gt;"",N(VALUE('Cihazlar'!J317)),IF(P317="",0,N(INDEX('Ürünler'!$C:$C,P317)))))</f>
        <v>0</v>
      </c>
      <c r="R317">
        <f>IF('Cihazlar'!K317&lt;&gt;"",N(VALUE('Cihazlar'!K317)),IF('Cihazlar'!J317&lt;&gt;"",0,IF(P317="",0,N(INDEX('Ürünler'!$D:$D,P317)))))</f>
        <v>0</v>
      </c>
    </row>
    <row r="318" spans="1:18">
      <c r="A318" t="str">
        <f>IF(AND('Cihazlar'!A318="",'Cihazlar'!B318=""),"",IFERROR(INDEX('Müşteriler'!$A:$A,MATCH(IF('Cihazlar'!A318="","§",'Cihazlar'!A318),'Müşteriler'!$K:$K,0)),IFERROR(INDEX('Müşteriler'!$A:$A,MATCH(IF('Cihazlar'!B318="","§",'Cihazlar'!B318),'Müşteriler'!$C:$C,0)),'Cihazlar'!A318&amp;'Cihazlar'!B318)))</f>
        <v/>
      </c>
      <c r="B318" t="str">
        <f>IF('Cihazlar'!C318="","",IF(P318="",'Cihazlar'!C318,INDEX('Ürünler'!$B:$B,P318)))</f>
        <v/>
      </c>
      <c r="C318" t="str">
        <f>IF('Cihazlar'!D318="","",'Cihazlar'!D318)</f>
        <v/>
      </c>
      <c r="D318" s="16" t="str">
        <f>O318</f>
        <v/>
      </c>
      <c r="E318" t="str">
        <f>IF(R318&gt;0,R318&amp;" gün",IF(Q318&gt;0,Q318&amp;" ay",""))</f>
        <v/>
      </c>
      <c r="F318" s="16" t="str">
        <f>IF(OR('Cihazlar'!C318="",O318=""),"",IF(R318&gt;0,O318+R318,IF(Q318&gt;0,EDATE(O318,Q318),"")))</f>
        <v/>
      </c>
      <c r="G318" s="17" t="str">
        <f>IF(F318="","",F318-TODAY())</f>
        <v/>
      </c>
      <c r="H318" t="str">
        <f>IF(G318="","",IF(G318&lt;0,"Gecikmiş",IF(G318&lt;=30,"30 gün içinde","Planlı")))</f>
        <v/>
      </c>
      <c r="I318" s="16" t="str">
        <f>IF('Cihazlar'!R318="","",IF('Cihazlar'!S318="Uygun değil",(IF('Cihazlar'!R318="","",IF(ISNUMBER('Cihazlar'!R318),'Cihazlar'!R318,IFERROR(DATE(VALUE(RIGHT('Cihazlar'!R318,4)),VALUE(MID('Cihazlar'!R318,4,2)),VALUE(LEFT('Cihazlar'!R318,2))),""))))+0,EDATE((IF('Cihazlar'!R318="","",IF(ISNUMBER('Cihazlar'!R318),'Cihazlar'!R318,IFERROR(DATE(VALUE(RIGHT('Cihazlar'!R318,4)),VALUE(MID('Cihazlar'!R318,4,2)),VALUE(LEFT('Cihazlar'!R318,2))),"")))),12)))</f>
        <v/>
      </c>
      <c r="J318" s="17" t="str">
        <f>IF(I318="","",I318-TODAY())</f>
        <v/>
      </c>
      <c r="K318" s="16" t="str">
        <f>IF('Cihazlar'!U318="","",IF('Cihazlar'!V318="Kaçak var",(IF('Cihazlar'!U318="","",IF(ISNUMBER('Cihazlar'!U318),'Cihazlar'!U318,IFERROR(DATE(VALUE(RIGHT('Cihazlar'!U318,4)),VALUE(MID('Cihazlar'!U318,4,2)),VALUE(LEFT('Cihazlar'!U318,2))),""))))+30,EDATE((IF('Cihazlar'!U318="","",IF(ISNUMBER('Cihazlar'!U318),'Cihazlar'!U318,IFERROR(DATE(VALUE(RIGHT('Cihazlar'!U318,4)),VALUE(MID('Cihazlar'!U318,4,2)),VALUE(LEFT('Cihazlar'!U318,2))),"")))),12)))</f>
        <v/>
      </c>
      <c r="L318" s="17" t="str">
        <f>IF(K318="","",K318-TODAY())</f>
        <v/>
      </c>
      <c r="M318" s="16" t="str">
        <f>IF('Cihazlar'!X318="","",IF('Cihazlar'!Y318="Uygun değil",(IF('Cihazlar'!X318="","",IF(ISNUMBER('Cihazlar'!X318),'Cihazlar'!X318,IFERROR(DATE(VALUE(RIGHT('Cihazlar'!X318,4)),VALUE(MID('Cihazlar'!X318,4,2)),VALUE(LEFT('Cihazlar'!X318,2))),""))))+0,EDATE((IF('Cihazlar'!X318="","",IF(ISNUMBER('Cihazlar'!X318),'Cihazlar'!X318,IFERROR(DATE(VALUE(RIGHT('Cihazlar'!X318,4)),VALUE(MID('Cihazlar'!X318,4,2)),VALUE(LEFT('Cihazlar'!X318,2))),"")))),12)))</f>
        <v/>
      </c>
      <c r="N318" s="17" t="str">
        <f>IF(M318="","",M318-TODAY())</f>
        <v/>
      </c>
      <c r="O318" s="16" t="str">
        <f>IF('Cihazlar'!F318&lt;&gt;"",IF('Cihazlar'!F318="","",IF(ISNUMBER('Cihazlar'!F318),'Cihazlar'!F318,IFERROR(DATE(VALUE(RIGHT('Cihazlar'!F318,4)),VALUE(MID('Cihazlar'!F318,4,2)),VALUE(LEFT('Cihazlar'!F318,2))),""))),IF('Cihazlar'!E318="","",IF(ISNUMBER('Cihazlar'!E318),'Cihazlar'!E318,IFERROR(DATE(VALUE(RIGHT('Cihazlar'!E318,4)),VALUE(MID('Cihazlar'!E318,4,2)),VALUE(LEFT('Cihazlar'!E318,2))),""))))</f>
        <v/>
      </c>
      <c r="P318" t="str">
        <f>IF('Cihazlar'!C318="","",IFERROR(MATCH('Cihazlar'!C318,'Ürünler'!$A:$A,0),IFERROR(MATCH('Cihazlar'!C318,'Ürünler'!$B:$B,0),"")))</f>
        <v/>
      </c>
      <c r="Q318">
        <f>IF(R318&gt;0,0,IF('Cihazlar'!J318&lt;&gt;"",N(VALUE('Cihazlar'!J318)),IF(P318="",0,N(INDEX('Ürünler'!$C:$C,P318)))))</f>
        <v>0</v>
      </c>
      <c r="R318">
        <f>IF('Cihazlar'!K318&lt;&gt;"",N(VALUE('Cihazlar'!K318)),IF('Cihazlar'!J318&lt;&gt;"",0,IF(P318="",0,N(INDEX('Ürünler'!$D:$D,P318)))))</f>
        <v>0</v>
      </c>
    </row>
    <row r="319" spans="1:18">
      <c r="A319" t="str">
        <f>IF(AND('Cihazlar'!A319="",'Cihazlar'!B319=""),"",IFERROR(INDEX('Müşteriler'!$A:$A,MATCH(IF('Cihazlar'!A319="","§",'Cihazlar'!A319),'Müşteriler'!$K:$K,0)),IFERROR(INDEX('Müşteriler'!$A:$A,MATCH(IF('Cihazlar'!B319="","§",'Cihazlar'!B319),'Müşteriler'!$C:$C,0)),'Cihazlar'!A319&amp;'Cihazlar'!B319)))</f>
        <v/>
      </c>
      <c r="B319" t="str">
        <f>IF('Cihazlar'!C319="","",IF(P319="",'Cihazlar'!C319,INDEX('Ürünler'!$B:$B,P319)))</f>
        <v/>
      </c>
      <c r="C319" t="str">
        <f>IF('Cihazlar'!D319="","",'Cihazlar'!D319)</f>
        <v/>
      </c>
      <c r="D319" s="16" t="str">
        <f>O319</f>
        <v/>
      </c>
      <c r="E319" t="str">
        <f>IF(R319&gt;0,R319&amp;" gün",IF(Q319&gt;0,Q319&amp;" ay",""))</f>
        <v/>
      </c>
      <c r="F319" s="16" t="str">
        <f>IF(OR('Cihazlar'!C319="",O319=""),"",IF(R319&gt;0,O319+R319,IF(Q319&gt;0,EDATE(O319,Q319),"")))</f>
        <v/>
      </c>
      <c r="G319" s="17" t="str">
        <f>IF(F319="","",F319-TODAY())</f>
        <v/>
      </c>
      <c r="H319" t="str">
        <f>IF(G319="","",IF(G319&lt;0,"Gecikmiş",IF(G319&lt;=30,"30 gün içinde","Planlı")))</f>
        <v/>
      </c>
      <c r="I319" s="16" t="str">
        <f>IF('Cihazlar'!R319="","",IF('Cihazlar'!S319="Uygun değil",(IF('Cihazlar'!R319="","",IF(ISNUMBER('Cihazlar'!R319),'Cihazlar'!R319,IFERROR(DATE(VALUE(RIGHT('Cihazlar'!R319,4)),VALUE(MID('Cihazlar'!R319,4,2)),VALUE(LEFT('Cihazlar'!R319,2))),""))))+0,EDATE((IF('Cihazlar'!R319="","",IF(ISNUMBER('Cihazlar'!R319),'Cihazlar'!R319,IFERROR(DATE(VALUE(RIGHT('Cihazlar'!R319,4)),VALUE(MID('Cihazlar'!R319,4,2)),VALUE(LEFT('Cihazlar'!R319,2))),"")))),12)))</f>
        <v/>
      </c>
      <c r="J319" s="17" t="str">
        <f>IF(I319="","",I319-TODAY())</f>
        <v/>
      </c>
      <c r="K319" s="16" t="str">
        <f>IF('Cihazlar'!U319="","",IF('Cihazlar'!V319="Kaçak var",(IF('Cihazlar'!U319="","",IF(ISNUMBER('Cihazlar'!U319),'Cihazlar'!U319,IFERROR(DATE(VALUE(RIGHT('Cihazlar'!U319,4)),VALUE(MID('Cihazlar'!U319,4,2)),VALUE(LEFT('Cihazlar'!U319,2))),""))))+30,EDATE((IF('Cihazlar'!U319="","",IF(ISNUMBER('Cihazlar'!U319),'Cihazlar'!U319,IFERROR(DATE(VALUE(RIGHT('Cihazlar'!U319,4)),VALUE(MID('Cihazlar'!U319,4,2)),VALUE(LEFT('Cihazlar'!U319,2))),"")))),12)))</f>
        <v/>
      </c>
      <c r="L319" s="17" t="str">
        <f>IF(K319="","",K319-TODAY())</f>
        <v/>
      </c>
      <c r="M319" s="16" t="str">
        <f>IF('Cihazlar'!X319="","",IF('Cihazlar'!Y319="Uygun değil",(IF('Cihazlar'!X319="","",IF(ISNUMBER('Cihazlar'!X319),'Cihazlar'!X319,IFERROR(DATE(VALUE(RIGHT('Cihazlar'!X319,4)),VALUE(MID('Cihazlar'!X319,4,2)),VALUE(LEFT('Cihazlar'!X319,2))),""))))+0,EDATE((IF('Cihazlar'!X319="","",IF(ISNUMBER('Cihazlar'!X319),'Cihazlar'!X319,IFERROR(DATE(VALUE(RIGHT('Cihazlar'!X319,4)),VALUE(MID('Cihazlar'!X319,4,2)),VALUE(LEFT('Cihazlar'!X319,2))),"")))),12)))</f>
        <v/>
      </c>
      <c r="N319" s="17" t="str">
        <f>IF(M319="","",M319-TODAY())</f>
        <v/>
      </c>
      <c r="O319" s="16" t="str">
        <f>IF('Cihazlar'!F319&lt;&gt;"",IF('Cihazlar'!F319="","",IF(ISNUMBER('Cihazlar'!F319),'Cihazlar'!F319,IFERROR(DATE(VALUE(RIGHT('Cihazlar'!F319,4)),VALUE(MID('Cihazlar'!F319,4,2)),VALUE(LEFT('Cihazlar'!F319,2))),""))),IF('Cihazlar'!E319="","",IF(ISNUMBER('Cihazlar'!E319),'Cihazlar'!E319,IFERROR(DATE(VALUE(RIGHT('Cihazlar'!E319,4)),VALUE(MID('Cihazlar'!E319,4,2)),VALUE(LEFT('Cihazlar'!E319,2))),""))))</f>
        <v/>
      </c>
      <c r="P319" t="str">
        <f>IF('Cihazlar'!C319="","",IFERROR(MATCH('Cihazlar'!C319,'Ürünler'!$A:$A,0),IFERROR(MATCH('Cihazlar'!C319,'Ürünler'!$B:$B,0),"")))</f>
        <v/>
      </c>
      <c r="Q319">
        <f>IF(R319&gt;0,0,IF('Cihazlar'!J319&lt;&gt;"",N(VALUE('Cihazlar'!J319)),IF(P319="",0,N(INDEX('Ürünler'!$C:$C,P319)))))</f>
        <v>0</v>
      </c>
      <c r="R319">
        <f>IF('Cihazlar'!K319&lt;&gt;"",N(VALUE('Cihazlar'!K319)),IF('Cihazlar'!J319&lt;&gt;"",0,IF(P319="",0,N(INDEX('Ürünler'!$D:$D,P319)))))</f>
        <v>0</v>
      </c>
    </row>
    <row r="320" spans="1:18">
      <c r="A320" t="str">
        <f>IF(AND('Cihazlar'!A320="",'Cihazlar'!B320=""),"",IFERROR(INDEX('Müşteriler'!$A:$A,MATCH(IF('Cihazlar'!A320="","§",'Cihazlar'!A320),'Müşteriler'!$K:$K,0)),IFERROR(INDEX('Müşteriler'!$A:$A,MATCH(IF('Cihazlar'!B320="","§",'Cihazlar'!B320),'Müşteriler'!$C:$C,0)),'Cihazlar'!A320&amp;'Cihazlar'!B320)))</f>
        <v/>
      </c>
      <c r="B320" t="str">
        <f>IF('Cihazlar'!C320="","",IF(P320="",'Cihazlar'!C320,INDEX('Ürünler'!$B:$B,P320)))</f>
        <v/>
      </c>
      <c r="C320" t="str">
        <f>IF('Cihazlar'!D320="","",'Cihazlar'!D320)</f>
        <v/>
      </c>
      <c r="D320" s="16" t="str">
        <f>O320</f>
        <v/>
      </c>
      <c r="E320" t="str">
        <f>IF(R320&gt;0,R320&amp;" gün",IF(Q320&gt;0,Q320&amp;" ay",""))</f>
        <v/>
      </c>
      <c r="F320" s="16" t="str">
        <f>IF(OR('Cihazlar'!C320="",O320=""),"",IF(R320&gt;0,O320+R320,IF(Q320&gt;0,EDATE(O320,Q320),"")))</f>
        <v/>
      </c>
      <c r="G320" s="17" t="str">
        <f>IF(F320="","",F320-TODAY())</f>
        <v/>
      </c>
      <c r="H320" t="str">
        <f>IF(G320="","",IF(G320&lt;0,"Gecikmiş",IF(G320&lt;=30,"30 gün içinde","Planlı")))</f>
        <v/>
      </c>
      <c r="I320" s="16" t="str">
        <f>IF('Cihazlar'!R320="","",IF('Cihazlar'!S320="Uygun değil",(IF('Cihazlar'!R320="","",IF(ISNUMBER('Cihazlar'!R320),'Cihazlar'!R320,IFERROR(DATE(VALUE(RIGHT('Cihazlar'!R320,4)),VALUE(MID('Cihazlar'!R320,4,2)),VALUE(LEFT('Cihazlar'!R320,2))),""))))+0,EDATE((IF('Cihazlar'!R320="","",IF(ISNUMBER('Cihazlar'!R320),'Cihazlar'!R320,IFERROR(DATE(VALUE(RIGHT('Cihazlar'!R320,4)),VALUE(MID('Cihazlar'!R320,4,2)),VALUE(LEFT('Cihazlar'!R320,2))),"")))),12)))</f>
        <v/>
      </c>
      <c r="J320" s="17" t="str">
        <f>IF(I320="","",I320-TODAY())</f>
        <v/>
      </c>
      <c r="K320" s="16" t="str">
        <f>IF('Cihazlar'!U320="","",IF('Cihazlar'!V320="Kaçak var",(IF('Cihazlar'!U320="","",IF(ISNUMBER('Cihazlar'!U320),'Cihazlar'!U320,IFERROR(DATE(VALUE(RIGHT('Cihazlar'!U320,4)),VALUE(MID('Cihazlar'!U320,4,2)),VALUE(LEFT('Cihazlar'!U320,2))),""))))+30,EDATE((IF('Cihazlar'!U320="","",IF(ISNUMBER('Cihazlar'!U320),'Cihazlar'!U320,IFERROR(DATE(VALUE(RIGHT('Cihazlar'!U320,4)),VALUE(MID('Cihazlar'!U320,4,2)),VALUE(LEFT('Cihazlar'!U320,2))),"")))),12)))</f>
        <v/>
      </c>
      <c r="L320" s="17" t="str">
        <f>IF(K320="","",K320-TODAY())</f>
        <v/>
      </c>
      <c r="M320" s="16" t="str">
        <f>IF('Cihazlar'!X320="","",IF('Cihazlar'!Y320="Uygun değil",(IF('Cihazlar'!X320="","",IF(ISNUMBER('Cihazlar'!X320),'Cihazlar'!X320,IFERROR(DATE(VALUE(RIGHT('Cihazlar'!X320,4)),VALUE(MID('Cihazlar'!X320,4,2)),VALUE(LEFT('Cihazlar'!X320,2))),""))))+0,EDATE((IF('Cihazlar'!X320="","",IF(ISNUMBER('Cihazlar'!X320),'Cihazlar'!X320,IFERROR(DATE(VALUE(RIGHT('Cihazlar'!X320,4)),VALUE(MID('Cihazlar'!X320,4,2)),VALUE(LEFT('Cihazlar'!X320,2))),"")))),12)))</f>
        <v/>
      </c>
      <c r="N320" s="17" t="str">
        <f>IF(M320="","",M320-TODAY())</f>
        <v/>
      </c>
      <c r="O320" s="16" t="str">
        <f>IF('Cihazlar'!F320&lt;&gt;"",IF('Cihazlar'!F320="","",IF(ISNUMBER('Cihazlar'!F320),'Cihazlar'!F320,IFERROR(DATE(VALUE(RIGHT('Cihazlar'!F320,4)),VALUE(MID('Cihazlar'!F320,4,2)),VALUE(LEFT('Cihazlar'!F320,2))),""))),IF('Cihazlar'!E320="","",IF(ISNUMBER('Cihazlar'!E320),'Cihazlar'!E320,IFERROR(DATE(VALUE(RIGHT('Cihazlar'!E320,4)),VALUE(MID('Cihazlar'!E320,4,2)),VALUE(LEFT('Cihazlar'!E320,2))),""))))</f>
        <v/>
      </c>
      <c r="P320" t="str">
        <f>IF('Cihazlar'!C320="","",IFERROR(MATCH('Cihazlar'!C320,'Ürünler'!$A:$A,0),IFERROR(MATCH('Cihazlar'!C320,'Ürünler'!$B:$B,0),"")))</f>
        <v/>
      </c>
      <c r="Q320">
        <f>IF(R320&gt;0,0,IF('Cihazlar'!J320&lt;&gt;"",N(VALUE('Cihazlar'!J320)),IF(P320="",0,N(INDEX('Ürünler'!$C:$C,P320)))))</f>
        <v>0</v>
      </c>
      <c r="R320">
        <f>IF('Cihazlar'!K320&lt;&gt;"",N(VALUE('Cihazlar'!K320)),IF('Cihazlar'!J320&lt;&gt;"",0,IF(P320="",0,N(INDEX('Ürünler'!$D:$D,P320)))))</f>
        <v>0</v>
      </c>
    </row>
    <row r="321" spans="1:18">
      <c r="A321" t="str">
        <f>IF(AND('Cihazlar'!A321="",'Cihazlar'!B321=""),"",IFERROR(INDEX('Müşteriler'!$A:$A,MATCH(IF('Cihazlar'!A321="","§",'Cihazlar'!A321),'Müşteriler'!$K:$K,0)),IFERROR(INDEX('Müşteriler'!$A:$A,MATCH(IF('Cihazlar'!B321="","§",'Cihazlar'!B321),'Müşteriler'!$C:$C,0)),'Cihazlar'!A321&amp;'Cihazlar'!B321)))</f>
        <v/>
      </c>
      <c r="B321" t="str">
        <f>IF('Cihazlar'!C321="","",IF(P321="",'Cihazlar'!C321,INDEX('Ürünler'!$B:$B,P321)))</f>
        <v/>
      </c>
      <c r="C321" t="str">
        <f>IF('Cihazlar'!D321="","",'Cihazlar'!D321)</f>
        <v/>
      </c>
      <c r="D321" s="16" t="str">
        <f>O321</f>
        <v/>
      </c>
      <c r="E321" t="str">
        <f>IF(R321&gt;0,R321&amp;" gün",IF(Q321&gt;0,Q321&amp;" ay",""))</f>
        <v/>
      </c>
      <c r="F321" s="16" t="str">
        <f>IF(OR('Cihazlar'!C321="",O321=""),"",IF(R321&gt;0,O321+R321,IF(Q321&gt;0,EDATE(O321,Q321),"")))</f>
        <v/>
      </c>
      <c r="G321" s="17" t="str">
        <f>IF(F321="","",F321-TODAY())</f>
        <v/>
      </c>
      <c r="H321" t="str">
        <f>IF(G321="","",IF(G321&lt;0,"Gecikmiş",IF(G321&lt;=30,"30 gün içinde","Planlı")))</f>
        <v/>
      </c>
      <c r="I321" s="16" t="str">
        <f>IF('Cihazlar'!R321="","",IF('Cihazlar'!S321="Uygun değil",(IF('Cihazlar'!R321="","",IF(ISNUMBER('Cihazlar'!R321),'Cihazlar'!R321,IFERROR(DATE(VALUE(RIGHT('Cihazlar'!R321,4)),VALUE(MID('Cihazlar'!R321,4,2)),VALUE(LEFT('Cihazlar'!R321,2))),""))))+0,EDATE((IF('Cihazlar'!R321="","",IF(ISNUMBER('Cihazlar'!R321),'Cihazlar'!R321,IFERROR(DATE(VALUE(RIGHT('Cihazlar'!R321,4)),VALUE(MID('Cihazlar'!R321,4,2)),VALUE(LEFT('Cihazlar'!R321,2))),"")))),12)))</f>
        <v/>
      </c>
      <c r="J321" s="17" t="str">
        <f>IF(I321="","",I321-TODAY())</f>
        <v/>
      </c>
      <c r="K321" s="16" t="str">
        <f>IF('Cihazlar'!U321="","",IF('Cihazlar'!V321="Kaçak var",(IF('Cihazlar'!U321="","",IF(ISNUMBER('Cihazlar'!U321),'Cihazlar'!U321,IFERROR(DATE(VALUE(RIGHT('Cihazlar'!U321,4)),VALUE(MID('Cihazlar'!U321,4,2)),VALUE(LEFT('Cihazlar'!U321,2))),""))))+30,EDATE((IF('Cihazlar'!U321="","",IF(ISNUMBER('Cihazlar'!U321),'Cihazlar'!U321,IFERROR(DATE(VALUE(RIGHT('Cihazlar'!U321,4)),VALUE(MID('Cihazlar'!U321,4,2)),VALUE(LEFT('Cihazlar'!U321,2))),"")))),12)))</f>
        <v/>
      </c>
      <c r="L321" s="17" t="str">
        <f>IF(K321="","",K321-TODAY())</f>
        <v/>
      </c>
      <c r="M321" s="16" t="str">
        <f>IF('Cihazlar'!X321="","",IF('Cihazlar'!Y321="Uygun değil",(IF('Cihazlar'!X321="","",IF(ISNUMBER('Cihazlar'!X321),'Cihazlar'!X321,IFERROR(DATE(VALUE(RIGHT('Cihazlar'!X321,4)),VALUE(MID('Cihazlar'!X321,4,2)),VALUE(LEFT('Cihazlar'!X321,2))),""))))+0,EDATE((IF('Cihazlar'!X321="","",IF(ISNUMBER('Cihazlar'!X321),'Cihazlar'!X321,IFERROR(DATE(VALUE(RIGHT('Cihazlar'!X321,4)),VALUE(MID('Cihazlar'!X321,4,2)),VALUE(LEFT('Cihazlar'!X321,2))),"")))),12)))</f>
        <v/>
      </c>
      <c r="N321" s="17" t="str">
        <f>IF(M321="","",M321-TODAY())</f>
        <v/>
      </c>
      <c r="O321" s="16" t="str">
        <f>IF('Cihazlar'!F321&lt;&gt;"",IF('Cihazlar'!F321="","",IF(ISNUMBER('Cihazlar'!F321),'Cihazlar'!F321,IFERROR(DATE(VALUE(RIGHT('Cihazlar'!F321,4)),VALUE(MID('Cihazlar'!F321,4,2)),VALUE(LEFT('Cihazlar'!F321,2))),""))),IF('Cihazlar'!E321="","",IF(ISNUMBER('Cihazlar'!E321),'Cihazlar'!E321,IFERROR(DATE(VALUE(RIGHT('Cihazlar'!E321,4)),VALUE(MID('Cihazlar'!E321,4,2)),VALUE(LEFT('Cihazlar'!E321,2))),""))))</f>
        <v/>
      </c>
      <c r="P321" t="str">
        <f>IF('Cihazlar'!C321="","",IFERROR(MATCH('Cihazlar'!C321,'Ürünler'!$A:$A,0),IFERROR(MATCH('Cihazlar'!C321,'Ürünler'!$B:$B,0),"")))</f>
        <v/>
      </c>
      <c r="Q321">
        <f>IF(R321&gt;0,0,IF('Cihazlar'!J321&lt;&gt;"",N(VALUE('Cihazlar'!J321)),IF(P321="",0,N(INDEX('Ürünler'!$C:$C,P321)))))</f>
        <v>0</v>
      </c>
      <c r="R321">
        <f>IF('Cihazlar'!K321&lt;&gt;"",N(VALUE('Cihazlar'!K321)),IF('Cihazlar'!J321&lt;&gt;"",0,IF(P321="",0,N(INDEX('Ürünler'!$D:$D,P321)))))</f>
        <v>0</v>
      </c>
    </row>
    <row r="322" spans="1:18">
      <c r="A322" t="str">
        <f>IF(AND('Cihazlar'!A322="",'Cihazlar'!B322=""),"",IFERROR(INDEX('Müşteriler'!$A:$A,MATCH(IF('Cihazlar'!A322="","§",'Cihazlar'!A322),'Müşteriler'!$K:$K,0)),IFERROR(INDEX('Müşteriler'!$A:$A,MATCH(IF('Cihazlar'!B322="","§",'Cihazlar'!B322),'Müşteriler'!$C:$C,0)),'Cihazlar'!A322&amp;'Cihazlar'!B322)))</f>
        <v/>
      </c>
      <c r="B322" t="str">
        <f>IF('Cihazlar'!C322="","",IF(P322="",'Cihazlar'!C322,INDEX('Ürünler'!$B:$B,P322)))</f>
        <v/>
      </c>
      <c r="C322" t="str">
        <f>IF('Cihazlar'!D322="","",'Cihazlar'!D322)</f>
        <v/>
      </c>
      <c r="D322" s="16" t="str">
        <f>O322</f>
        <v/>
      </c>
      <c r="E322" t="str">
        <f>IF(R322&gt;0,R322&amp;" gün",IF(Q322&gt;0,Q322&amp;" ay",""))</f>
        <v/>
      </c>
      <c r="F322" s="16" t="str">
        <f>IF(OR('Cihazlar'!C322="",O322=""),"",IF(R322&gt;0,O322+R322,IF(Q322&gt;0,EDATE(O322,Q322),"")))</f>
        <v/>
      </c>
      <c r="G322" s="17" t="str">
        <f>IF(F322="","",F322-TODAY())</f>
        <v/>
      </c>
      <c r="H322" t="str">
        <f>IF(G322="","",IF(G322&lt;0,"Gecikmiş",IF(G322&lt;=30,"30 gün içinde","Planlı")))</f>
        <v/>
      </c>
      <c r="I322" s="16" t="str">
        <f>IF('Cihazlar'!R322="","",IF('Cihazlar'!S322="Uygun değil",(IF('Cihazlar'!R322="","",IF(ISNUMBER('Cihazlar'!R322),'Cihazlar'!R322,IFERROR(DATE(VALUE(RIGHT('Cihazlar'!R322,4)),VALUE(MID('Cihazlar'!R322,4,2)),VALUE(LEFT('Cihazlar'!R322,2))),""))))+0,EDATE((IF('Cihazlar'!R322="","",IF(ISNUMBER('Cihazlar'!R322),'Cihazlar'!R322,IFERROR(DATE(VALUE(RIGHT('Cihazlar'!R322,4)),VALUE(MID('Cihazlar'!R322,4,2)),VALUE(LEFT('Cihazlar'!R322,2))),"")))),12)))</f>
        <v/>
      </c>
      <c r="J322" s="17" t="str">
        <f>IF(I322="","",I322-TODAY())</f>
        <v/>
      </c>
      <c r="K322" s="16" t="str">
        <f>IF('Cihazlar'!U322="","",IF('Cihazlar'!V322="Kaçak var",(IF('Cihazlar'!U322="","",IF(ISNUMBER('Cihazlar'!U322),'Cihazlar'!U322,IFERROR(DATE(VALUE(RIGHT('Cihazlar'!U322,4)),VALUE(MID('Cihazlar'!U322,4,2)),VALUE(LEFT('Cihazlar'!U322,2))),""))))+30,EDATE((IF('Cihazlar'!U322="","",IF(ISNUMBER('Cihazlar'!U322),'Cihazlar'!U322,IFERROR(DATE(VALUE(RIGHT('Cihazlar'!U322,4)),VALUE(MID('Cihazlar'!U322,4,2)),VALUE(LEFT('Cihazlar'!U322,2))),"")))),12)))</f>
        <v/>
      </c>
      <c r="L322" s="17" t="str">
        <f>IF(K322="","",K322-TODAY())</f>
        <v/>
      </c>
      <c r="M322" s="16" t="str">
        <f>IF('Cihazlar'!X322="","",IF('Cihazlar'!Y322="Uygun değil",(IF('Cihazlar'!X322="","",IF(ISNUMBER('Cihazlar'!X322),'Cihazlar'!X322,IFERROR(DATE(VALUE(RIGHT('Cihazlar'!X322,4)),VALUE(MID('Cihazlar'!X322,4,2)),VALUE(LEFT('Cihazlar'!X322,2))),""))))+0,EDATE((IF('Cihazlar'!X322="","",IF(ISNUMBER('Cihazlar'!X322),'Cihazlar'!X322,IFERROR(DATE(VALUE(RIGHT('Cihazlar'!X322,4)),VALUE(MID('Cihazlar'!X322,4,2)),VALUE(LEFT('Cihazlar'!X322,2))),"")))),12)))</f>
        <v/>
      </c>
      <c r="N322" s="17" t="str">
        <f>IF(M322="","",M322-TODAY())</f>
        <v/>
      </c>
      <c r="O322" s="16" t="str">
        <f>IF('Cihazlar'!F322&lt;&gt;"",IF('Cihazlar'!F322="","",IF(ISNUMBER('Cihazlar'!F322),'Cihazlar'!F322,IFERROR(DATE(VALUE(RIGHT('Cihazlar'!F322,4)),VALUE(MID('Cihazlar'!F322,4,2)),VALUE(LEFT('Cihazlar'!F322,2))),""))),IF('Cihazlar'!E322="","",IF(ISNUMBER('Cihazlar'!E322),'Cihazlar'!E322,IFERROR(DATE(VALUE(RIGHT('Cihazlar'!E322,4)),VALUE(MID('Cihazlar'!E322,4,2)),VALUE(LEFT('Cihazlar'!E322,2))),""))))</f>
        <v/>
      </c>
      <c r="P322" t="str">
        <f>IF('Cihazlar'!C322="","",IFERROR(MATCH('Cihazlar'!C322,'Ürünler'!$A:$A,0),IFERROR(MATCH('Cihazlar'!C322,'Ürünler'!$B:$B,0),"")))</f>
        <v/>
      </c>
      <c r="Q322">
        <f>IF(R322&gt;0,0,IF('Cihazlar'!J322&lt;&gt;"",N(VALUE('Cihazlar'!J322)),IF(P322="",0,N(INDEX('Ürünler'!$C:$C,P322)))))</f>
        <v>0</v>
      </c>
      <c r="R322">
        <f>IF('Cihazlar'!K322&lt;&gt;"",N(VALUE('Cihazlar'!K322)),IF('Cihazlar'!J322&lt;&gt;"",0,IF(P322="",0,N(INDEX('Ürünler'!$D:$D,P322)))))</f>
        <v>0</v>
      </c>
    </row>
    <row r="323" spans="1:18">
      <c r="A323" t="str">
        <f>IF(AND('Cihazlar'!A323="",'Cihazlar'!B323=""),"",IFERROR(INDEX('Müşteriler'!$A:$A,MATCH(IF('Cihazlar'!A323="","§",'Cihazlar'!A323),'Müşteriler'!$K:$K,0)),IFERROR(INDEX('Müşteriler'!$A:$A,MATCH(IF('Cihazlar'!B323="","§",'Cihazlar'!B323),'Müşteriler'!$C:$C,0)),'Cihazlar'!A323&amp;'Cihazlar'!B323)))</f>
        <v/>
      </c>
      <c r="B323" t="str">
        <f>IF('Cihazlar'!C323="","",IF(P323="",'Cihazlar'!C323,INDEX('Ürünler'!$B:$B,P323)))</f>
        <v/>
      </c>
      <c r="C323" t="str">
        <f>IF('Cihazlar'!D323="","",'Cihazlar'!D323)</f>
        <v/>
      </c>
      <c r="D323" s="16" t="str">
        <f>O323</f>
        <v/>
      </c>
      <c r="E323" t="str">
        <f>IF(R323&gt;0,R323&amp;" gün",IF(Q323&gt;0,Q323&amp;" ay",""))</f>
        <v/>
      </c>
      <c r="F323" s="16" t="str">
        <f>IF(OR('Cihazlar'!C323="",O323=""),"",IF(R323&gt;0,O323+R323,IF(Q323&gt;0,EDATE(O323,Q323),"")))</f>
        <v/>
      </c>
      <c r="G323" s="17" t="str">
        <f>IF(F323="","",F323-TODAY())</f>
        <v/>
      </c>
      <c r="H323" t="str">
        <f>IF(G323="","",IF(G323&lt;0,"Gecikmiş",IF(G323&lt;=30,"30 gün içinde","Planlı")))</f>
        <v/>
      </c>
      <c r="I323" s="16" t="str">
        <f>IF('Cihazlar'!R323="","",IF('Cihazlar'!S323="Uygun değil",(IF('Cihazlar'!R323="","",IF(ISNUMBER('Cihazlar'!R323),'Cihazlar'!R323,IFERROR(DATE(VALUE(RIGHT('Cihazlar'!R323,4)),VALUE(MID('Cihazlar'!R323,4,2)),VALUE(LEFT('Cihazlar'!R323,2))),""))))+0,EDATE((IF('Cihazlar'!R323="","",IF(ISNUMBER('Cihazlar'!R323),'Cihazlar'!R323,IFERROR(DATE(VALUE(RIGHT('Cihazlar'!R323,4)),VALUE(MID('Cihazlar'!R323,4,2)),VALUE(LEFT('Cihazlar'!R323,2))),"")))),12)))</f>
        <v/>
      </c>
      <c r="J323" s="17" t="str">
        <f>IF(I323="","",I323-TODAY())</f>
        <v/>
      </c>
      <c r="K323" s="16" t="str">
        <f>IF('Cihazlar'!U323="","",IF('Cihazlar'!V323="Kaçak var",(IF('Cihazlar'!U323="","",IF(ISNUMBER('Cihazlar'!U323),'Cihazlar'!U323,IFERROR(DATE(VALUE(RIGHT('Cihazlar'!U323,4)),VALUE(MID('Cihazlar'!U323,4,2)),VALUE(LEFT('Cihazlar'!U323,2))),""))))+30,EDATE((IF('Cihazlar'!U323="","",IF(ISNUMBER('Cihazlar'!U323),'Cihazlar'!U323,IFERROR(DATE(VALUE(RIGHT('Cihazlar'!U323,4)),VALUE(MID('Cihazlar'!U323,4,2)),VALUE(LEFT('Cihazlar'!U323,2))),"")))),12)))</f>
        <v/>
      </c>
      <c r="L323" s="17" t="str">
        <f>IF(K323="","",K323-TODAY())</f>
        <v/>
      </c>
      <c r="M323" s="16" t="str">
        <f>IF('Cihazlar'!X323="","",IF('Cihazlar'!Y323="Uygun değil",(IF('Cihazlar'!X323="","",IF(ISNUMBER('Cihazlar'!X323),'Cihazlar'!X323,IFERROR(DATE(VALUE(RIGHT('Cihazlar'!X323,4)),VALUE(MID('Cihazlar'!X323,4,2)),VALUE(LEFT('Cihazlar'!X323,2))),""))))+0,EDATE((IF('Cihazlar'!X323="","",IF(ISNUMBER('Cihazlar'!X323),'Cihazlar'!X323,IFERROR(DATE(VALUE(RIGHT('Cihazlar'!X323,4)),VALUE(MID('Cihazlar'!X323,4,2)),VALUE(LEFT('Cihazlar'!X323,2))),"")))),12)))</f>
        <v/>
      </c>
      <c r="N323" s="17" t="str">
        <f>IF(M323="","",M323-TODAY())</f>
        <v/>
      </c>
      <c r="O323" s="16" t="str">
        <f>IF('Cihazlar'!F323&lt;&gt;"",IF('Cihazlar'!F323="","",IF(ISNUMBER('Cihazlar'!F323),'Cihazlar'!F323,IFERROR(DATE(VALUE(RIGHT('Cihazlar'!F323,4)),VALUE(MID('Cihazlar'!F323,4,2)),VALUE(LEFT('Cihazlar'!F323,2))),""))),IF('Cihazlar'!E323="","",IF(ISNUMBER('Cihazlar'!E323),'Cihazlar'!E323,IFERROR(DATE(VALUE(RIGHT('Cihazlar'!E323,4)),VALUE(MID('Cihazlar'!E323,4,2)),VALUE(LEFT('Cihazlar'!E323,2))),""))))</f>
        <v/>
      </c>
      <c r="P323" t="str">
        <f>IF('Cihazlar'!C323="","",IFERROR(MATCH('Cihazlar'!C323,'Ürünler'!$A:$A,0),IFERROR(MATCH('Cihazlar'!C323,'Ürünler'!$B:$B,0),"")))</f>
        <v/>
      </c>
      <c r="Q323">
        <f>IF(R323&gt;0,0,IF('Cihazlar'!J323&lt;&gt;"",N(VALUE('Cihazlar'!J323)),IF(P323="",0,N(INDEX('Ürünler'!$C:$C,P323)))))</f>
        <v>0</v>
      </c>
      <c r="R323">
        <f>IF('Cihazlar'!K323&lt;&gt;"",N(VALUE('Cihazlar'!K323)),IF('Cihazlar'!J323&lt;&gt;"",0,IF(P323="",0,N(INDEX('Ürünler'!$D:$D,P323)))))</f>
        <v>0</v>
      </c>
    </row>
    <row r="324" spans="1:18">
      <c r="A324" t="str">
        <f>IF(AND('Cihazlar'!A324="",'Cihazlar'!B324=""),"",IFERROR(INDEX('Müşteriler'!$A:$A,MATCH(IF('Cihazlar'!A324="","§",'Cihazlar'!A324),'Müşteriler'!$K:$K,0)),IFERROR(INDEX('Müşteriler'!$A:$A,MATCH(IF('Cihazlar'!B324="","§",'Cihazlar'!B324),'Müşteriler'!$C:$C,0)),'Cihazlar'!A324&amp;'Cihazlar'!B324)))</f>
        <v/>
      </c>
      <c r="B324" t="str">
        <f>IF('Cihazlar'!C324="","",IF(P324="",'Cihazlar'!C324,INDEX('Ürünler'!$B:$B,P324)))</f>
        <v/>
      </c>
      <c r="C324" t="str">
        <f>IF('Cihazlar'!D324="","",'Cihazlar'!D324)</f>
        <v/>
      </c>
      <c r="D324" s="16" t="str">
        <f>O324</f>
        <v/>
      </c>
      <c r="E324" t="str">
        <f>IF(R324&gt;0,R324&amp;" gün",IF(Q324&gt;0,Q324&amp;" ay",""))</f>
        <v/>
      </c>
      <c r="F324" s="16" t="str">
        <f>IF(OR('Cihazlar'!C324="",O324=""),"",IF(R324&gt;0,O324+R324,IF(Q324&gt;0,EDATE(O324,Q324),"")))</f>
        <v/>
      </c>
      <c r="G324" s="17" t="str">
        <f>IF(F324="","",F324-TODAY())</f>
        <v/>
      </c>
      <c r="H324" t="str">
        <f>IF(G324="","",IF(G324&lt;0,"Gecikmiş",IF(G324&lt;=30,"30 gün içinde","Planlı")))</f>
        <v/>
      </c>
      <c r="I324" s="16" t="str">
        <f>IF('Cihazlar'!R324="","",IF('Cihazlar'!S324="Uygun değil",(IF('Cihazlar'!R324="","",IF(ISNUMBER('Cihazlar'!R324),'Cihazlar'!R324,IFERROR(DATE(VALUE(RIGHT('Cihazlar'!R324,4)),VALUE(MID('Cihazlar'!R324,4,2)),VALUE(LEFT('Cihazlar'!R324,2))),""))))+0,EDATE((IF('Cihazlar'!R324="","",IF(ISNUMBER('Cihazlar'!R324),'Cihazlar'!R324,IFERROR(DATE(VALUE(RIGHT('Cihazlar'!R324,4)),VALUE(MID('Cihazlar'!R324,4,2)),VALUE(LEFT('Cihazlar'!R324,2))),"")))),12)))</f>
        <v/>
      </c>
      <c r="J324" s="17" t="str">
        <f>IF(I324="","",I324-TODAY())</f>
        <v/>
      </c>
      <c r="K324" s="16" t="str">
        <f>IF('Cihazlar'!U324="","",IF('Cihazlar'!V324="Kaçak var",(IF('Cihazlar'!U324="","",IF(ISNUMBER('Cihazlar'!U324),'Cihazlar'!U324,IFERROR(DATE(VALUE(RIGHT('Cihazlar'!U324,4)),VALUE(MID('Cihazlar'!U324,4,2)),VALUE(LEFT('Cihazlar'!U324,2))),""))))+30,EDATE((IF('Cihazlar'!U324="","",IF(ISNUMBER('Cihazlar'!U324),'Cihazlar'!U324,IFERROR(DATE(VALUE(RIGHT('Cihazlar'!U324,4)),VALUE(MID('Cihazlar'!U324,4,2)),VALUE(LEFT('Cihazlar'!U324,2))),"")))),12)))</f>
        <v/>
      </c>
      <c r="L324" s="17" t="str">
        <f>IF(K324="","",K324-TODAY())</f>
        <v/>
      </c>
      <c r="M324" s="16" t="str">
        <f>IF('Cihazlar'!X324="","",IF('Cihazlar'!Y324="Uygun değil",(IF('Cihazlar'!X324="","",IF(ISNUMBER('Cihazlar'!X324),'Cihazlar'!X324,IFERROR(DATE(VALUE(RIGHT('Cihazlar'!X324,4)),VALUE(MID('Cihazlar'!X324,4,2)),VALUE(LEFT('Cihazlar'!X324,2))),""))))+0,EDATE((IF('Cihazlar'!X324="","",IF(ISNUMBER('Cihazlar'!X324),'Cihazlar'!X324,IFERROR(DATE(VALUE(RIGHT('Cihazlar'!X324,4)),VALUE(MID('Cihazlar'!X324,4,2)),VALUE(LEFT('Cihazlar'!X324,2))),"")))),12)))</f>
        <v/>
      </c>
      <c r="N324" s="17" t="str">
        <f>IF(M324="","",M324-TODAY())</f>
        <v/>
      </c>
      <c r="O324" s="16" t="str">
        <f>IF('Cihazlar'!F324&lt;&gt;"",IF('Cihazlar'!F324="","",IF(ISNUMBER('Cihazlar'!F324),'Cihazlar'!F324,IFERROR(DATE(VALUE(RIGHT('Cihazlar'!F324,4)),VALUE(MID('Cihazlar'!F324,4,2)),VALUE(LEFT('Cihazlar'!F324,2))),""))),IF('Cihazlar'!E324="","",IF(ISNUMBER('Cihazlar'!E324),'Cihazlar'!E324,IFERROR(DATE(VALUE(RIGHT('Cihazlar'!E324,4)),VALUE(MID('Cihazlar'!E324,4,2)),VALUE(LEFT('Cihazlar'!E324,2))),""))))</f>
        <v/>
      </c>
      <c r="P324" t="str">
        <f>IF('Cihazlar'!C324="","",IFERROR(MATCH('Cihazlar'!C324,'Ürünler'!$A:$A,0),IFERROR(MATCH('Cihazlar'!C324,'Ürünler'!$B:$B,0),"")))</f>
        <v/>
      </c>
      <c r="Q324">
        <f>IF(R324&gt;0,0,IF('Cihazlar'!J324&lt;&gt;"",N(VALUE('Cihazlar'!J324)),IF(P324="",0,N(INDEX('Ürünler'!$C:$C,P324)))))</f>
        <v>0</v>
      </c>
      <c r="R324">
        <f>IF('Cihazlar'!K324&lt;&gt;"",N(VALUE('Cihazlar'!K324)),IF('Cihazlar'!J324&lt;&gt;"",0,IF(P324="",0,N(INDEX('Ürünler'!$D:$D,P324)))))</f>
        <v>0</v>
      </c>
    </row>
    <row r="325" spans="1:18">
      <c r="A325" t="str">
        <f>IF(AND('Cihazlar'!A325="",'Cihazlar'!B325=""),"",IFERROR(INDEX('Müşteriler'!$A:$A,MATCH(IF('Cihazlar'!A325="","§",'Cihazlar'!A325),'Müşteriler'!$K:$K,0)),IFERROR(INDEX('Müşteriler'!$A:$A,MATCH(IF('Cihazlar'!B325="","§",'Cihazlar'!B325),'Müşteriler'!$C:$C,0)),'Cihazlar'!A325&amp;'Cihazlar'!B325)))</f>
        <v/>
      </c>
      <c r="B325" t="str">
        <f>IF('Cihazlar'!C325="","",IF(P325="",'Cihazlar'!C325,INDEX('Ürünler'!$B:$B,P325)))</f>
        <v/>
      </c>
      <c r="C325" t="str">
        <f>IF('Cihazlar'!D325="","",'Cihazlar'!D325)</f>
        <v/>
      </c>
      <c r="D325" s="16" t="str">
        <f>O325</f>
        <v/>
      </c>
      <c r="E325" t="str">
        <f>IF(R325&gt;0,R325&amp;" gün",IF(Q325&gt;0,Q325&amp;" ay",""))</f>
        <v/>
      </c>
      <c r="F325" s="16" t="str">
        <f>IF(OR('Cihazlar'!C325="",O325=""),"",IF(R325&gt;0,O325+R325,IF(Q325&gt;0,EDATE(O325,Q325),"")))</f>
        <v/>
      </c>
      <c r="G325" s="17" t="str">
        <f>IF(F325="","",F325-TODAY())</f>
        <v/>
      </c>
      <c r="H325" t="str">
        <f>IF(G325="","",IF(G325&lt;0,"Gecikmiş",IF(G325&lt;=30,"30 gün içinde","Planlı")))</f>
        <v/>
      </c>
      <c r="I325" s="16" t="str">
        <f>IF('Cihazlar'!R325="","",IF('Cihazlar'!S325="Uygun değil",(IF('Cihazlar'!R325="","",IF(ISNUMBER('Cihazlar'!R325),'Cihazlar'!R325,IFERROR(DATE(VALUE(RIGHT('Cihazlar'!R325,4)),VALUE(MID('Cihazlar'!R325,4,2)),VALUE(LEFT('Cihazlar'!R325,2))),""))))+0,EDATE((IF('Cihazlar'!R325="","",IF(ISNUMBER('Cihazlar'!R325),'Cihazlar'!R325,IFERROR(DATE(VALUE(RIGHT('Cihazlar'!R325,4)),VALUE(MID('Cihazlar'!R325,4,2)),VALUE(LEFT('Cihazlar'!R325,2))),"")))),12)))</f>
        <v/>
      </c>
      <c r="J325" s="17" t="str">
        <f>IF(I325="","",I325-TODAY())</f>
        <v/>
      </c>
      <c r="K325" s="16" t="str">
        <f>IF('Cihazlar'!U325="","",IF('Cihazlar'!V325="Kaçak var",(IF('Cihazlar'!U325="","",IF(ISNUMBER('Cihazlar'!U325),'Cihazlar'!U325,IFERROR(DATE(VALUE(RIGHT('Cihazlar'!U325,4)),VALUE(MID('Cihazlar'!U325,4,2)),VALUE(LEFT('Cihazlar'!U325,2))),""))))+30,EDATE((IF('Cihazlar'!U325="","",IF(ISNUMBER('Cihazlar'!U325),'Cihazlar'!U325,IFERROR(DATE(VALUE(RIGHT('Cihazlar'!U325,4)),VALUE(MID('Cihazlar'!U325,4,2)),VALUE(LEFT('Cihazlar'!U325,2))),"")))),12)))</f>
        <v/>
      </c>
      <c r="L325" s="17" t="str">
        <f>IF(K325="","",K325-TODAY())</f>
        <v/>
      </c>
      <c r="M325" s="16" t="str">
        <f>IF('Cihazlar'!X325="","",IF('Cihazlar'!Y325="Uygun değil",(IF('Cihazlar'!X325="","",IF(ISNUMBER('Cihazlar'!X325),'Cihazlar'!X325,IFERROR(DATE(VALUE(RIGHT('Cihazlar'!X325,4)),VALUE(MID('Cihazlar'!X325,4,2)),VALUE(LEFT('Cihazlar'!X325,2))),""))))+0,EDATE((IF('Cihazlar'!X325="","",IF(ISNUMBER('Cihazlar'!X325),'Cihazlar'!X325,IFERROR(DATE(VALUE(RIGHT('Cihazlar'!X325,4)),VALUE(MID('Cihazlar'!X325,4,2)),VALUE(LEFT('Cihazlar'!X325,2))),"")))),12)))</f>
        <v/>
      </c>
      <c r="N325" s="17" t="str">
        <f>IF(M325="","",M325-TODAY())</f>
        <v/>
      </c>
      <c r="O325" s="16" t="str">
        <f>IF('Cihazlar'!F325&lt;&gt;"",IF('Cihazlar'!F325="","",IF(ISNUMBER('Cihazlar'!F325),'Cihazlar'!F325,IFERROR(DATE(VALUE(RIGHT('Cihazlar'!F325,4)),VALUE(MID('Cihazlar'!F325,4,2)),VALUE(LEFT('Cihazlar'!F325,2))),""))),IF('Cihazlar'!E325="","",IF(ISNUMBER('Cihazlar'!E325),'Cihazlar'!E325,IFERROR(DATE(VALUE(RIGHT('Cihazlar'!E325,4)),VALUE(MID('Cihazlar'!E325,4,2)),VALUE(LEFT('Cihazlar'!E325,2))),""))))</f>
        <v/>
      </c>
      <c r="P325" t="str">
        <f>IF('Cihazlar'!C325="","",IFERROR(MATCH('Cihazlar'!C325,'Ürünler'!$A:$A,0),IFERROR(MATCH('Cihazlar'!C325,'Ürünler'!$B:$B,0),"")))</f>
        <v/>
      </c>
      <c r="Q325">
        <f>IF(R325&gt;0,0,IF('Cihazlar'!J325&lt;&gt;"",N(VALUE('Cihazlar'!J325)),IF(P325="",0,N(INDEX('Ürünler'!$C:$C,P325)))))</f>
        <v>0</v>
      </c>
      <c r="R325">
        <f>IF('Cihazlar'!K325&lt;&gt;"",N(VALUE('Cihazlar'!K325)),IF('Cihazlar'!J325&lt;&gt;"",0,IF(P325="",0,N(INDEX('Ürünler'!$D:$D,P325)))))</f>
        <v>0</v>
      </c>
    </row>
    <row r="326" spans="1:18">
      <c r="A326" t="str">
        <f>IF(AND('Cihazlar'!A326="",'Cihazlar'!B326=""),"",IFERROR(INDEX('Müşteriler'!$A:$A,MATCH(IF('Cihazlar'!A326="","§",'Cihazlar'!A326),'Müşteriler'!$K:$K,0)),IFERROR(INDEX('Müşteriler'!$A:$A,MATCH(IF('Cihazlar'!B326="","§",'Cihazlar'!B326),'Müşteriler'!$C:$C,0)),'Cihazlar'!A326&amp;'Cihazlar'!B326)))</f>
        <v/>
      </c>
      <c r="B326" t="str">
        <f>IF('Cihazlar'!C326="","",IF(P326="",'Cihazlar'!C326,INDEX('Ürünler'!$B:$B,P326)))</f>
        <v/>
      </c>
      <c r="C326" t="str">
        <f>IF('Cihazlar'!D326="","",'Cihazlar'!D326)</f>
        <v/>
      </c>
      <c r="D326" s="16" t="str">
        <f>O326</f>
        <v/>
      </c>
      <c r="E326" t="str">
        <f>IF(R326&gt;0,R326&amp;" gün",IF(Q326&gt;0,Q326&amp;" ay",""))</f>
        <v/>
      </c>
      <c r="F326" s="16" t="str">
        <f>IF(OR('Cihazlar'!C326="",O326=""),"",IF(R326&gt;0,O326+R326,IF(Q326&gt;0,EDATE(O326,Q326),"")))</f>
        <v/>
      </c>
      <c r="G326" s="17" t="str">
        <f>IF(F326="","",F326-TODAY())</f>
        <v/>
      </c>
      <c r="H326" t="str">
        <f>IF(G326="","",IF(G326&lt;0,"Gecikmiş",IF(G326&lt;=30,"30 gün içinde","Planlı")))</f>
        <v/>
      </c>
      <c r="I326" s="16" t="str">
        <f>IF('Cihazlar'!R326="","",IF('Cihazlar'!S326="Uygun değil",(IF('Cihazlar'!R326="","",IF(ISNUMBER('Cihazlar'!R326),'Cihazlar'!R326,IFERROR(DATE(VALUE(RIGHT('Cihazlar'!R326,4)),VALUE(MID('Cihazlar'!R326,4,2)),VALUE(LEFT('Cihazlar'!R326,2))),""))))+0,EDATE((IF('Cihazlar'!R326="","",IF(ISNUMBER('Cihazlar'!R326),'Cihazlar'!R326,IFERROR(DATE(VALUE(RIGHT('Cihazlar'!R326,4)),VALUE(MID('Cihazlar'!R326,4,2)),VALUE(LEFT('Cihazlar'!R326,2))),"")))),12)))</f>
        <v/>
      </c>
      <c r="J326" s="17" t="str">
        <f>IF(I326="","",I326-TODAY())</f>
        <v/>
      </c>
      <c r="K326" s="16" t="str">
        <f>IF('Cihazlar'!U326="","",IF('Cihazlar'!V326="Kaçak var",(IF('Cihazlar'!U326="","",IF(ISNUMBER('Cihazlar'!U326),'Cihazlar'!U326,IFERROR(DATE(VALUE(RIGHT('Cihazlar'!U326,4)),VALUE(MID('Cihazlar'!U326,4,2)),VALUE(LEFT('Cihazlar'!U326,2))),""))))+30,EDATE((IF('Cihazlar'!U326="","",IF(ISNUMBER('Cihazlar'!U326),'Cihazlar'!U326,IFERROR(DATE(VALUE(RIGHT('Cihazlar'!U326,4)),VALUE(MID('Cihazlar'!U326,4,2)),VALUE(LEFT('Cihazlar'!U326,2))),"")))),12)))</f>
        <v/>
      </c>
      <c r="L326" s="17" t="str">
        <f>IF(K326="","",K326-TODAY())</f>
        <v/>
      </c>
      <c r="M326" s="16" t="str">
        <f>IF('Cihazlar'!X326="","",IF('Cihazlar'!Y326="Uygun değil",(IF('Cihazlar'!X326="","",IF(ISNUMBER('Cihazlar'!X326),'Cihazlar'!X326,IFERROR(DATE(VALUE(RIGHT('Cihazlar'!X326,4)),VALUE(MID('Cihazlar'!X326,4,2)),VALUE(LEFT('Cihazlar'!X326,2))),""))))+0,EDATE((IF('Cihazlar'!X326="","",IF(ISNUMBER('Cihazlar'!X326),'Cihazlar'!X326,IFERROR(DATE(VALUE(RIGHT('Cihazlar'!X326,4)),VALUE(MID('Cihazlar'!X326,4,2)),VALUE(LEFT('Cihazlar'!X326,2))),"")))),12)))</f>
        <v/>
      </c>
      <c r="N326" s="17" t="str">
        <f>IF(M326="","",M326-TODAY())</f>
        <v/>
      </c>
      <c r="O326" s="16" t="str">
        <f>IF('Cihazlar'!F326&lt;&gt;"",IF('Cihazlar'!F326="","",IF(ISNUMBER('Cihazlar'!F326),'Cihazlar'!F326,IFERROR(DATE(VALUE(RIGHT('Cihazlar'!F326,4)),VALUE(MID('Cihazlar'!F326,4,2)),VALUE(LEFT('Cihazlar'!F326,2))),""))),IF('Cihazlar'!E326="","",IF(ISNUMBER('Cihazlar'!E326),'Cihazlar'!E326,IFERROR(DATE(VALUE(RIGHT('Cihazlar'!E326,4)),VALUE(MID('Cihazlar'!E326,4,2)),VALUE(LEFT('Cihazlar'!E326,2))),""))))</f>
        <v/>
      </c>
      <c r="P326" t="str">
        <f>IF('Cihazlar'!C326="","",IFERROR(MATCH('Cihazlar'!C326,'Ürünler'!$A:$A,0),IFERROR(MATCH('Cihazlar'!C326,'Ürünler'!$B:$B,0),"")))</f>
        <v/>
      </c>
      <c r="Q326">
        <f>IF(R326&gt;0,0,IF('Cihazlar'!J326&lt;&gt;"",N(VALUE('Cihazlar'!J326)),IF(P326="",0,N(INDEX('Ürünler'!$C:$C,P326)))))</f>
        <v>0</v>
      </c>
      <c r="R326">
        <f>IF('Cihazlar'!K326&lt;&gt;"",N(VALUE('Cihazlar'!K326)),IF('Cihazlar'!J326&lt;&gt;"",0,IF(P326="",0,N(INDEX('Ürünler'!$D:$D,P326)))))</f>
        <v>0</v>
      </c>
    </row>
    <row r="327" spans="1:18">
      <c r="A327" t="str">
        <f>IF(AND('Cihazlar'!A327="",'Cihazlar'!B327=""),"",IFERROR(INDEX('Müşteriler'!$A:$A,MATCH(IF('Cihazlar'!A327="","§",'Cihazlar'!A327),'Müşteriler'!$K:$K,0)),IFERROR(INDEX('Müşteriler'!$A:$A,MATCH(IF('Cihazlar'!B327="","§",'Cihazlar'!B327),'Müşteriler'!$C:$C,0)),'Cihazlar'!A327&amp;'Cihazlar'!B327)))</f>
        <v/>
      </c>
      <c r="B327" t="str">
        <f>IF('Cihazlar'!C327="","",IF(P327="",'Cihazlar'!C327,INDEX('Ürünler'!$B:$B,P327)))</f>
        <v/>
      </c>
      <c r="C327" t="str">
        <f>IF('Cihazlar'!D327="","",'Cihazlar'!D327)</f>
        <v/>
      </c>
      <c r="D327" s="16" t="str">
        <f>O327</f>
        <v/>
      </c>
      <c r="E327" t="str">
        <f>IF(R327&gt;0,R327&amp;" gün",IF(Q327&gt;0,Q327&amp;" ay",""))</f>
        <v/>
      </c>
      <c r="F327" s="16" t="str">
        <f>IF(OR('Cihazlar'!C327="",O327=""),"",IF(R327&gt;0,O327+R327,IF(Q327&gt;0,EDATE(O327,Q327),"")))</f>
        <v/>
      </c>
      <c r="G327" s="17" t="str">
        <f>IF(F327="","",F327-TODAY())</f>
        <v/>
      </c>
      <c r="H327" t="str">
        <f>IF(G327="","",IF(G327&lt;0,"Gecikmiş",IF(G327&lt;=30,"30 gün içinde","Planlı")))</f>
        <v/>
      </c>
      <c r="I327" s="16" t="str">
        <f>IF('Cihazlar'!R327="","",IF('Cihazlar'!S327="Uygun değil",(IF('Cihazlar'!R327="","",IF(ISNUMBER('Cihazlar'!R327),'Cihazlar'!R327,IFERROR(DATE(VALUE(RIGHT('Cihazlar'!R327,4)),VALUE(MID('Cihazlar'!R327,4,2)),VALUE(LEFT('Cihazlar'!R327,2))),""))))+0,EDATE((IF('Cihazlar'!R327="","",IF(ISNUMBER('Cihazlar'!R327),'Cihazlar'!R327,IFERROR(DATE(VALUE(RIGHT('Cihazlar'!R327,4)),VALUE(MID('Cihazlar'!R327,4,2)),VALUE(LEFT('Cihazlar'!R327,2))),"")))),12)))</f>
        <v/>
      </c>
      <c r="J327" s="17" t="str">
        <f>IF(I327="","",I327-TODAY())</f>
        <v/>
      </c>
      <c r="K327" s="16" t="str">
        <f>IF('Cihazlar'!U327="","",IF('Cihazlar'!V327="Kaçak var",(IF('Cihazlar'!U327="","",IF(ISNUMBER('Cihazlar'!U327),'Cihazlar'!U327,IFERROR(DATE(VALUE(RIGHT('Cihazlar'!U327,4)),VALUE(MID('Cihazlar'!U327,4,2)),VALUE(LEFT('Cihazlar'!U327,2))),""))))+30,EDATE((IF('Cihazlar'!U327="","",IF(ISNUMBER('Cihazlar'!U327),'Cihazlar'!U327,IFERROR(DATE(VALUE(RIGHT('Cihazlar'!U327,4)),VALUE(MID('Cihazlar'!U327,4,2)),VALUE(LEFT('Cihazlar'!U327,2))),"")))),12)))</f>
        <v/>
      </c>
      <c r="L327" s="17" t="str">
        <f>IF(K327="","",K327-TODAY())</f>
        <v/>
      </c>
      <c r="M327" s="16" t="str">
        <f>IF('Cihazlar'!X327="","",IF('Cihazlar'!Y327="Uygun değil",(IF('Cihazlar'!X327="","",IF(ISNUMBER('Cihazlar'!X327),'Cihazlar'!X327,IFERROR(DATE(VALUE(RIGHT('Cihazlar'!X327,4)),VALUE(MID('Cihazlar'!X327,4,2)),VALUE(LEFT('Cihazlar'!X327,2))),""))))+0,EDATE((IF('Cihazlar'!X327="","",IF(ISNUMBER('Cihazlar'!X327),'Cihazlar'!X327,IFERROR(DATE(VALUE(RIGHT('Cihazlar'!X327,4)),VALUE(MID('Cihazlar'!X327,4,2)),VALUE(LEFT('Cihazlar'!X327,2))),"")))),12)))</f>
        <v/>
      </c>
      <c r="N327" s="17" t="str">
        <f>IF(M327="","",M327-TODAY())</f>
        <v/>
      </c>
      <c r="O327" s="16" t="str">
        <f>IF('Cihazlar'!F327&lt;&gt;"",IF('Cihazlar'!F327="","",IF(ISNUMBER('Cihazlar'!F327),'Cihazlar'!F327,IFERROR(DATE(VALUE(RIGHT('Cihazlar'!F327,4)),VALUE(MID('Cihazlar'!F327,4,2)),VALUE(LEFT('Cihazlar'!F327,2))),""))),IF('Cihazlar'!E327="","",IF(ISNUMBER('Cihazlar'!E327),'Cihazlar'!E327,IFERROR(DATE(VALUE(RIGHT('Cihazlar'!E327,4)),VALUE(MID('Cihazlar'!E327,4,2)),VALUE(LEFT('Cihazlar'!E327,2))),""))))</f>
        <v/>
      </c>
      <c r="P327" t="str">
        <f>IF('Cihazlar'!C327="","",IFERROR(MATCH('Cihazlar'!C327,'Ürünler'!$A:$A,0),IFERROR(MATCH('Cihazlar'!C327,'Ürünler'!$B:$B,0),"")))</f>
        <v/>
      </c>
      <c r="Q327">
        <f>IF(R327&gt;0,0,IF('Cihazlar'!J327&lt;&gt;"",N(VALUE('Cihazlar'!J327)),IF(P327="",0,N(INDEX('Ürünler'!$C:$C,P327)))))</f>
        <v>0</v>
      </c>
      <c r="R327">
        <f>IF('Cihazlar'!K327&lt;&gt;"",N(VALUE('Cihazlar'!K327)),IF('Cihazlar'!J327&lt;&gt;"",0,IF(P327="",0,N(INDEX('Ürünler'!$D:$D,P327)))))</f>
        <v>0</v>
      </c>
    </row>
    <row r="328" spans="1:18">
      <c r="A328" t="str">
        <f>IF(AND('Cihazlar'!A328="",'Cihazlar'!B328=""),"",IFERROR(INDEX('Müşteriler'!$A:$A,MATCH(IF('Cihazlar'!A328="","§",'Cihazlar'!A328),'Müşteriler'!$K:$K,0)),IFERROR(INDEX('Müşteriler'!$A:$A,MATCH(IF('Cihazlar'!B328="","§",'Cihazlar'!B328),'Müşteriler'!$C:$C,0)),'Cihazlar'!A328&amp;'Cihazlar'!B328)))</f>
        <v/>
      </c>
      <c r="B328" t="str">
        <f>IF('Cihazlar'!C328="","",IF(P328="",'Cihazlar'!C328,INDEX('Ürünler'!$B:$B,P328)))</f>
        <v/>
      </c>
      <c r="C328" t="str">
        <f>IF('Cihazlar'!D328="","",'Cihazlar'!D328)</f>
        <v/>
      </c>
      <c r="D328" s="16" t="str">
        <f>O328</f>
        <v/>
      </c>
      <c r="E328" t="str">
        <f>IF(R328&gt;0,R328&amp;" gün",IF(Q328&gt;0,Q328&amp;" ay",""))</f>
        <v/>
      </c>
      <c r="F328" s="16" t="str">
        <f>IF(OR('Cihazlar'!C328="",O328=""),"",IF(R328&gt;0,O328+R328,IF(Q328&gt;0,EDATE(O328,Q328),"")))</f>
        <v/>
      </c>
      <c r="G328" s="17" t="str">
        <f>IF(F328="","",F328-TODAY())</f>
        <v/>
      </c>
      <c r="H328" t="str">
        <f>IF(G328="","",IF(G328&lt;0,"Gecikmiş",IF(G328&lt;=30,"30 gün içinde","Planlı")))</f>
        <v/>
      </c>
      <c r="I328" s="16" t="str">
        <f>IF('Cihazlar'!R328="","",IF('Cihazlar'!S328="Uygun değil",(IF('Cihazlar'!R328="","",IF(ISNUMBER('Cihazlar'!R328),'Cihazlar'!R328,IFERROR(DATE(VALUE(RIGHT('Cihazlar'!R328,4)),VALUE(MID('Cihazlar'!R328,4,2)),VALUE(LEFT('Cihazlar'!R328,2))),""))))+0,EDATE((IF('Cihazlar'!R328="","",IF(ISNUMBER('Cihazlar'!R328),'Cihazlar'!R328,IFERROR(DATE(VALUE(RIGHT('Cihazlar'!R328,4)),VALUE(MID('Cihazlar'!R328,4,2)),VALUE(LEFT('Cihazlar'!R328,2))),"")))),12)))</f>
        <v/>
      </c>
      <c r="J328" s="17" t="str">
        <f>IF(I328="","",I328-TODAY())</f>
        <v/>
      </c>
      <c r="K328" s="16" t="str">
        <f>IF('Cihazlar'!U328="","",IF('Cihazlar'!V328="Kaçak var",(IF('Cihazlar'!U328="","",IF(ISNUMBER('Cihazlar'!U328),'Cihazlar'!U328,IFERROR(DATE(VALUE(RIGHT('Cihazlar'!U328,4)),VALUE(MID('Cihazlar'!U328,4,2)),VALUE(LEFT('Cihazlar'!U328,2))),""))))+30,EDATE((IF('Cihazlar'!U328="","",IF(ISNUMBER('Cihazlar'!U328),'Cihazlar'!U328,IFERROR(DATE(VALUE(RIGHT('Cihazlar'!U328,4)),VALUE(MID('Cihazlar'!U328,4,2)),VALUE(LEFT('Cihazlar'!U328,2))),"")))),12)))</f>
        <v/>
      </c>
      <c r="L328" s="17" t="str">
        <f>IF(K328="","",K328-TODAY())</f>
        <v/>
      </c>
      <c r="M328" s="16" t="str">
        <f>IF('Cihazlar'!X328="","",IF('Cihazlar'!Y328="Uygun değil",(IF('Cihazlar'!X328="","",IF(ISNUMBER('Cihazlar'!X328),'Cihazlar'!X328,IFERROR(DATE(VALUE(RIGHT('Cihazlar'!X328,4)),VALUE(MID('Cihazlar'!X328,4,2)),VALUE(LEFT('Cihazlar'!X328,2))),""))))+0,EDATE((IF('Cihazlar'!X328="","",IF(ISNUMBER('Cihazlar'!X328),'Cihazlar'!X328,IFERROR(DATE(VALUE(RIGHT('Cihazlar'!X328,4)),VALUE(MID('Cihazlar'!X328,4,2)),VALUE(LEFT('Cihazlar'!X328,2))),"")))),12)))</f>
        <v/>
      </c>
      <c r="N328" s="17" t="str">
        <f>IF(M328="","",M328-TODAY())</f>
        <v/>
      </c>
      <c r="O328" s="16" t="str">
        <f>IF('Cihazlar'!F328&lt;&gt;"",IF('Cihazlar'!F328="","",IF(ISNUMBER('Cihazlar'!F328),'Cihazlar'!F328,IFERROR(DATE(VALUE(RIGHT('Cihazlar'!F328,4)),VALUE(MID('Cihazlar'!F328,4,2)),VALUE(LEFT('Cihazlar'!F328,2))),""))),IF('Cihazlar'!E328="","",IF(ISNUMBER('Cihazlar'!E328),'Cihazlar'!E328,IFERROR(DATE(VALUE(RIGHT('Cihazlar'!E328,4)),VALUE(MID('Cihazlar'!E328,4,2)),VALUE(LEFT('Cihazlar'!E328,2))),""))))</f>
        <v/>
      </c>
      <c r="P328" t="str">
        <f>IF('Cihazlar'!C328="","",IFERROR(MATCH('Cihazlar'!C328,'Ürünler'!$A:$A,0),IFERROR(MATCH('Cihazlar'!C328,'Ürünler'!$B:$B,0),"")))</f>
        <v/>
      </c>
      <c r="Q328">
        <f>IF(R328&gt;0,0,IF('Cihazlar'!J328&lt;&gt;"",N(VALUE('Cihazlar'!J328)),IF(P328="",0,N(INDEX('Ürünler'!$C:$C,P328)))))</f>
        <v>0</v>
      </c>
      <c r="R328">
        <f>IF('Cihazlar'!K328&lt;&gt;"",N(VALUE('Cihazlar'!K328)),IF('Cihazlar'!J328&lt;&gt;"",0,IF(P328="",0,N(INDEX('Ürünler'!$D:$D,P328)))))</f>
        <v>0</v>
      </c>
    </row>
    <row r="329" spans="1:18">
      <c r="A329" t="str">
        <f>IF(AND('Cihazlar'!A329="",'Cihazlar'!B329=""),"",IFERROR(INDEX('Müşteriler'!$A:$A,MATCH(IF('Cihazlar'!A329="","§",'Cihazlar'!A329),'Müşteriler'!$K:$K,0)),IFERROR(INDEX('Müşteriler'!$A:$A,MATCH(IF('Cihazlar'!B329="","§",'Cihazlar'!B329),'Müşteriler'!$C:$C,0)),'Cihazlar'!A329&amp;'Cihazlar'!B329)))</f>
        <v/>
      </c>
      <c r="B329" t="str">
        <f>IF('Cihazlar'!C329="","",IF(P329="",'Cihazlar'!C329,INDEX('Ürünler'!$B:$B,P329)))</f>
        <v/>
      </c>
      <c r="C329" t="str">
        <f>IF('Cihazlar'!D329="","",'Cihazlar'!D329)</f>
        <v/>
      </c>
      <c r="D329" s="16" t="str">
        <f>O329</f>
        <v/>
      </c>
      <c r="E329" t="str">
        <f>IF(R329&gt;0,R329&amp;" gün",IF(Q329&gt;0,Q329&amp;" ay",""))</f>
        <v/>
      </c>
      <c r="F329" s="16" t="str">
        <f>IF(OR('Cihazlar'!C329="",O329=""),"",IF(R329&gt;0,O329+R329,IF(Q329&gt;0,EDATE(O329,Q329),"")))</f>
        <v/>
      </c>
      <c r="G329" s="17" t="str">
        <f>IF(F329="","",F329-TODAY())</f>
        <v/>
      </c>
      <c r="H329" t="str">
        <f>IF(G329="","",IF(G329&lt;0,"Gecikmiş",IF(G329&lt;=30,"30 gün içinde","Planlı")))</f>
        <v/>
      </c>
      <c r="I329" s="16" t="str">
        <f>IF('Cihazlar'!R329="","",IF('Cihazlar'!S329="Uygun değil",(IF('Cihazlar'!R329="","",IF(ISNUMBER('Cihazlar'!R329),'Cihazlar'!R329,IFERROR(DATE(VALUE(RIGHT('Cihazlar'!R329,4)),VALUE(MID('Cihazlar'!R329,4,2)),VALUE(LEFT('Cihazlar'!R329,2))),""))))+0,EDATE((IF('Cihazlar'!R329="","",IF(ISNUMBER('Cihazlar'!R329),'Cihazlar'!R329,IFERROR(DATE(VALUE(RIGHT('Cihazlar'!R329,4)),VALUE(MID('Cihazlar'!R329,4,2)),VALUE(LEFT('Cihazlar'!R329,2))),"")))),12)))</f>
        <v/>
      </c>
      <c r="J329" s="17" t="str">
        <f>IF(I329="","",I329-TODAY())</f>
        <v/>
      </c>
      <c r="K329" s="16" t="str">
        <f>IF('Cihazlar'!U329="","",IF('Cihazlar'!V329="Kaçak var",(IF('Cihazlar'!U329="","",IF(ISNUMBER('Cihazlar'!U329),'Cihazlar'!U329,IFERROR(DATE(VALUE(RIGHT('Cihazlar'!U329,4)),VALUE(MID('Cihazlar'!U329,4,2)),VALUE(LEFT('Cihazlar'!U329,2))),""))))+30,EDATE((IF('Cihazlar'!U329="","",IF(ISNUMBER('Cihazlar'!U329),'Cihazlar'!U329,IFERROR(DATE(VALUE(RIGHT('Cihazlar'!U329,4)),VALUE(MID('Cihazlar'!U329,4,2)),VALUE(LEFT('Cihazlar'!U329,2))),"")))),12)))</f>
        <v/>
      </c>
      <c r="L329" s="17" t="str">
        <f>IF(K329="","",K329-TODAY())</f>
        <v/>
      </c>
      <c r="M329" s="16" t="str">
        <f>IF('Cihazlar'!X329="","",IF('Cihazlar'!Y329="Uygun değil",(IF('Cihazlar'!X329="","",IF(ISNUMBER('Cihazlar'!X329),'Cihazlar'!X329,IFERROR(DATE(VALUE(RIGHT('Cihazlar'!X329,4)),VALUE(MID('Cihazlar'!X329,4,2)),VALUE(LEFT('Cihazlar'!X329,2))),""))))+0,EDATE((IF('Cihazlar'!X329="","",IF(ISNUMBER('Cihazlar'!X329),'Cihazlar'!X329,IFERROR(DATE(VALUE(RIGHT('Cihazlar'!X329,4)),VALUE(MID('Cihazlar'!X329,4,2)),VALUE(LEFT('Cihazlar'!X329,2))),"")))),12)))</f>
        <v/>
      </c>
      <c r="N329" s="17" t="str">
        <f>IF(M329="","",M329-TODAY())</f>
        <v/>
      </c>
      <c r="O329" s="16" t="str">
        <f>IF('Cihazlar'!F329&lt;&gt;"",IF('Cihazlar'!F329="","",IF(ISNUMBER('Cihazlar'!F329),'Cihazlar'!F329,IFERROR(DATE(VALUE(RIGHT('Cihazlar'!F329,4)),VALUE(MID('Cihazlar'!F329,4,2)),VALUE(LEFT('Cihazlar'!F329,2))),""))),IF('Cihazlar'!E329="","",IF(ISNUMBER('Cihazlar'!E329),'Cihazlar'!E329,IFERROR(DATE(VALUE(RIGHT('Cihazlar'!E329,4)),VALUE(MID('Cihazlar'!E329,4,2)),VALUE(LEFT('Cihazlar'!E329,2))),""))))</f>
        <v/>
      </c>
      <c r="P329" t="str">
        <f>IF('Cihazlar'!C329="","",IFERROR(MATCH('Cihazlar'!C329,'Ürünler'!$A:$A,0),IFERROR(MATCH('Cihazlar'!C329,'Ürünler'!$B:$B,0),"")))</f>
        <v/>
      </c>
      <c r="Q329">
        <f>IF(R329&gt;0,0,IF('Cihazlar'!J329&lt;&gt;"",N(VALUE('Cihazlar'!J329)),IF(P329="",0,N(INDEX('Ürünler'!$C:$C,P329)))))</f>
        <v>0</v>
      </c>
      <c r="R329">
        <f>IF('Cihazlar'!K329&lt;&gt;"",N(VALUE('Cihazlar'!K329)),IF('Cihazlar'!J329&lt;&gt;"",0,IF(P329="",0,N(INDEX('Ürünler'!$D:$D,P329)))))</f>
        <v>0</v>
      </c>
    </row>
    <row r="330" spans="1:18">
      <c r="A330" t="str">
        <f>IF(AND('Cihazlar'!A330="",'Cihazlar'!B330=""),"",IFERROR(INDEX('Müşteriler'!$A:$A,MATCH(IF('Cihazlar'!A330="","§",'Cihazlar'!A330),'Müşteriler'!$K:$K,0)),IFERROR(INDEX('Müşteriler'!$A:$A,MATCH(IF('Cihazlar'!B330="","§",'Cihazlar'!B330),'Müşteriler'!$C:$C,0)),'Cihazlar'!A330&amp;'Cihazlar'!B330)))</f>
        <v/>
      </c>
      <c r="B330" t="str">
        <f>IF('Cihazlar'!C330="","",IF(P330="",'Cihazlar'!C330,INDEX('Ürünler'!$B:$B,P330)))</f>
        <v/>
      </c>
      <c r="C330" t="str">
        <f>IF('Cihazlar'!D330="","",'Cihazlar'!D330)</f>
        <v/>
      </c>
      <c r="D330" s="16" t="str">
        <f>O330</f>
        <v/>
      </c>
      <c r="E330" t="str">
        <f>IF(R330&gt;0,R330&amp;" gün",IF(Q330&gt;0,Q330&amp;" ay",""))</f>
        <v/>
      </c>
      <c r="F330" s="16" t="str">
        <f>IF(OR('Cihazlar'!C330="",O330=""),"",IF(R330&gt;0,O330+R330,IF(Q330&gt;0,EDATE(O330,Q330),"")))</f>
        <v/>
      </c>
      <c r="G330" s="17" t="str">
        <f>IF(F330="","",F330-TODAY())</f>
        <v/>
      </c>
      <c r="H330" t="str">
        <f>IF(G330="","",IF(G330&lt;0,"Gecikmiş",IF(G330&lt;=30,"30 gün içinde","Planlı")))</f>
        <v/>
      </c>
      <c r="I330" s="16" t="str">
        <f>IF('Cihazlar'!R330="","",IF('Cihazlar'!S330="Uygun değil",(IF('Cihazlar'!R330="","",IF(ISNUMBER('Cihazlar'!R330),'Cihazlar'!R330,IFERROR(DATE(VALUE(RIGHT('Cihazlar'!R330,4)),VALUE(MID('Cihazlar'!R330,4,2)),VALUE(LEFT('Cihazlar'!R330,2))),""))))+0,EDATE((IF('Cihazlar'!R330="","",IF(ISNUMBER('Cihazlar'!R330),'Cihazlar'!R330,IFERROR(DATE(VALUE(RIGHT('Cihazlar'!R330,4)),VALUE(MID('Cihazlar'!R330,4,2)),VALUE(LEFT('Cihazlar'!R330,2))),"")))),12)))</f>
        <v/>
      </c>
      <c r="J330" s="17" t="str">
        <f>IF(I330="","",I330-TODAY())</f>
        <v/>
      </c>
      <c r="K330" s="16" t="str">
        <f>IF('Cihazlar'!U330="","",IF('Cihazlar'!V330="Kaçak var",(IF('Cihazlar'!U330="","",IF(ISNUMBER('Cihazlar'!U330),'Cihazlar'!U330,IFERROR(DATE(VALUE(RIGHT('Cihazlar'!U330,4)),VALUE(MID('Cihazlar'!U330,4,2)),VALUE(LEFT('Cihazlar'!U330,2))),""))))+30,EDATE((IF('Cihazlar'!U330="","",IF(ISNUMBER('Cihazlar'!U330),'Cihazlar'!U330,IFERROR(DATE(VALUE(RIGHT('Cihazlar'!U330,4)),VALUE(MID('Cihazlar'!U330,4,2)),VALUE(LEFT('Cihazlar'!U330,2))),"")))),12)))</f>
        <v/>
      </c>
      <c r="L330" s="17" t="str">
        <f>IF(K330="","",K330-TODAY())</f>
        <v/>
      </c>
      <c r="M330" s="16" t="str">
        <f>IF('Cihazlar'!X330="","",IF('Cihazlar'!Y330="Uygun değil",(IF('Cihazlar'!X330="","",IF(ISNUMBER('Cihazlar'!X330),'Cihazlar'!X330,IFERROR(DATE(VALUE(RIGHT('Cihazlar'!X330,4)),VALUE(MID('Cihazlar'!X330,4,2)),VALUE(LEFT('Cihazlar'!X330,2))),""))))+0,EDATE((IF('Cihazlar'!X330="","",IF(ISNUMBER('Cihazlar'!X330),'Cihazlar'!X330,IFERROR(DATE(VALUE(RIGHT('Cihazlar'!X330,4)),VALUE(MID('Cihazlar'!X330,4,2)),VALUE(LEFT('Cihazlar'!X330,2))),"")))),12)))</f>
        <v/>
      </c>
      <c r="N330" s="17" t="str">
        <f>IF(M330="","",M330-TODAY())</f>
        <v/>
      </c>
      <c r="O330" s="16" t="str">
        <f>IF('Cihazlar'!F330&lt;&gt;"",IF('Cihazlar'!F330="","",IF(ISNUMBER('Cihazlar'!F330),'Cihazlar'!F330,IFERROR(DATE(VALUE(RIGHT('Cihazlar'!F330,4)),VALUE(MID('Cihazlar'!F330,4,2)),VALUE(LEFT('Cihazlar'!F330,2))),""))),IF('Cihazlar'!E330="","",IF(ISNUMBER('Cihazlar'!E330),'Cihazlar'!E330,IFERROR(DATE(VALUE(RIGHT('Cihazlar'!E330,4)),VALUE(MID('Cihazlar'!E330,4,2)),VALUE(LEFT('Cihazlar'!E330,2))),""))))</f>
        <v/>
      </c>
      <c r="P330" t="str">
        <f>IF('Cihazlar'!C330="","",IFERROR(MATCH('Cihazlar'!C330,'Ürünler'!$A:$A,0),IFERROR(MATCH('Cihazlar'!C330,'Ürünler'!$B:$B,0),"")))</f>
        <v/>
      </c>
      <c r="Q330">
        <f>IF(R330&gt;0,0,IF('Cihazlar'!J330&lt;&gt;"",N(VALUE('Cihazlar'!J330)),IF(P330="",0,N(INDEX('Ürünler'!$C:$C,P330)))))</f>
        <v>0</v>
      </c>
      <c r="R330">
        <f>IF('Cihazlar'!K330&lt;&gt;"",N(VALUE('Cihazlar'!K330)),IF('Cihazlar'!J330&lt;&gt;"",0,IF(P330="",0,N(INDEX('Ürünler'!$D:$D,P330)))))</f>
        <v>0</v>
      </c>
    </row>
    <row r="331" spans="1:18">
      <c r="A331" t="str">
        <f>IF(AND('Cihazlar'!A331="",'Cihazlar'!B331=""),"",IFERROR(INDEX('Müşteriler'!$A:$A,MATCH(IF('Cihazlar'!A331="","§",'Cihazlar'!A331),'Müşteriler'!$K:$K,0)),IFERROR(INDEX('Müşteriler'!$A:$A,MATCH(IF('Cihazlar'!B331="","§",'Cihazlar'!B331),'Müşteriler'!$C:$C,0)),'Cihazlar'!A331&amp;'Cihazlar'!B331)))</f>
        <v/>
      </c>
      <c r="B331" t="str">
        <f>IF('Cihazlar'!C331="","",IF(P331="",'Cihazlar'!C331,INDEX('Ürünler'!$B:$B,P331)))</f>
        <v/>
      </c>
      <c r="C331" t="str">
        <f>IF('Cihazlar'!D331="","",'Cihazlar'!D331)</f>
        <v/>
      </c>
      <c r="D331" s="16" t="str">
        <f>O331</f>
        <v/>
      </c>
      <c r="E331" t="str">
        <f>IF(R331&gt;0,R331&amp;" gün",IF(Q331&gt;0,Q331&amp;" ay",""))</f>
        <v/>
      </c>
      <c r="F331" s="16" t="str">
        <f>IF(OR('Cihazlar'!C331="",O331=""),"",IF(R331&gt;0,O331+R331,IF(Q331&gt;0,EDATE(O331,Q331),"")))</f>
        <v/>
      </c>
      <c r="G331" s="17" t="str">
        <f>IF(F331="","",F331-TODAY())</f>
        <v/>
      </c>
      <c r="H331" t="str">
        <f>IF(G331="","",IF(G331&lt;0,"Gecikmiş",IF(G331&lt;=30,"30 gün içinde","Planlı")))</f>
        <v/>
      </c>
      <c r="I331" s="16" t="str">
        <f>IF('Cihazlar'!R331="","",IF('Cihazlar'!S331="Uygun değil",(IF('Cihazlar'!R331="","",IF(ISNUMBER('Cihazlar'!R331),'Cihazlar'!R331,IFERROR(DATE(VALUE(RIGHT('Cihazlar'!R331,4)),VALUE(MID('Cihazlar'!R331,4,2)),VALUE(LEFT('Cihazlar'!R331,2))),""))))+0,EDATE((IF('Cihazlar'!R331="","",IF(ISNUMBER('Cihazlar'!R331),'Cihazlar'!R331,IFERROR(DATE(VALUE(RIGHT('Cihazlar'!R331,4)),VALUE(MID('Cihazlar'!R331,4,2)),VALUE(LEFT('Cihazlar'!R331,2))),"")))),12)))</f>
        <v/>
      </c>
      <c r="J331" s="17" t="str">
        <f>IF(I331="","",I331-TODAY())</f>
        <v/>
      </c>
      <c r="K331" s="16" t="str">
        <f>IF('Cihazlar'!U331="","",IF('Cihazlar'!V331="Kaçak var",(IF('Cihazlar'!U331="","",IF(ISNUMBER('Cihazlar'!U331),'Cihazlar'!U331,IFERROR(DATE(VALUE(RIGHT('Cihazlar'!U331,4)),VALUE(MID('Cihazlar'!U331,4,2)),VALUE(LEFT('Cihazlar'!U331,2))),""))))+30,EDATE((IF('Cihazlar'!U331="","",IF(ISNUMBER('Cihazlar'!U331),'Cihazlar'!U331,IFERROR(DATE(VALUE(RIGHT('Cihazlar'!U331,4)),VALUE(MID('Cihazlar'!U331,4,2)),VALUE(LEFT('Cihazlar'!U331,2))),"")))),12)))</f>
        <v/>
      </c>
      <c r="L331" s="17" t="str">
        <f>IF(K331="","",K331-TODAY())</f>
        <v/>
      </c>
      <c r="M331" s="16" t="str">
        <f>IF('Cihazlar'!X331="","",IF('Cihazlar'!Y331="Uygun değil",(IF('Cihazlar'!X331="","",IF(ISNUMBER('Cihazlar'!X331),'Cihazlar'!X331,IFERROR(DATE(VALUE(RIGHT('Cihazlar'!X331,4)),VALUE(MID('Cihazlar'!X331,4,2)),VALUE(LEFT('Cihazlar'!X331,2))),""))))+0,EDATE((IF('Cihazlar'!X331="","",IF(ISNUMBER('Cihazlar'!X331),'Cihazlar'!X331,IFERROR(DATE(VALUE(RIGHT('Cihazlar'!X331,4)),VALUE(MID('Cihazlar'!X331,4,2)),VALUE(LEFT('Cihazlar'!X331,2))),"")))),12)))</f>
        <v/>
      </c>
      <c r="N331" s="17" t="str">
        <f>IF(M331="","",M331-TODAY())</f>
        <v/>
      </c>
      <c r="O331" s="16" t="str">
        <f>IF('Cihazlar'!F331&lt;&gt;"",IF('Cihazlar'!F331="","",IF(ISNUMBER('Cihazlar'!F331),'Cihazlar'!F331,IFERROR(DATE(VALUE(RIGHT('Cihazlar'!F331,4)),VALUE(MID('Cihazlar'!F331,4,2)),VALUE(LEFT('Cihazlar'!F331,2))),""))),IF('Cihazlar'!E331="","",IF(ISNUMBER('Cihazlar'!E331),'Cihazlar'!E331,IFERROR(DATE(VALUE(RIGHT('Cihazlar'!E331,4)),VALUE(MID('Cihazlar'!E331,4,2)),VALUE(LEFT('Cihazlar'!E331,2))),""))))</f>
        <v/>
      </c>
      <c r="P331" t="str">
        <f>IF('Cihazlar'!C331="","",IFERROR(MATCH('Cihazlar'!C331,'Ürünler'!$A:$A,0),IFERROR(MATCH('Cihazlar'!C331,'Ürünler'!$B:$B,0),"")))</f>
        <v/>
      </c>
      <c r="Q331">
        <f>IF(R331&gt;0,0,IF('Cihazlar'!J331&lt;&gt;"",N(VALUE('Cihazlar'!J331)),IF(P331="",0,N(INDEX('Ürünler'!$C:$C,P331)))))</f>
        <v>0</v>
      </c>
      <c r="R331">
        <f>IF('Cihazlar'!K331&lt;&gt;"",N(VALUE('Cihazlar'!K331)),IF('Cihazlar'!J331&lt;&gt;"",0,IF(P331="",0,N(INDEX('Ürünler'!$D:$D,P331)))))</f>
        <v>0</v>
      </c>
    </row>
    <row r="332" spans="1:18">
      <c r="A332" t="str">
        <f>IF(AND('Cihazlar'!A332="",'Cihazlar'!B332=""),"",IFERROR(INDEX('Müşteriler'!$A:$A,MATCH(IF('Cihazlar'!A332="","§",'Cihazlar'!A332),'Müşteriler'!$K:$K,0)),IFERROR(INDEX('Müşteriler'!$A:$A,MATCH(IF('Cihazlar'!B332="","§",'Cihazlar'!B332),'Müşteriler'!$C:$C,0)),'Cihazlar'!A332&amp;'Cihazlar'!B332)))</f>
        <v/>
      </c>
      <c r="B332" t="str">
        <f>IF('Cihazlar'!C332="","",IF(P332="",'Cihazlar'!C332,INDEX('Ürünler'!$B:$B,P332)))</f>
        <v/>
      </c>
      <c r="C332" t="str">
        <f>IF('Cihazlar'!D332="","",'Cihazlar'!D332)</f>
        <v/>
      </c>
      <c r="D332" s="16" t="str">
        <f>O332</f>
        <v/>
      </c>
      <c r="E332" t="str">
        <f>IF(R332&gt;0,R332&amp;" gün",IF(Q332&gt;0,Q332&amp;" ay",""))</f>
        <v/>
      </c>
      <c r="F332" s="16" t="str">
        <f>IF(OR('Cihazlar'!C332="",O332=""),"",IF(R332&gt;0,O332+R332,IF(Q332&gt;0,EDATE(O332,Q332),"")))</f>
        <v/>
      </c>
      <c r="G332" s="17" t="str">
        <f>IF(F332="","",F332-TODAY())</f>
        <v/>
      </c>
      <c r="H332" t="str">
        <f>IF(G332="","",IF(G332&lt;0,"Gecikmiş",IF(G332&lt;=30,"30 gün içinde","Planlı")))</f>
        <v/>
      </c>
      <c r="I332" s="16" t="str">
        <f>IF('Cihazlar'!R332="","",IF('Cihazlar'!S332="Uygun değil",(IF('Cihazlar'!R332="","",IF(ISNUMBER('Cihazlar'!R332),'Cihazlar'!R332,IFERROR(DATE(VALUE(RIGHT('Cihazlar'!R332,4)),VALUE(MID('Cihazlar'!R332,4,2)),VALUE(LEFT('Cihazlar'!R332,2))),""))))+0,EDATE((IF('Cihazlar'!R332="","",IF(ISNUMBER('Cihazlar'!R332),'Cihazlar'!R332,IFERROR(DATE(VALUE(RIGHT('Cihazlar'!R332,4)),VALUE(MID('Cihazlar'!R332,4,2)),VALUE(LEFT('Cihazlar'!R332,2))),"")))),12)))</f>
        <v/>
      </c>
      <c r="J332" s="17" t="str">
        <f>IF(I332="","",I332-TODAY())</f>
        <v/>
      </c>
      <c r="K332" s="16" t="str">
        <f>IF('Cihazlar'!U332="","",IF('Cihazlar'!V332="Kaçak var",(IF('Cihazlar'!U332="","",IF(ISNUMBER('Cihazlar'!U332),'Cihazlar'!U332,IFERROR(DATE(VALUE(RIGHT('Cihazlar'!U332,4)),VALUE(MID('Cihazlar'!U332,4,2)),VALUE(LEFT('Cihazlar'!U332,2))),""))))+30,EDATE((IF('Cihazlar'!U332="","",IF(ISNUMBER('Cihazlar'!U332),'Cihazlar'!U332,IFERROR(DATE(VALUE(RIGHT('Cihazlar'!U332,4)),VALUE(MID('Cihazlar'!U332,4,2)),VALUE(LEFT('Cihazlar'!U332,2))),"")))),12)))</f>
        <v/>
      </c>
      <c r="L332" s="17" t="str">
        <f>IF(K332="","",K332-TODAY())</f>
        <v/>
      </c>
      <c r="M332" s="16" t="str">
        <f>IF('Cihazlar'!X332="","",IF('Cihazlar'!Y332="Uygun değil",(IF('Cihazlar'!X332="","",IF(ISNUMBER('Cihazlar'!X332),'Cihazlar'!X332,IFERROR(DATE(VALUE(RIGHT('Cihazlar'!X332,4)),VALUE(MID('Cihazlar'!X332,4,2)),VALUE(LEFT('Cihazlar'!X332,2))),""))))+0,EDATE((IF('Cihazlar'!X332="","",IF(ISNUMBER('Cihazlar'!X332),'Cihazlar'!X332,IFERROR(DATE(VALUE(RIGHT('Cihazlar'!X332,4)),VALUE(MID('Cihazlar'!X332,4,2)),VALUE(LEFT('Cihazlar'!X332,2))),"")))),12)))</f>
        <v/>
      </c>
      <c r="N332" s="17" t="str">
        <f>IF(M332="","",M332-TODAY())</f>
        <v/>
      </c>
      <c r="O332" s="16" t="str">
        <f>IF('Cihazlar'!F332&lt;&gt;"",IF('Cihazlar'!F332="","",IF(ISNUMBER('Cihazlar'!F332),'Cihazlar'!F332,IFERROR(DATE(VALUE(RIGHT('Cihazlar'!F332,4)),VALUE(MID('Cihazlar'!F332,4,2)),VALUE(LEFT('Cihazlar'!F332,2))),""))),IF('Cihazlar'!E332="","",IF(ISNUMBER('Cihazlar'!E332),'Cihazlar'!E332,IFERROR(DATE(VALUE(RIGHT('Cihazlar'!E332,4)),VALUE(MID('Cihazlar'!E332,4,2)),VALUE(LEFT('Cihazlar'!E332,2))),""))))</f>
        <v/>
      </c>
      <c r="P332" t="str">
        <f>IF('Cihazlar'!C332="","",IFERROR(MATCH('Cihazlar'!C332,'Ürünler'!$A:$A,0),IFERROR(MATCH('Cihazlar'!C332,'Ürünler'!$B:$B,0),"")))</f>
        <v/>
      </c>
      <c r="Q332">
        <f>IF(R332&gt;0,0,IF('Cihazlar'!J332&lt;&gt;"",N(VALUE('Cihazlar'!J332)),IF(P332="",0,N(INDEX('Ürünler'!$C:$C,P332)))))</f>
        <v>0</v>
      </c>
      <c r="R332">
        <f>IF('Cihazlar'!K332&lt;&gt;"",N(VALUE('Cihazlar'!K332)),IF('Cihazlar'!J332&lt;&gt;"",0,IF(P332="",0,N(INDEX('Ürünler'!$D:$D,P332)))))</f>
        <v>0</v>
      </c>
    </row>
    <row r="333" spans="1:18">
      <c r="A333" t="str">
        <f>IF(AND('Cihazlar'!A333="",'Cihazlar'!B333=""),"",IFERROR(INDEX('Müşteriler'!$A:$A,MATCH(IF('Cihazlar'!A333="","§",'Cihazlar'!A333),'Müşteriler'!$K:$K,0)),IFERROR(INDEX('Müşteriler'!$A:$A,MATCH(IF('Cihazlar'!B333="","§",'Cihazlar'!B333),'Müşteriler'!$C:$C,0)),'Cihazlar'!A333&amp;'Cihazlar'!B333)))</f>
        <v/>
      </c>
      <c r="B333" t="str">
        <f>IF('Cihazlar'!C333="","",IF(P333="",'Cihazlar'!C333,INDEX('Ürünler'!$B:$B,P333)))</f>
        <v/>
      </c>
      <c r="C333" t="str">
        <f>IF('Cihazlar'!D333="","",'Cihazlar'!D333)</f>
        <v/>
      </c>
      <c r="D333" s="16" t="str">
        <f>O333</f>
        <v/>
      </c>
      <c r="E333" t="str">
        <f>IF(R333&gt;0,R333&amp;" gün",IF(Q333&gt;0,Q333&amp;" ay",""))</f>
        <v/>
      </c>
      <c r="F333" s="16" t="str">
        <f>IF(OR('Cihazlar'!C333="",O333=""),"",IF(R333&gt;0,O333+R333,IF(Q333&gt;0,EDATE(O333,Q333),"")))</f>
        <v/>
      </c>
      <c r="G333" s="17" t="str">
        <f>IF(F333="","",F333-TODAY())</f>
        <v/>
      </c>
      <c r="H333" t="str">
        <f>IF(G333="","",IF(G333&lt;0,"Gecikmiş",IF(G333&lt;=30,"30 gün içinde","Planlı")))</f>
        <v/>
      </c>
      <c r="I333" s="16" t="str">
        <f>IF('Cihazlar'!R333="","",IF('Cihazlar'!S333="Uygun değil",(IF('Cihazlar'!R333="","",IF(ISNUMBER('Cihazlar'!R333),'Cihazlar'!R333,IFERROR(DATE(VALUE(RIGHT('Cihazlar'!R333,4)),VALUE(MID('Cihazlar'!R333,4,2)),VALUE(LEFT('Cihazlar'!R333,2))),""))))+0,EDATE((IF('Cihazlar'!R333="","",IF(ISNUMBER('Cihazlar'!R333),'Cihazlar'!R333,IFERROR(DATE(VALUE(RIGHT('Cihazlar'!R333,4)),VALUE(MID('Cihazlar'!R333,4,2)),VALUE(LEFT('Cihazlar'!R333,2))),"")))),12)))</f>
        <v/>
      </c>
      <c r="J333" s="17" t="str">
        <f>IF(I333="","",I333-TODAY())</f>
        <v/>
      </c>
      <c r="K333" s="16" t="str">
        <f>IF('Cihazlar'!U333="","",IF('Cihazlar'!V333="Kaçak var",(IF('Cihazlar'!U333="","",IF(ISNUMBER('Cihazlar'!U333),'Cihazlar'!U333,IFERROR(DATE(VALUE(RIGHT('Cihazlar'!U333,4)),VALUE(MID('Cihazlar'!U333,4,2)),VALUE(LEFT('Cihazlar'!U333,2))),""))))+30,EDATE((IF('Cihazlar'!U333="","",IF(ISNUMBER('Cihazlar'!U333),'Cihazlar'!U333,IFERROR(DATE(VALUE(RIGHT('Cihazlar'!U333,4)),VALUE(MID('Cihazlar'!U333,4,2)),VALUE(LEFT('Cihazlar'!U333,2))),"")))),12)))</f>
        <v/>
      </c>
      <c r="L333" s="17" t="str">
        <f>IF(K333="","",K333-TODAY())</f>
        <v/>
      </c>
      <c r="M333" s="16" t="str">
        <f>IF('Cihazlar'!X333="","",IF('Cihazlar'!Y333="Uygun değil",(IF('Cihazlar'!X333="","",IF(ISNUMBER('Cihazlar'!X333),'Cihazlar'!X333,IFERROR(DATE(VALUE(RIGHT('Cihazlar'!X333,4)),VALUE(MID('Cihazlar'!X333,4,2)),VALUE(LEFT('Cihazlar'!X333,2))),""))))+0,EDATE((IF('Cihazlar'!X333="","",IF(ISNUMBER('Cihazlar'!X333),'Cihazlar'!X333,IFERROR(DATE(VALUE(RIGHT('Cihazlar'!X333,4)),VALUE(MID('Cihazlar'!X333,4,2)),VALUE(LEFT('Cihazlar'!X333,2))),"")))),12)))</f>
        <v/>
      </c>
      <c r="N333" s="17" t="str">
        <f>IF(M333="","",M333-TODAY())</f>
        <v/>
      </c>
      <c r="O333" s="16" t="str">
        <f>IF('Cihazlar'!F333&lt;&gt;"",IF('Cihazlar'!F333="","",IF(ISNUMBER('Cihazlar'!F333),'Cihazlar'!F333,IFERROR(DATE(VALUE(RIGHT('Cihazlar'!F333,4)),VALUE(MID('Cihazlar'!F333,4,2)),VALUE(LEFT('Cihazlar'!F333,2))),""))),IF('Cihazlar'!E333="","",IF(ISNUMBER('Cihazlar'!E333),'Cihazlar'!E333,IFERROR(DATE(VALUE(RIGHT('Cihazlar'!E333,4)),VALUE(MID('Cihazlar'!E333,4,2)),VALUE(LEFT('Cihazlar'!E333,2))),""))))</f>
        <v/>
      </c>
      <c r="P333" t="str">
        <f>IF('Cihazlar'!C333="","",IFERROR(MATCH('Cihazlar'!C333,'Ürünler'!$A:$A,0),IFERROR(MATCH('Cihazlar'!C333,'Ürünler'!$B:$B,0),"")))</f>
        <v/>
      </c>
      <c r="Q333">
        <f>IF(R333&gt;0,0,IF('Cihazlar'!J333&lt;&gt;"",N(VALUE('Cihazlar'!J333)),IF(P333="",0,N(INDEX('Ürünler'!$C:$C,P333)))))</f>
        <v>0</v>
      </c>
      <c r="R333">
        <f>IF('Cihazlar'!K333&lt;&gt;"",N(VALUE('Cihazlar'!K333)),IF('Cihazlar'!J333&lt;&gt;"",0,IF(P333="",0,N(INDEX('Ürünler'!$D:$D,P333)))))</f>
        <v>0</v>
      </c>
    </row>
    <row r="334" spans="1:18">
      <c r="A334" t="str">
        <f>IF(AND('Cihazlar'!A334="",'Cihazlar'!B334=""),"",IFERROR(INDEX('Müşteriler'!$A:$A,MATCH(IF('Cihazlar'!A334="","§",'Cihazlar'!A334),'Müşteriler'!$K:$K,0)),IFERROR(INDEX('Müşteriler'!$A:$A,MATCH(IF('Cihazlar'!B334="","§",'Cihazlar'!B334),'Müşteriler'!$C:$C,0)),'Cihazlar'!A334&amp;'Cihazlar'!B334)))</f>
        <v/>
      </c>
      <c r="B334" t="str">
        <f>IF('Cihazlar'!C334="","",IF(P334="",'Cihazlar'!C334,INDEX('Ürünler'!$B:$B,P334)))</f>
        <v/>
      </c>
      <c r="C334" t="str">
        <f>IF('Cihazlar'!D334="","",'Cihazlar'!D334)</f>
        <v/>
      </c>
      <c r="D334" s="16" t="str">
        <f>O334</f>
        <v/>
      </c>
      <c r="E334" t="str">
        <f>IF(R334&gt;0,R334&amp;" gün",IF(Q334&gt;0,Q334&amp;" ay",""))</f>
        <v/>
      </c>
      <c r="F334" s="16" t="str">
        <f>IF(OR('Cihazlar'!C334="",O334=""),"",IF(R334&gt;0,O334+R334,IF(Q334&gt;0,EDATE(O334,Q334),"")))</f>
        <v/>
      </c>
      <c r="G334" s="17" t="str">
        <f>IF(F334="","",F334-TODAY())</f>
        <v/>
      </c>
      <c r="H334" t="str">
        <f>IF(G334="","",IF(G334&lt;0,"Gecikmiş",IF(G334&lt;=30,"30 gün içinde","Planlı")))</f>
        <v/>
      </c>
      <c r="I334" s="16" t="str">
        <f>IF('Cihazlar'!R334="","",IF('Cihazlar'!S334="Uygun değil",(IF('Cihazlar'!R334="","",IF(ISNUMBER('Cihazlar'!R334),'Cihazlar'!R334,IFERROR(DATE(VALUE(RIGHT('Cihazlar'!R334,4)),VALUE(MID('Cihazlar'!R334,4,2)),VALUE(LEFT('Cihazlar'!R334,2))),""))))+0,EDATE((IF('Cihazlar'!R334="","",IF(ISNUMBER('Cihazlar'!R334),'Cihazlar'!R334,IFERROR(DATE(VALUE(RIGHT('Cihazlar'!R334,4)),VALUE(MID('Cihazlar'!R334,4,2)),VALUE(LEFT('Cihazlar'!R334,2))),"")))),12)))</f>
        <v/>
      </c>
      <c r="J334" s="17" t="str">
        <f>IF(I334="","",I334-TODAY())</f>
        <v/>
      </c>
      <c r="K334" s="16" t="str">
        <f>IF('Cihazlar'!U334="","",IF('Cihazlar'!V334="Kaçak var",(IF('Cihazlar'!U334="","",IF(ISNUMBER('Cihazlar'!U334),'Cihazlar'!U334,IFERROR(DATE(VALUE(RIGHT('Cihazlar'!U334,4)),VALUE(MID('Cihazlar'!U334,4,2)),VALUE(LEFT('Cihazlar'!U334,2))),""))))+30,EDATE((IF('Cihazlar'!U334="","",IF(ISNUMBER('Cihazlar'!U334),'Cihazlar'!U334,IFERROR(DATE(VALUE(RIGHT('Cihazlar'!U334,4)),VALUE(MID('Cihazlar'!U334,4,2)),VALUE(LEFT('Cihazlar'!U334,2))),"")))),12)))</f>
        <v/>
      </c>
      <c r="L334" s="17" t="str">
        <f>IF(K334="","",K334-TODAY())</f>
        <v/>
      </c>
      <c r="M334" s="16" t="str">
        <f>IF('Cihazlar'!X334="","",IF('Cihazlar'!Y334="Uygun değil",(IF('Cihazlar'!X334="","",IF(ISNUMBER('Cihazlar'!X334),'Cihazlar'!X334,IFERROR(DATE(VALUE(RIGHT('Cihazlar'!X334,4)),VALUE(MID('Cihazlar'!X334,4,2)),VALUE(LEFT('Cihazlar'!X334,2))),""))))+0,EDATE((IF('Cihazlar'!X334="","",IF(ISNUMBER('Cihazlar'!X334),'Cihazlar'!X334,IFERROR(DATE(VALUE(RIGHT('Cihazlar'!X334,4)),VALUE(MID('Cihazlar'!X334,4,2)),VALUE(LEFT('Cihazlar'!X334,2))),"")))),12)))</f>
        <v/>
      </c>
      <c r="N334" s="17" t="str">
        <f>IF(M334="","",M334-TODAY())</f>
        <v/>
      </c>
      <c r="O334" s="16" t="str">
        <f>IF('Cihazlar'!F334&lt;&gt;"",IF('Cihazlar'!F334="","",IF(ISNUMBER('Cihazlar'!F334),'Cihazlar'!F334,IFERROR(DATE(VALUE(RIGHT('Cihazlar'!F334,4)),VALUE(MID('Cihazlar'!F334,4,2)),VALUE(LEFT('Cihazlar'!F334,2))),""))),IF('Cihazlar'!E334="","",IF(ISNUMBER('Cihazlar'!E334),'Cihazlar'!E334,IFERROR(DATE(VALUE(RIGHT('Cihazlar'!E334,4)),VALUE(MID('Cihazlar'!E334,4,2)),VALUE(LEFT('Cihazlar'!E334,2))),""))))</f>
        <v/>
      </c>
      <c r="P334" t="str">
        <f>IF('Cihazlar'!C334="","",IFERROR(MATCH('Cihazlar'!C334,'Ürünler'!$A:$A,0),IFERROR(MATCH('Cihazlar'!C334,'Ürünler'!$B:$B,0),"")))</f>
        <v/>
      </c>
      <c r="Q334">
        <f>IF(R334&gt;0,0,IF('Cihazlar'!J334&lt;&gt;"",N(VALUE('Cihazlar'!J334)),IF(P334="",0,N(INDEX('Ürünler'!$C:$C,P334)))))</f>
        <v>0</v>
      </c>
      <c r="R334">
        <f>IF('Cihazlar'!K334&lt;&gt;"",N(VALUE('Cihazlar'!K334)),IF('Cihazlar'!J334&lt;&gt;"",0,IF(P334="",0,N(INDEX('Ürünler'!$D:$D,P334)))))</f>
        <v>0</v>
      </c>
    </row>
    <row r="335" spans="1:18">
      <c r="A335" t="str">
        <f>IF(AND('Cihazlar'!A335="",'Cihazlar'!B335=""),"",IFERROR(INDEX('Müşteriler'!$A:$A,MATCH(IF('Cihazlar'!A335="","§",'Cihazlar'!A335),'Müşteriler'!$K:$K,0)),IFERROR(INDEX('Müşteriler'!$A:$A,MATCH(IF('Cihazlar'!B335="","§",'Cihazlar'!B335),'Müşteriler'!$C:$C,0)),'Cihazlar'!A335&amp;'Cihazlar'!B335)))</f>
        <v/>
      </c>
      <c r="B335" t="str">
        <f>IF('Cihazlar'!C335="","",IF(P335="",'Cihazlar'!C335,INDEX('Ürünler'!$B:$B,P335)))</f>
        <v/>
      </c>
      <c r="C335" t="str">
        <f>IF('Cihazlar'!D335="","",'Cihazlar'!D335)</f>
        <v/>
      </c>
      <c r="D335" s="16" t="str">
        <f>O335</f>
        <v/>
      </c>
      <c r="E335" t="str">
        <f>IF(R335&gt;0,R335&amp;" gün",IF(Q335&gt;0,Q335&amp;" ay",""))</f>
        <v/>
      </c>
      <c r="F335" s="16" t="str">
        <f>IF(OR('Cihazlar'!C335="",O335=""),"",IF(R335&gt;0,O335+R335,IF(Q335&gt;0,EDATE(O335,Q335),"")))</f>
        <v/>
      </c>
      <c r="G335" s="17" t="str">
        <f>IF(F335="","",F335-TODAY())</f>
        <v/>
      </c>
      <c r="H335" t="str">
        <f>IF(G335="","",IF(G335&lt;0,"Gecikmiş",IF(G335&lt;=30,"30 gün içinde","Planlı")))</f>
        <v/>
      </c>
      <c r="I335" s="16" t="str">
        <f>IF('Cihazlar'!R335="","",IF('Cihazlar'!S335="Uygun değil",(IF('Cihazlar'!R335="","",IF(ISNUMBER('Cihazlar'!R335),'Cihazlar'!R335,IFERROR(DATE(VALUE(RIGHT('Cihazlar'!R335,4)),VALUE(MID('Cihazlar'!R335,4,2)),VALUE(LEFT('Cihazlar'!R335,2))),""))))+0,EDATE((IF('Cihazlar'!R335="","",IF(ISNUMBER('Cihazlar'!R335),'Cihazlar'!R335,IFERROR(DATE(VALUE(RIGHT('Cihazlar'!R335,4)),VALUE(MID('Cihazlar'!R335,4,2)),VALUE(LEFT('Cihazlar'!R335,2))),"")))),12)))</f>
        <v/>
      </c>
      <c r="J335" s="17" t="str">
        <f>IF(I335="","",I335-TODAY())</f>
        <v/>
      </c>
      <c r="K335" s="16" t="str">
        <f>IF('Cihazlar'!U335="","",IF('Cihazlar'!V335="Kaçak var",(IF('Cihazlar'!U335="","",IF(ISNUMBER('Cihazlar'!U335),'Cihazlar'!U335,IFERROR(DATE(VALUE(RIGHT('Cihazlar'!U335,4)),VALUE(MID('Cihazlar'!U335,4,2)),VALUE(LEFT('Cihazlar'!U335,2))),""))))+30,EDATE((IF('Cihazlar'!U335="","",IF(ISNUMBER('Cihazlar'!U335),'Cihazlar'!U335,IFERROR(DATE(VALUE(RIGHT('Cihazlar'!U335,4)),VALUE(MID('Cihazlar'!U335,4,2)),VALUE(LEFT('Cihazlar'!U335,2))),"")))),12)))</f>
        <v/>
      </c>
      <c r="L335" s="17" t="str">
        <f>IF(K335="","",K335-TODAY())</f>
        <v/>
      </c>
      <c r="M335" s="16" t="str">
        <f>IF('Cihazlar'!X335="","",IF('Cihazlar'!Y335="Uygun değil",(IF('Cihazlar'!X335="","",IF(ISNUMBER('Cihazlar'!X335),'Cihazlar'!X335,IFERROR(DATE(VALUE(RIGHT('Cihazlar'!X335,4)),VALUE(MID('Cihazlar'!X335,4,2)),VALUE(LEFT('Cihazlar'!X335,2))),""))))+0,EDATE((IF('Cihazlar'!X335="","",IF(ISNUMBER('Cihazlar'!X335),'Cihazlar'!X335,IFERROR(DATE(VALUE(RIGHT('Cihazlar'!X335,4)),VALUE(MID('Cihazlar'!X335,4,2)),VALUE(LEFT('Cihazlar'!X335,2))),"")))),12)))</f>
        <v/>
      </c>
      <c r="N335" s="17" t="str">
        <f>IF(M335="","",M335-TODAY())</f>
        <v/>
      </c>
      <c r="O335" s="16" t="str">
        <f>IF('Cihazlar'!F335&lt;&gt;"",IF('Cihazlar'!F335="","",IF(ISNUMBER('Cihazlar'!F335),'Cihazlar'!F335,IFERROR(DATE(VALUE(RIGHT('Cihazlar'!F335,4)),VALUE(MID('Cihazlar'!F335,4,2)),VALUE(LEFT('Cihazlar'!F335,2))),""))),IF('Cihazlar'!E335="","",IF(ISNUMBER('Cihazlar'!E335),'Cihazlar'!E335,IFERROR(DATE(VALUE(RIGHT('Cihazlar'!E335,4)),VALUE(MID('Cihazlar'!E335,4,2)),VALUE(LEFT('Cihazlar'!E335,2))),""))))</f>
        <v/>
      </c>
      <c r="P335" t="str">
        <f>IF('Cihazlar'!C335="","",IFERROR(MATCH('Cihazlar'!C335,'Ürünler'!$A:$A,0),IFERROR(MATCH('Cihazlar'!C335,'Ürünler'!$B:$B,0),"")))</f>
        <v/>
      </c>
      <c r="Q335">
        <f>IF(R335&gt;0,0,IF('Cihazlar'!J335&lt;&gt;"",N(VALUE('Cihazlar'!J335)),IF(P335="",0,N(INDEX('Ürünler'!$C:$C,P335)))))</f>
        <v>0</v>
      </c>
      <c r="R335">
        <f>IF('Cihazlar'!K335&lt;&gt;"",N(VALUE('Cihazlar'!K335)),IF('Cihazlar'!J335&lt;&gt;"",0,IF(P335="",0,N(INDEX('Ürünler'!$D:$D,P335)))))</f>
        <v>0</v>
      </c>
    </row>
    <row r="336" spans="1:18">
      <c r="A336" t="str">
        <f>IF(AND('Cihazlar'!A336="",'Cihazlar'!B336=""),"",IFERROR(INDEX('Müşteriler'!$A:$A,MATCH(IF('Cihazlar'!A336="","§",'Cihazlar'!A336),'Müşteriler'!$K:$K,0)),IFERROR(INDEX('Müşteriler'!$A:$A,MATCH(IF('Cihazlar'!B336="","§",'Cihazlar'!B336),'Müşteriler'!$C:$C,0)),'Cihazlar'!A336&amp;'Cihazlar'!B336)))</f>
        <v/>
      </c>
      <c r="B336" t="str">
        <f>IF('Cihazlar'!C336="","",IF(P336="",'Cihazlar'!C336,INDEX('Ürünler'!$B:$B,P336)))</f>
        <v/>
      </c>
      <c r="C336" t="str">
        <f>IF('Cihazlar'!D336="","",'Cihazlar'!D336)</f>
        <v/>
      </c>
      <c r="D336" s="16" t="str">
        <f>O336</f>
        <v/>
      </c>
      <c r="E336" t="str">
        <f>IF(R336&gt;0,R336&amp;" gün",IF(Q336&gt;0,Q336&amp;" ay",""))</f>
        <v/>
      </c>
      <c r="F336" s="16" t="str">
        <f>IF(OR('Cihazlar'!C336="",O336=""),"",IF(R336&gt;0,O336+R336,IF(Q336&gt;0,EDATE(O336,Q336),"")))</f>
        <v/>
      </c>
      <c r="G336" s="17" t="str">
        <f>IF(F336="","",F336-TODAY())</f>
        <v/>
      </c>
      <c r="H336" t="str">
        <f>IF(G336="","",IF(G336&lt;0,"Gecikmiş",IF(G336&lt;=30,"30 gün içinde","Planlı")))</f>
        <v/>
      </c>
      <c r="I336" s="16" t="str">
        <f>IF('Cihazlar'!R336="","",IF('Cihazlar'!S336="Uygun değil",(IF('Cihazlar'!R336="","",IF(ISNUMBER('Cihazlar'!R336),'Cihazlar'!R336,IFERROR(DATE(VALUE(RIGHT('Cihazlar'!R336,4)),VALUE(MID('Cihazlar'!R336,4,2)),VALUE(LEFT('Cihazlar'!R336,2))),""))))+0,EDATE((IF('Cihazlar'!R336="","",IF(ISNUMBER('Cihazlar'!R336),'Cihazlar'!R336,IFERROR(DATE(VALUE(RIGHT('Cihazlar'!R336,4)),VALUE(MID('Cihazlar'!R336,4,2)),VALUE(LEFT('Cihazlar'!R336,2))),"")))),12)))</f>
        <v/>
      </c>
      <c r="J336" s="17" t="str">
        <f>IF(I336="","",I336-TODAY())</f>
        <v/>
      </c>
      <c r="K336" s="16" t="str">
        <f>IF('Cihazlar'!U336="","",IF('Cihazlar'!V336="Kaçak var",(IF('Cihazlar'!U336="","",IF(ISNUMBER('Cihazlar'!U336),'Cihazlar'!U336,IFERROR(DATE(VALUE(RIGHT('Cihazlar'!U336,4)),VALUE(MID('Cihazlar'!U336,4,2)),VALUE(LEFT('Cihazlar'!U336,2))),""))))+30,EDATE((IF('Cihazlar'!U336="","",IF(ISNUMBER('Cihazlar'!U336),'Cihazlar'!U336,IFERROR(DATE(VALUE(RIGHT('Cihazlar'!U336,4)),VALUE(MID('Cihazlar'!U336,4,2)),VALUE(LEFT('Cihazlar'!U336,2))),"")))),12)))</f>
        <v/>
      </c>
      <c r="L336" s="17" t="str">
        <f>IF(K336="","",K336-TODAY())</f>
        <v/>
      </c>
      <c r="M336" s="16" t="str">
        <f>IF('Cihazlar'!X336="","",IF('Cihazlar'!Y336="Uygun değil",(IF('Cihazlar'!X336="","",IF(ISNUMBER('Cihazlar'!X336),'Cihazlar'!X336,IFERROR(DATE(VALUE(RIGHT('Cihazlar'!X336,4)),VALUE(MID('Cihazlar'!X336,4,2)),VALUE(LEFT('Cihazlar'!X336,2))),""))))+0,EDATE((IF('Cihazlar'!X336="","",IF(ISNUMBER('Cihazlar'!X336),'Cihazlar'!X336,IFERROR(DATE(VALUE(RIGHT('Cihazlar'!X336,4)),VALUE(MID('Cihazlar'!X336,4,2)),VALUE(LEFT('Cihazlar'!X336,2))),"")))),12)))</f>
        <v/>
      </c>
      <c r="N336" s="17" t="str">
        <f>IF(M336="","",M336-TODAY())</f>
        <v/>
      </c>
      <c r="O336" s="16" t="str">
        <f>IF('Cihazlar'!F336&lt;&gt;"",IF('Cihazlar'!F336="","",IF(ISNUMBER('Cihazlar'!F336),'Cihazlar'!F336,IFERROR(DATE(VALUE(RIGHT('Cihazlar'!F336,4)),VALUE(MID('Cihazlar'!F336,4,2)),VALUE(LEFT('Cihazlar'!F336,2))),""))),IF('Cihazlar'!E336="","",IF(ISNUMBER('Cihazlar'!E336),'Cihazlar'!E336,IFERROR(DATE(VALUE(RIGHT('Cihazlar'!E336,4)),VALUE(MID('Cihazlar'!E336,4,2)),VALUE(LEFT('Cihazlar'!E336,2))),""))))</f>
        <v/>
      </c>
      <c r="P336" t="str">
        <f>IF('Cihazlar'!C336="","",IFERROR(MATCH('Cihazlar'!C336,'Ürünler'!$A:$A,0),IFERROR(MATCH('Cihazlar'!C336,'Ürünler'!$B:$B,0),"")))</f>
        <v/>
      </c>
      <c r="Q336">
        <f>IF(R336&gt;0,0,IF('Cihazlar'!J336&lt;&gt;"",N(VALUE('Cihazlar'!J336)),IF(P336="",0,N(INDEX('Ürünler'!$C:$C,P336)))))</f>
        <v>0</v>
      </c>
      <c r="R336">
        <f>IF('Cihazlar'!K336&lt;&gt;"",N(VALUE('Cihazlar'!K336)),IF('Cihazlar'!J336&lt;&gt;"",0,IF(P336="",0,N(INDEX('Ürünler'!$D:$D,P336)))))</f>
        <v>0</v>
      </c>
    </row>
    <row r="337" spans="1:18">
      <c r="A337" t="str">
        <f>IF(AND('Cihazlar'!A337="",'Cihazlar'!B337=""),"",IFERROR(INDEX('Müşteriler'!$A:$A,MATCH(IF('Cihazlar'!A337="","§",'Cihazlar'!A337),'Müşteriler'!$K:$K,0)),IFERROR(INDEX('Müşteriler'!$A:$A,MATCH(IF('Cihazlar'!B337="","§",'Cihazlar'!B337),'Müşteriler'!$C:$C,0)),'Cihazlar'!A337&amp;'Cihazlar'!B337)))</f>
        <v/>
      </c>
      <c r="B337" t="str">
        <f>IF('Cihazlar'!C337="","",IF(P337="",'Cihazlar'!C337,INDEX('Ürünler'!$B:$B,P337)))</f>
        <v/>
      </c>
      <c r="C337" t="str">
        <f>IF('Cihazlar'!D337="","",'Cihazlar'!D337)</f>
        <v/>
      </c>
      <c r="D337" s="16" t="str">
        <f>O337</f>
        <v/>
      </c>
      <c r="E337" t="str">
        <f>IF(R337&gt;0,R337&amp;" gün",IF(Q337&gt;0,Q337&amp;" ay",""))</f>
        <v/>
      </c>
      <c r="F337" s="16" t="str">
        <f>IF(OR('Cihazlar'!C337="",O337=""),"",IF(R337&gt;0,O337+R337,IF(Q337&gt;0,EDATE(O337,Q337),"")))</f>
        <v/>
      </c>
      <c r="G337" s="17" t="str">
        <f>IF(F337="","",F337-TODAY())</f>
        <v/>
      </c>
      <c r="H337" t="str">
        <f>IF(G337="","",IF(G337&lt;0,"Gecikmiş",IF(G337&lt;=30,"30 gün içinde","Planlı")))</f>
        <v/>
      </c>
      <c r="I337" s="16" t="str">
        <f>IF('Cihazlar'!R337="","",IF('Cihazlar'!S337="Uygun değil",(IF('Cihazlar'!R337="","",IF(ISNUMBER('Cihazlar'!R337),'Cihazlar'!R337,IFERROR(DATE(VALUE(RIGHT('Cihazlar'!R337,4)),VALUE(MID('Cihazlar'!R337,4,2)),VALUE(LEFT('Cihazlar'!R337,2))),""))))+0,EDATE((IF('Cihazlar'!R337="","",IF(ISNUMBER('Cihazlar'!R337),'Cihazlar'!R337,IFERROR(DATE(VALUE(RIGHT('Cihazlar'!R337,4)),VALUE(MID('Cihazlar'!R337,4,2)),VALUE(LEFT('Cihazlar'!R337,2))),"")))),12)))</f>
        <v/>
      </c>
      <c r="J337" s="17" t="str">
        <f>IF(I337="","",I337-TODAY())</f>
        <v/>
      </c>
      <c r="K337" s="16" t="str">
        <f>IF('Cihazlar'!U337="","",IF('Cihazlar'!V337="Kaçak var",(IF('Cihazlar'!U337="","",IF(ISNUMBER('Cihazlar'!U337),'Cihazlar'!U337,IFERROR(DATE(VALUE(RIGHT('Cihazlar'!U337,4)),VALUE(MID('Cihazlar'!U337,4,2)),VALUE(LEFT('Cihazlar'!U337,2))),""))))+30,EDATE((IF('Cihazlar'!U337="","",IF(ISNUMBER('Cihazlar'!U337),'Cihazlar'!U337,IFERROR(DATE(VALUE(RIGHT('Cihazlar'!U337,4)),VALUE(MID('Cihazlar'!U337,4,2)),VALUE(LEFT('Cihazlar'!U337,2))),"")))),12)))</f>
        <v/>
      </c>
      <c r="L337" s="17" t="str">
        <f>IF(K337="","",K337-TODAY())</f>
        <v/>
      </c>
      <c r="M337" s="16" t="str">
        <f>IF('Cihazlar'!X337="","",IF('Cihazlar'!Y337="Uygun değil",(IF('Cihazlar'!X337="","",IF(ISNUMBER('Cihazlar'!X337),'Cihazlar'!X337,IFERROR(DATE(VALUE(RIGHT('Cihazlar'!X337,4)),VALUE(MID('Cihazlar'!X337,4,2)),VALUE(LEFT('Cihazlar'!X337,2))),""))))+0,EDATE((IF('Cihazlar'!X337="","",IF(ISNUMBER('Cihazlar'!X337),'Cihazlar'!X337,IFERROR(DATE(VALUE(RIGHT('Cihazlar'!X337,4)),VALUE(MID('Cihazlar'!X337,4,2)),VALUE(LEFT('Cihazlar'!X337,2))),"")))),12)))</f>
        <v/>
      </c>
      <c r="N337" s="17" t="str">
        <f>IF(M337="","",M337-TODAY())</f>
        <v/>
      </c>
      <c r="O337" s="16" t="str">
        <f>IF('Cihazlar'!F337&lt;&gt;"",IF('Cihazlar'!F337="","",IF(ISNUMBER('Cihazlar'!F337),'Cihazlar'!F337,IFERROR(DATE(VALUE(RIGHT('Cihazlar'!F337,4)),VALUE(MID('Cihazlar'!F337,4,2)),VALUE(LEFT('Cihazlar'!F337,2))),""))),IF('Cihazlar'!E337="","",IF(ISNUMBER('Cihazlar'!E337),'Cihazlar'!E337,IFERROR(DATE(VALUE(RIGHT('Cihazlar'!E337,4)),VALUE(MID('Cihazlar'!E337,4,2)),VALUE(LEFT('Cihazlar'!E337,2))),""))))</f>
        <v/>
      </c>
      <c r="P337" t="str">
        <f>IF('Cihazlar'!C337="","",IFERROR(MATCH('Cihazlar'!C337,'Ürünler'!$A:$A,0),IFERROR(MATCH('Cihazlar'!C337,'Ürünler'!$B:$B,0),"")))</f>
        <v/>
      </c>
      <c r="Q337">
        <f>IF(R337&gt;0,0,IF('Cihazlar'!J337&lt;&gt;"",N(VALUE('Cihazlar'!J337)),IF(P337="",0,N(INDEX('Ürünler'!$C:$C,P337)))))</f>
        <v>0</v>
      </c>
      <c r="R337">
        <f>IF('Cihazlar'!K337&lt;&gt;"",N(VALUE('Cihazlar'!K337)),IF('Cihazlar'!J337&lt;&gt;"",0,IF(P337="",0,N(INDEX('Ürünler'!$D:$D,P337)))))</f>
        <v>0</v>
      </c>
    </row>
    <row r="338" spans="1:18">
      <c r="A338" t="str">
        <f>IF(AND('Cihazlar'!A338="",'Cihazlar'!B338=""),"",IFERROR(INDEX('Müşteriler'!$A:$A,MATCH(IF('Cihazlar'!A338="","§",'Cihazlar'!A338),'Müşteriler'!$K:$K,0)),IFERROR(INDEX('Müşteriler'!$A:$A,MATCH(IF('Cihazlar'!B338="","§",'Cihazlar'!B338),'Müşteriler'!$C:$C,0)),'Cihazlar'!A338&amp;'Cihazlar'!B338)))</f>
        <v/>
      </c>
      <c r="B338" t="str">
        <f>IF('Cihazlar'!C338="","",IF(P338="",'Cihazlar'!C338,INDEX('Ürünler'!$B:$B,P338)))</f>
        <v/>
      </c>
      <c r="C338" t="str">
        <f>IF('Cihazlar'!D338="","",'Cihazlar'!D338)</f>
        <v/>
      </c>
      <c r="D338" s="16" t="str">
        <f>O338</f>
        <v/>
      </c>
      <c r="E338" t="str">
        <f>IF(R338&gt;0,R338&amp;" gün",IF(Q338&gt;0,Q338&amp;" ay",""))</f>
        <v/>
      </c>
      <c r="F338" s="16" t="str">
        <f>IF(OR('Cihazlar'!C338="",O338=""),"",IF(R338&gt;0,O338+R338,IF(Q338&gt;0,EDATE(O338,Q338),"")))</f>
        <v/>
      </c>
      <c r="G338" s="17" t="str">
        <f>IF(F338="","",F338-TODAY())</f>
        <v/>
      </c>
      <c r="H338" t="str">
        <f>IF(G338="","",IF(G338&lt;0,"Gecikmiş",IF(G338&lt;=30,"30 gün içinde","Planlı")))</f>
        <v/>
      </c>
      <c r="I338" s="16" t="str">
        <f>IF('Cihazlar'!R338="","",IF('Cihazlar'!S338="Uygun değil",(IF('Cihazlar'!R338="","",IF(ISNUMBER('Cihazlar'!R338),'Cihazlar'!R338,IFERROR(DATE(VALUE(RIGHT('Cihazlar'!R338,4)),VALUE(MID('Cihazlar'!R338,4,2)),VALUE(LEFT('Cihazlar'!R338,2))),""))))+0,EDATE((IF('Cihazlar'!R338="","",IF(ISNUMBER('Cihazlar'!R338),'Cihazlar'!R338,IFERROR(DATE(VALUE(RIGHT('Cihazlar'!R338,4)),VALUE(MID('Cihazlar'!R338,4,2)),VALUE(LEFT('Cihazlar'!R338,2))),"")))),12)))</f>
        <v/>
      </c>
      <c r="J338" s="17" t="str">
        <f>IF(I338="","",I338-TODAY())</f>
        <v/>
      </c>
      <c r="K338" s="16" t="str">
        <f>IF('Cihazlar'!U338="","",IF('Cihazlar'!V338="Kaçak var",(IF('Cihazlar'!U338="","",IF(ISNUMBER('Cihazlar'!U338),'Cihazlar'!U338,IFERROR(DATE(VALUE(RIGHT('Cihazlar'!U338,4)),VALUE(MID('Cihazlar'!U338,4,2)),VALUE(LEFT('Cihazlar'!U338,2))),""))))+30,EDATE((IF('Cihazlar'!U338="","",IF(ISNUMBER('Cihazlar'!U338),'Cihazlar'!U338,IFERROR(DATE(VALUE(RIGHT('Cihazlar'!U338,4)),VALUE(MID('Cihazlar'!U338,4,2)),VALUE(LEFT('Cihazlar'!U338,2))),"")))),12)))</f>
        <v/>
      </c>
      <c r="L338" s="17" t="str">
        <f>IF(K338="","",K338-TODAY())</f>
        <v/>
      </c>
      <c r="M338" s="16" t="str">
        <f>IF('Cihazlar'!X338="","",IF('Cihazlar'!Y338="Uygun değil",(IF('Cihazlar'!X338="","",IF(ISNUMBER('Cihazlar'!X338),'Cihazlar'!X338,IFERROR(DATE(VALUE(RIGHT('Cihazlar'!X338,4)),VALUE(MID('Cihazlar'!X338,4,2)),VALUE(LEFT('Cihazlar'!X338,2))),""))))+0,EDATE((IF('Cihazlar'!X338="","",IF(ISNUMBER('Cihazlar'!X338),'Cihazlar'!X338,IFERROR(DATE(VALUE(RIGHT('Cihazlar'!X338,4)),VALUE(MID('Cihazlar'!X338,4,2)),VALUE(LEFT('Cihazlar'!X338,2))),"")))),12)))</f>
        <v/>
      </c>
      <c r="N338" s="17" t="str">
        <f>IF(M338="","",M338-TODAY())</f>
        <v/>
      </c>
      <c r="O338" s="16" t="str">
        <f>IF('Cihazlar'!F338&lt;&gt;"",IF('Cihazlar'!F338="","",IF(ISNUMBER('Cihazlar'!F338),'Cihazlar'!F338,IFERROR(DATE(VALUE(RIGHT('Cihazlar'!F338,4)),VALUE(MID('Cihazlar'!F338,4,2)),VALUE(LEFT('Cihazlar'!F338,2))),""))),IF('Cihazlar'!E338="","",IF(ISNUMBER('Cihazlar'!E338),'Cihazlar'!E338,IFERROR(DATE(VALUE(RIGHT('Cihazlar'!E338,4)),VALUE(MID('Cihazlar'!E338,4,2)),VALUE(LEFT('Cihazlar'!E338,2))),""))))</f>
        <v/>
      </c>
      <c r="P338" t="str">
        <f>IF('Cihazlar'!C338="","",IFERROR(MATCH('Cihazlar'!C338,'Ürünler'!$A:$A,0),IFERROR(MATCH('Cihazlar'!C338,'Ürünler'!$B:$B,0),"")))</f>
        <v/>
      </c>
      <c r="Q338">
        <f>IF(R338&gt;0,0,IF('Cihazlar'!J338&lt;&gt;"",N(VALUE('Cihazlar'!J338)),IF(P338="",0,N(INDEX('Ürünler'!$C:$C,P338)))))</f>
        <v>0</v>
      </c>
      <c r="R338">
        <f>IF('Cihazlar'!K338&lt;&gt;"",N(VALUE('Cihazlar'!K338)),IF('Cihazlar'!J338&lt;&gt;"",0,IF(P338="",0,N(INDEX('Ürünler'!$D:$D,P338)))))</f>
        <v>0</v>
      </c>
    </row>
    <row r="339" spans="1:18">
      <c r="A339" t="str">
        <f>IF(AND('Cihazlar'!A339="",'Cihazlar'!B339=""),"",IFERROR(INDEX('Müşteriler'!$A:$A,MATCH(IF('Cihazlar'!A339="","§",'Cihazlar'!A339),'Müşteriler'!$K:$K,0)),IFERROR(INDEX('Müşteriler'!$A:$A,MATCH(IF('Cihazlar'!B339="","§",'Cihazlar'!B339),'Müşteriler'!$C:$C,0)),'Cihazlar'!A339&amp;'Cihazlar'!B339)))</f>
        <v/>
      </c>
      <c r="B339" t="str">
        <f>IF('Cihazlar'!C339="","",IF(P339="",'Cihazlar'!C339,INDEX('Ürünler'!$B:$B,P339)))</f>
        <v/>
      </c>
      <c r="C339" t="str">
        <f>IF('Cihazlar'!D339="","",'Cihazlar'!D339)</f>
        <v/>
      </c>
      <c r="D339" s="16" t="str">
        <f>O339</f>
        <v/>
      </c>
      <c r="E339" t="str">
        <f>IF(R339&gt;0,R339&amp;" gün",IF(Q339&gt;0,Q339&amp;" ay",""))</f>
        <v/>
      </c>
      <c r="F339" s="16" t="str">
        <f>IF(OR('Cihazlar'!C339="",O339=""),"",IF(R339&gt;0,O339+R339,IF(Q339&gt;0,EDATE(O339,Q339),"")))</f>
        <v/>
      </c>
      <c r="G339" s="17" t="str">
        <f>IF(F339="","",F339-TODAY())</f>
        <v/>
      </c>
      <c r="H339" t="str">
        <f>IF(G339="","",IF(G339&lt;0,"Gecikmiş",IF(G339&lt;=30,"30 gün içinde","Planlı")))</f>
        <v/>
      </c>
      <c r="I339" s="16" t="str">
        <f>IF('Cihazlar'!R339="","",IF('Cihazlar'!S339="Uygun değil",(IF('Cihazlar'!R339="","",IF(ISNUMBER('Cihazlar'!R339),'Cihazlar'!R339,IFERROR(DATE(VALUE(RIGHT('Cihazlar'!R339,4)),VALUE(MID('Cihazlar'!R339,4,2)),VALUE(LEFT('Cihazlar'!R339,2))),""))))+0,EDATE((IF('Cihazlar'!R339="","",IF(ISNUMBER('Cihazlar'!R339),'Cihazlar'!R339,IFERROR(DATE(VALUE(RIGHT('Cihazlar'!R339,4)),VALUE(MID('Cihazlar'!R339,4,2)),VALUE(LEFT('Cihazlar'!R339,2))),"")))),12)))</f>
        <v/>
      </c>
      <c r="J339" s="17" t="str">
        <f>IF(I339="","",I339-TODAY())</f>
        <v/>
      </c>
      <c r="K339" s="16" t="str">
        <f>IF('Cihazlar'!U339="","",IF('Cihazlar'!V339="Kaçak var",(IF('Cihazlar'!U339="","",IF(ISNUMBER('Cihazlar'!U339),'Cihazlar'!U339,IFERROR(DATE(VALUE(RIGHT('Cihazlar'!U339,4)),VALUE(MID('Cihazlar'!U339,4,2)),VALUE(LEFT('Cihazlar'!U339,2))),""))))+30,EDATE((IF('Cihazlar'!U339="","",IF(ISNUMBER('Cihazlar'!U339),'Cihazlar'!U339,IFERROR(DATE(VALUE(RIGHT('Cihazlar'!U339,4)),VALUE(MID('Cihazlar'!U339,4,2)),VALUE(LEFT('Cihazlar'!U339,2))),"")))),12)))</f>
        <v/>
      </c>
      <c r="L339" s="17" t="str">
        <f>IF(K339="","",K339-TODAY())</f>
        <v/>
      </c>
      <c r="M339" s="16" t="str">
        <f>IF('Cihazlar'!X339="","",IF('Cihazlar'!Y339="Uygun değil",(IF('Cihazlar'!X339="","",IF(ISNUMBER('Cihazlar'!X339),'Cihazlar'!X339,IFERROR(DATE(VALUE(RIGHT('Cihazlar'!X339,4)),VALUE(MID('Cihazlar'!X339,4,2)),VALUE(LEFT('Cihazlar'!X339,2))),""))))+0,EDATE((IF('Cihazlar'!X339="","",IF(ISNUMBER('Cihazlar'!X339),'Cihazlar'!X339,IFERROR(DATE(VALUE(RIGHT('Cihazlar'!X339,4)),VALUE(MID('Cihazlar'!X339,4,2)),VALUE(LEFT('Cihazlar'!X339,2))),"")))),12)))</f>
        <v/>
      </c>
      <c r="N339" s="17" t="str">
        <f>IF(M339="","",M339-TODAY())</f>
        <v/>
      </c>
      <c r="O339" s="16" t="str">
        <f>IF('Cihazlar'!F339&lt;&gt;"",IF('Cihazlar'!F339="","",IF(ISNUMBER('Cihazlar'!F339),'Cihazlar'!F339,IFERROR(DATE(VALUE(RIGHT('Cihazlar'!F339,4)),VALUE(MID('Cihazlar'!F339,4,2)),VALUE(LEFT('Cihazlar'!F339,2))),""))),IF('Cihazlar'!E339="","",IF(ISNUMBER('Cihazlar'!E339),'Cihazlar'!E339,IFERROR(DATE(VALUE(RIGHT('Cihazlar'!E339,4)),VALUE(MID('Cihazlar'!E339,4,2)),VALUE(LEFT('Cihazlar'!E339,2))),""))))</f>
        <v/>
      </c>
      <c r="P339" t="str">
        <f>IF('Cihazlar'!C339="","",IFERROR(MATCH('Cihazlar'!C339,'Ürünler'!$A:$A,0),IFERROR(MATCH('Cihazlar'!C339,'Ürünler'!$B:$B,0),"")))</f>
        <v/>
      </c>
      <c r="Q339">
        <f>IF(R339&gt;0,0,IF('Cihazlar'!J339&lt;&gt;"",N(VALUE('Cihazlar'!J339)),IF(P339="",0,N(INDEX('Ürünler'!$C:$C,P339)))))</f>
        <v>0</v>
      </c>
      <c r="R339">
        <f>IF('Cihazlar'!K339&lt;&gt;"",N(VALUE('Cihazlar'!K339)),IF('Cihazlar'!J339&lt;&gt;"",0,IF(P339="",0,N(INDEX('Ürünler'!$D:$D,P339)))))</f>
        <v>0</v>
      </c>
    </row>
    <row r="340" spans="1:18">
      <c r="A340" t="str">
        <f>IF(AND('Cihazlar'!A340="",'Cihazlar'!B340=""),"",IFERROR(INDEX('Müşteriler'!$A:$A,MATCH(IF('Cihazlar'!A340="","§",'Cihazlar'!A340),'Müşteriler'!$K:$K,0)),IFERROR(INDEX('Müşteriler'!$A:$A,MATCH(IF('Cihazlar'!B340="","§",'Cihazlar'!B340),'Müşteriler'!$C:$C,0)),'Cihazlar'!A340&amp;'Cihazlar'!B340)))</f>
        <v/>
      </c>
      <c r="B340" t="str">
        <f>IF('Cihazlar'!C340="","",IF(P340="",'Cihazlar'!C340,INDEX('Ürünler'!$B:$B,P340)))</f>
        <v/>
      </c>
      <c r="C340" t="str">
        <f>IF('Cihazlar'!D340="","",'Cihazlar'!D340)</f>
        <v/>
      </c>
      <c r="D340" s="16" t="str">
        <f>O340</f>
        <v/>
      </c>
      <c r="E340" t="str">
        <f>IF(R340&gt;0,R340&amp;" gün",IF(Q340&gt;0,Q340&amp;" ay",""))</f>
        <v/>
      </c>
      <c r="F340" s="16" t="str">
        <f>IF(OR('Cihazlar'!C340="",O340=""),"",IF(R340&gt;0,O340+R340,IF(Q340&gt;0,EDATE(O340,Q340),"")))</f>
        <v/>
      </c>
      <c r="G340" s="17" t="str">
        <f>IF(F340="","",F340-TODAY())</f>
        <v/>
      </c>
      <c r="H340" t="str">
        <f>IF(G340="","",IF(G340&lt;0,"Gecikmiş",IF(G340&lt;=30,"30 gün içinde","Planlı")))</f>
        <v/>
      </c>
      <c r="I340" s="16" t="str">
        <f>IF('Cihazlar'!R340="","",IF('Cihazlar'!S340="Uygun değil",(IF('Cihazlar'!R340="","",IF(ISNUMBER('Cihazlar'!R340),'Cihazlar'!R340,IFERROR(DATE(VALUE(RIGHT('Cihazlar'!R340,4)),VALUE(MID('Cihazlar'!R340,4,2)),VALUE(LEFT('Cihazlar'!R340,2))),""))))+0,EDATE((IF('Cihazlar'!R340="","",IF(ISNUMBER('Cihazlar'!R340),'Cihazlar'!R340,IFERROR(DATE(VALUE(RIGHT('Cihazlar'!R340,4)),VALUE(MID('Cihazlar'!R340,4,2)),VALUE(LEFT('Cihazlar'!R340,2))),"")))),12)))</f>
        <v/>
      </c>
      <c r="J340" s="17" t="str">
        <f>IF(I340="","",I340-TODAY())</f>
        <v/>
      </c>
      <c r="K340" s="16" t="str">
        <f>IF('Cihazlar'!U340="","",IF('Cihazlar'!V340="Kaçak var",(IF('Cihazlar'!U340="","",IF(ISNUMBER('Cihazlar'!U340),'Cihazlar'!U340,IFERROR(DATE(VALUE(RIGHT('Cihazlar'!U340,4)),VALUE(MID('Cihazlar'!U340,4,2)),VALUE(LEFT('Cihazlar'!U340,2))),""))))+30,EDATE((IF('Cihazlar'!U340="","",IF(ISNUMBER('Cihazlar'!U340),'Cihazlar'!U340,IFERROR(DATE(VALUE(RIGHT('Cihazlar'!U340,4)),VALUE(MID('Cihazlar'!U340,4,2)),VALUE(LEFT('Cihazlar'!U340,2))),"")))),12)))</f>
        <v/>
      </c>
      <c r="L340" s="17" t="str">
        <f>IF(K340="","",K340-TODAY())</f>
        <v/>
      </c>
      <c r="M340" s="16" t="str">
        <f>IF('Cihazlar'!X340="","",IF('Cihazlar'!Y340="Uygun değil",(IF('Cihazlar'!X340="","",IF(ISNUMBER('Cihazlar'!X340),'Cihazlar'!X340,IFERROR(DATE(VALUE(RIGHT('Cihazlar'!X340,4)),VALUE(MID('Cihazlar'!X340,4,2)),VALUE(LEFT('Cihazlar'!X340,2))),""))))+0,EDATE((IF('Cihazlar'!X340="","",IF(ISNUMBER('Cihazlar'!X340),'Cihazlar'!X340,IFERROR(DATE(VALUE(RIGHT('Cihazlar'!X340,4)),VALUE(MID('Cihazlar'!X340,4,2)),VALUE(LEFT('Cihazlar'!X340,2))),"")))),12)))</f>
        <v/>
      </c>
      <c r="N340" s="17" t="str">
        <f>IF(M340="","",M340-TODAY())</f>
        <v/>
      </c>
      <c r="O340" s="16" t="str">
        <f>IF('Cihazlar'!F340&lt;&gt;"",IF('Cihazlar'!F340="","",IF(ISNUMBER('Cihazlar'!F340),'Cihazlar'!F340,IFERROR(DATE(VALUE(RIGHT('Cihazlar'!F340,4)),VALUE(MID('Cihazlar'!F340,4,2)),VALUE(LEFT('Cihazlar'!F340,2))),""))),IF('Cihazlar'!E340="","",IF(ISNUMBER('Cihazlar'!E340),'Cihazlar'!E340,IFERROR(DATE(VALUE(RIGHT('Cihazlar'!E340,4)),VALUE(MID('Cihazlar'!E340,4,2)),VALUE(LEFT('Cihazlar'!E340,2))),""))))</f>
        <v/>
      </c>
      <c r="P340" t="str">
        <f>IF('Cihazlar'!C340="","",IFERROR(MATCH('Cihazlar'!C340,'Ürünler'!$A:$A,0),IFERROR(MATCH('Cihazlar'!C340,'Ürünler'!$B:$B,0),"")))</f>
        <v/>
      </c>
      <c r="Q340">
        <f>IF(R340&gt;0,0,IF('Cihazlar'!J340&lt;&gt;"",N(VALUE('Cihazlar'!J340)),IF(P340="",0,N(INDEX('Ürünler'!$C:$C,P340)))))</f>
        <v>0</v>
      </c>
      <c r="R340">
        <f>IF('Cihazlar'!K340&lt;&gt;"",N(VALUE('Cihazlar'!K340)),IF('Cihazlar'!J340&lt;&gt;"",0,IF(P340="",0,N(INDEX('Ürünler'!$D:$D,P340)))))</f>
        <v>0</v>
      </c>
    </row>
    <row r="341" spans="1:18">
      <c r="A341" t="str">
        <f>IF(AND('Cihazlar'!A341="",'Cihazlar'!B341=""),"",IFERROR(INDEX('Müşteriler'!$A:$A,MATCH(IF('Cihazlar'!A341="","§",'Cihazlar'!A341),'Müşteriler'!$K:$K,0)),IFERROR(INDEX('Müşteriler'!$A:$A,MATCH(IF('Cihazlar'!B341="","§",'Cihazlar'!B341),'Müşteriler'!$C:$C,0)),'Cihazlar'!A341&amp;'Cihazlar'!B341)))</f>
        <v/>
      </c>
      <c r="B341" t="str">
        <f>IF('Cihazlar'!C341="","",IF(P341="",'Cihazlar'!C341,INDEX('Ürünler'!$B:$B,P341)))</f>
        <v/>
      </c>
      <c r="C341" t="str">
        <f>IF('Cihazlar'!D341="","",'Cihazlar'!D341)</f>
        <v/>
      </c>
      <c r="D341" s="16" t="str">
        <f>O341</f>
        <v/>
      </c>
      <c r="E341" t="str">
        <f>IF(R341&gt;0,R341&amp;" gün",IF(Q341&gt;0,Q341&amp;" ay",""))</f>
        <v/>
      </c>
      <c r="F341" s="16" t="str">
        <f>IF(OR('Cihazlar'!C341="",O341=""),"",IF(R341&gt;0,O341+R341,IF(Q341&gt;0,EDATE(O341,Q341),"")))</f>
        <v/>
      </c>
      <c r="G341" s="17" t="str">
        <f>IF(F341="","",F341-TODAY())</f>
        <v/>
      </c>
      <c r="H341" t="str">
        <f>IF(G341="","",IF(G341&lt;0,"Gecikmiş",IF(G341&lt;=30,"30 gün içinde","Planlı")))</f>
        <v/>
      </c>
      <c r="I341" s="16" t="str">
        <f>IF('Cihazlar'!R341="","",IF('Cihazlar'!S341="Uygun değil",(IF('Cihazlar'!R341="","",IF(ISNUMBER('Cihazlar'!R341),'Cihazlar'!R341,IFERROR(DATE(VALUE(RIGHT('Cihazlar'!R341,4)),VALUE(MID('Cihazlar'!R341,4,2)),VALUE(LEFT('Cihazlar'!R341,2))),""))))+0,EDATE((IF('Cihazlar'!R341="","",IF(ISNUMBER('Cihazlar'!R341),'Cihazlar'!R341,IFERROR(DATE(VALUE(RIGHT('Cihazlar'!R341,4)),VALUE(MID('Cihazlar'!R341,4,2)),VALUE(LEFT('Cihazlar'!R341,2))),"")))),12)))</f>
        <v/>
      </c>
      <c r="J341" s="17" t="str">
        <f>IF(I341="","",I341-TODAY())</f>
        <v/>
      </c>
      <c r="K341" s="16" t="str">
        <f>IF('Cihazlar'!U341="","",IF('Cihazlar'!V341="Kaçak var",(IF('Cihazlar'!U341="","",IF(ISNUMBER('Cihazlar'!U341),'Cihazlar'!U341,IFERROR(DATE(VALUE(RIGHT('Cihazlar'!U341,4)),VALUE(MID('Cihazlar'!U341,4,2)),VALUE(LEFT('Cihazlar'!U341,2))),""))))+30,EDATE((IF('Cihazlar'!U341="","",IF(ISNUMBER('Cihazlar'!U341),'Cihazlar'!U341,IFERROR(DATE(VALUE(RIGHT('Cihazlar'!U341,4)),VALUE(MID('Cihazlar'!U341,4,2)),VALUE(LEFT('Cihazlar'!U341,2))),"")))),12)))</f>
        <v/>
      </c>
      <c r="L341" s="17" t="str">
        <f>IF(K341="","",K341-TODAY())</f>
        <v/>
      </c>
      <c r="M341" s="16" t="str">
        <f>IF('Cihazlar'!X341="","",IF('Cihazlar'!Y341="Uygun değil",(IF('Cihazlar'!X341="","",IF(ISNUMBER('Cihazlar'!X341),'Cihazlar'!X341,IFERROR(DATE(VALUE(RIGHT('Cihazlar'!X341,4)),VALUE(MID('Cihazlar'!X341,4,2)),VALUE(LEFT('Cihazlar'!X341,2))),""))))+0,EDATE((IF('Cihazlar'!X341="","",IF(ISNUMBER('Cihazlar'!X341),'Cihazlar'!X341,IFERROR(DATE(VALUE(RIGHT('Cihazlar'!X341,4)),VALUE(MID('Cihazlar'!X341,4,2)),VALUE(LEFT('Cihazlar'!X341,2))),"")))),12)))</f>
        <v/>
      </c>
      <c r="N341" s="17" t="str">
        <f>IF(M341="","",M341-TODAY())</f>
        <v/>
      </c>
      <c r="O341" s="16" t="str">
        <f>IF('Cihazlar'!F341&lt;&gt;"",IF('Cihazlar'!F341="","",IF(ISNUMBER('Cihazlar'!F341),'Cihazlar'!F341,IFERROR(DATE(VALUE(RIGHT('Cihazlar'!F341,4)),VALUE(MID('Cihazlar'!F341,4,2)),VALUE(LEFT('Cihazlar'!F341,2))),""))),IF('Cihazlar'!E341="","",IF(ISNUMBER('Cihazlar'!E341),'Cihazlar'!E341,IFERROR(DATE(VALUE(RIGHT('Cihazlar'!E341,4)),VALUE(MID('Cihazlar'!E341,4,2)),VALUE(LEFT('Cihazlar'!E341,2))),""))))</f>
        <v/>
      </c>
      <c r="P341" t="str">
        <f>IF('Cihazlar'!C341="","",IFERROR(MATCH('Cihazlar'!C341,'Ürünler'!$A:$A,0),IFERROR(MATCH('Cihazlar'!C341,'Ürünler'!$B:$B,0),"")))</f>
        <v/>
      </c>
      <c r="Q341">
        <f>IF(R341&gt;0,0,IF('Cihazlar'!J341&lt;&gt;"",N(VALUE('Cihazlar'!J341)),IF(P341="",0,N(INDEX('Ürünler'!$C:$C,P341)))))</f>
        <v>0</v>
      </c>
      <c r="R341">
        <f>IF('Cihazlar'!K341&lt;&gt;"",N(VALUE('Cihazlar'!K341)),IF('Cihazlar'!J341&lt;&gt;"",0,IF(P341="",0,N(INDEX('Ürünler'!$D:$D,P341)))))</f>
        <v>0</v>
      </c>
    </row>
    <row r="342" spans="1:18">
      <c r="A342" t="str">
        <f>IF(AND('Cihazlar'!A342="",'Cihazlar'!B342=""),"",IFERROR(INDEX('Müşteriler'!$A:$A,MATCH(IF('Cihazlar'!A342="","§",'Cihazlar'!A342),'Müşteriler'!$K:$K,0)),IFERROR(INDEX('Müşteriler'!$A:$A,MATCH(IF('Cihazlar'!B342="","§",'Cihazlar'!B342),'Müşteriler'!$C:$C,0)),'Cihazlar'!A342&amp;'Cihazlar'!B342)))</f>
        <v/>
      </c>
      <c r="B342" t="str">
        <f>IF('Cihazlar'!C342="","",IF(P342="",'Cihazlar'!C342,INDEX('Ürünler'!$B:$B,P342)))</f>
        <v/>
      </c>
      <c r="C342" t="str">
        <f>IF('Cihazlar'!D342="","",'Cihazlar'!D342)</f>
        <v/>
      </c>
      <c r="D342" s="16" t="str">
        <f>O342</f>
        <v/>
      </c>
      <c r="E342" t="str">
        <f>IF(R342&gt;0,R342&amp;" gün",IF(Q342&gt;0,Q342&amp;" ay",""))</f>
        <v/>
      </c>
      <c r="F342" s="16" t="str">
        <f>IF(OR('Cihazlar'!C342="",O342=""),"",IF(R342&gt;0,O342+R342,IF(Q342&gt;0,EDATE(O342,Q342),"")))</f>
        <v/>
      </c>
      <c r="G342" s="17" t="str">
        <f>IF(F342="","",F342-TODAY())</f>
        <v/>
      </c>
      <c r="H342" t="str">
        <f>IF(G342="","",IF(G342&lt;0,"Gecikmiş",IF(G342&lt;=30,"30 gün içinde","Planlı")))</f>
        <v/>
      </c>
      <c r="I342" s="16" t="str">
        <f>IF('Cihazlar'!R342="","",IF('Cihazlar'!S342="Uygun değil",(IF('Cihazlar'!R342="","",IF(ISNUMBER('Cihazlar'!R342),'Cihazlar'!R342,IFERROR(DATE(VALUE(RIGHT('Cihazlar'!R342,4)),VALUE(MID('Cihazlar'!R342,4,2)),VALUE(LEFT('Cihazlar'!R342,2))),""))))+0,EDATE((IF('Cihazlar'!R342="","",IF(ISNUMBER('Cihazlar'!R342),'Cihazlar'!R342,IFERROR(DATE(VALUE(RIGHT('Cihazlar'!R342,4)),VALUE(MID('Cihazlar'!R342,4,2)),VALUE(LEFT('Cihazlar'!R342,2))),"")))),12)))</f>
        <v/>
      </c>
      <c r="J342" s="17" t="str">
        <f>IF(I342="","",I342-TODAY())</f>
        <v/>
      </c>
      <c r="K342" s="16" t="str">
        <f>IF('Cihazlar'!U342="","",IF('Cihazlar'!V342="Kaçak var",(IF('Cihazlar'!U342="","",IF(ISNUMBER('Cihazlar'!U342),'Cihazlar'!U342,IFERROR(DATE(VALUE(RIGHT('Cihazlar'!U342,4)),VALUE(MID('Cihazlar'!U342,4,2)),VALUE(LEFT('Cihazlar'!U342,2))),""))))+30,EDATE((IF('Cihazlar'!U342="","",IF(ISNUMBER('Cihazlar'!U342),'Cihazlar'!U342,IFERROR(DATE(VALUE(RIGHT('Cihazlar'!U342,4)),VALUE(MID('Cihazlar'!U342,4,2)),VALUE(LEFT('Cihazlar'!U342,2))),"")))),12)))</f>
        <v/>
      </c>
      <c r="L342" s="17" t="str">
        <f>IF(K342="","",K342-TODAY())</f>
        <v/>
      </c>
      <c r="M342" s="16" t="str">
        <f>IF('Cihazlar'!X342="","",IF('Cihazlar'!Y342="Uygun değil",(IF('Cihazlar'!X342="","",IF(ISNUMBER('Cihazlar'!X342),'Cihazlar'!X342,IFERROR(DATE(VALUE(RIGHT('Cihazlar'!X342,4)),VALUE(MID('Cihazlar'!X342,4,2)),VALUE(LEFT('Cihazlar'!X342,2))),""))))+0,EDATE((IF('Cihazlar'!X342="","",IF(ISNUMBER('Cihazlar'!X342),'Cihazlar'!X342,IFERROR(DATE(VALUE(RIGHT('Cihazlar'!X342,4)),VALUE(MID('Cihazlar'!X342,4,2)),VALUE(LEFT('Cihazlar'!X342,2))),"")))),12)))</f>
        <v/>
      </c>
      <c r="N342" s="17" t="str">
        <f>IF(M342="","",M342-TODAY())</f>
        <v/>
      </c>
      <c r="O342" s="16" t="str">
        <f>IF('Cihazlar'!F342&lt;&gt;"",IF('Cihazlar'!F342="","",IF(ISNUMBER('Cihazlar'!F342),'Cihazlar'!F342,IFERROR(DATE(VALUE(RIGHT('Cihazlar'!F342,4)),VALUE(MID('Cihazlar'!F342,4,2)),VALUE(LEFT('Cihazlar'!F342,2))),""))),IF('Cihazlar'!E342="","",IF(ISNUMBER('Cihazlar'!E342),'Cihazlar'!E342,IFERROR(DATE(VALUE(RIGHT('Cihazlar'!E342,4)),VALUE(MID('Cihazlar'!E342,4,2)),VALUE(LEFT('Cihazlar'!E342,2))),""))))</f>
        <v/>
      </c>
      <c r="P342" t="str">
        <f>IF('Cihazlar'!C342="","",IFERROR(MATCH('Cihazlar'!C342,'Ürünler'!$A:$A,0),IFERROR(MATCH('Cihazlar'!C342,'Ürünler'!$B:$B,0),"")))</f>
        <v/>
      </c>
      <c r="Q342">
        <f>IF(R342&gt;0,0,IF('Cihazlar'!J342&lt;&gt;"",N(VALUE('Cihazlar'!J342)),IF(P342="",0,N(INDEX('Ürünler'!$C:$C,P342)))))</f>
        <v>0</v>
      </c>
      <c r="R342">
        <f>IF('Cihazlar'!K342&lt;&gt;"",N(VALUE('Cihazlar'!K342)),IF('Cihazlar'!J342&lt;&gt;"",0,IF(P342="",0,N(INDEX('Ürünler'!$D:$D,P342)))))</f>
        <v>0</v>
      </c>
    </row>
    <row r="343" spans="1:18">
      <c r="A343" t="str">
        <f>IF(AND('Cihazlar'!A343="",'Cihazlar'!B343=""),"",IFERROR(INDEX('Müşteriler'!$A:$A,MATCH(IF('Cihazlar'!A343="","§",'Cihazlar'!A343),'Müşteriler'!$K:$K,0)),IFERROR(INDEX('Müşteriler'!$A:$A,MATCH(IF('Cihazlar'!B343="","§",'Cihazlar'!B343),'Müşteriler'!$C:$C,0)),'Cihazlar'!A343&amp;'Cihazlar'!B343)))</f>
        <v/>
      </c>
      <c r="B343" t="str">
        <f>IF('Cihazlar'!C343="","",IF(P343="",'Cihazlar'!C343,INDEX('Ürünler'!$B:$B,P343)))</f>
        <v/>
      </c>
      <c r="C343" t="str">
        <f>IF('Cihazlar'!D343="","",'Cihazlar'!D343)</f>
        <v/>
      </c>
      <c r="D343" s="16" t="str">
        <f>O343</f>
        <v/>
      </c>
      <c r="E343" t="str">
        <f>IF(R343&gt;0,R343&amp;" gün",IF(Q343&gt;0,Q343&amp;" ay",""))</f>
        <v/>
      </c>
      <c r="F343" s="16" t="str">
        <f>IF(OR('Cihazlar'!C343="",O343=""),"",IF(R343&gt;0,O343+R343,IF(Q343&gt;0,EDATE(O343,Q343),"")))</f>
        <v/>
      </c>
      <c r="G343" s="17" t="str">
        <f>IF(F343="","",F343-TODAY())</f>
        <v/>
      </c>
      <c r="H343" t="str">
        <f>IF(G343="","",IF(G343&lt;0,"Gecikmiş",IF(G343&lt;=30,"30 gün içinde","Planlı")))</f>
        <v/>
      </c>
      <c r="I343" s="16" t="str">
        <f>IF('Cihazlar'!R343="","",IF('Cihazlar'!S343="Uygun değil",(IF('Cihazlar'!R343="","",IF(ISNUMBER('Cihazlar'!R343),'Cihazlar'!R343,IFERROR(DATE(VALUE(RIGHT('Cihazlar'!R343,4)),VALUE(MID('Cihazlar'!R343,4,2)),VALUE(LEFT('Cihazlar'!R343,2))),""))))+0,EDATE((IF('Cihazlar'!R343="","",IF(ISNUMBER('Cihazlar'!R343),'Cihazlar'!R343,IFERROR(DATE(VALUE(RIGHT('Cihazlar'!R343,4)),VALUE(MID('Cihazlar'!R343,4,2)),VALUE(LEFT('Cihazlar'!R343,2))),"")))),12)))</f>
        <v/>
      </c>
      <c r="J343" s="17" t="str">
        <f>IF(I343="","",I343-TODAY())</f>
        <v/>
      </c>
      <c r="K343" s="16" t="str">
        <f>IF('Cihazlar'!U343="","",IF('Cihazlar'!V343="Kaçak var",(IF('Cihazlar'!U343="","",IF(ISNUMBER('Cihazlar'!U343),'Cihazlar'!U343,IFERROR(DATE(VALUE(RIGHT('Cihazlar'!U343,4)),VALUE(MID('Cihazlar'!U343,4,2)),VALUE(LEFT('Cihazlar'!U343,2))),""))))+30,EDATE((IF('Cihazlar'!U343="","",IF(ISNUMBER('Cihazlar'!U343),'Cihazlar'!U343,IFERROR(DATE(VALUE(RIGHT('Cihazlar'!U343,4)),VALUE(MID('Cihazlar'!U343,4,2)),VALUE(LEFT('Cihazlar'!U343,2))),"")))),12)))</f>
        <v/>
      </c>
      <c r="L343" s="17" t="str">
        <f>IF(K343="","",K343-TODAY())</f>
        <v/>
      </c>
      <c r="M343" s="16" t="str">
        <f>IF('Cihazlar'!X343="","",IF('Cihazlar'!Y343="Uygun değil",(IF('Cihazlar'!X343="","",IF(ISNUMBER('Cihazlar'!X343),'Cihazlar'!X343,IFERROR(DATE(VALUE(RIGHT('Cihazlar'!X343,4)),VALUE(MID('Cihazlar'!X343,4,2)),VALUE(LEFT('Cihazlar'!X343,2))),""))))+0,EDATE((IF('Cihazlar'!X343="","",IF(ISNUMBER('Cihazlar'!X343),'Cihazlar'!X343,IFERROR(DATE(VALUE(RIGHT('Cihazlar'!X343,4)),VALUE(MID('Cihazlar'!X343,4,2)),VALUE(LEFT('Cihazlar'!X343,2))),"")))),12)))</f>
        <v/>
      </c>
      <c r="N343" s="17" t="str">
        <f>IF(M343="","",M343-TODAY())</f>
        <v/>
      </c>
      <c r="O343" s="16" t="str">
        <f>IF('Cihazlar'!F343&lt;&gt;"",IF('Cihazlar'!F343="","",IF(ISNUMBER('Cihazlar'!F343),'Cihazlar'!F343,IFERROR(DATE(VALUE(RIGHT('Cihazlar'!F343,4)),VALUE(MID('Cihazlar'!F343,4,2)),VALUE(LEFT('Cihazlar'!F343,2))),""))),IF('Cihazlar'!E343="","",IF(ISNUMBER('Cihazlar'!E343),'Cihazlar'!E343,IFERROR(DATE(VALUE(RIGHT('Cihazlar'!E343,4)),VALUE(MID('Cihazlar'!E343,4,2)),VALUE(LEFT('Cihazlar'!E343,2))),""))))</f>
        <v/>
      </c>
      <c r="P343" t="str">
        <f>IF('Cihazlar'!C343="","",IFERROR(MATCH('Cihazlar'!C343,'Ürünler'!$A:$A,0),IFERROR(MATCH('Cihazlar'!C343,'Ürünler'!$B:$B,0),"")))</f>
        <v/>
      </c>
      <c r="Q343">
        <f>IF(R343&gt;0,0,IF('Cihazlar'!J343&lt;&gt;"",N(VALUE('Cihazlar'!J343)),IF(P343="",0,N(INDEX('Ürünler'!$C:$C,P343)))))</f>
        <v>0</v>
      </c>
      <c r="R343">
        <f>IF('Cihazlar'!K343&lt;&gt;"",N(VALUE('Cihazlar'!K343)),IF('Cihazlar'!J343&lt;&gt;"",0,IF(P343="",0,N(INDEX('Ürünler'!$D:$D,P343)))))</f>
        <v>0</v>
      </c>
    </row>
    <row r="344" spans="1:18">
      <c r="A344" t="str">
        <f>IF(AND('Cihazlar'!A344="",'Cihazlar'!B344=""),"",IFERROR(INDEX('Müşteriler'!$A:$A,MATCH(IF('Cihazlar'!A344="","§",'Cihazlar'!A344),'Müşteriler'!$K:$K,0)),IFERROR(INDEX('Müşteriler'!$A:$A,MATCH(IF('Cihazlar'!B344="","§",'Cihazlar'!B344),'Müşteriler'!$C:$C,0)),'Cihazlar'!A344&amp;'Cihazlar'!B344)))</f>
        <v/>
      </c>
      <c r="B344" t="str">
        <f>IF('Cihazlar'!C344="","",IF(P344="",'Cihazlar'!C344,INDEX('Ürünler'!$B:$B,P344)))</f>
        <v/>
      </c>
      <c r="C344" t="str">
        <f>IF('Cihazlar'!D344="","",'Cihazlar'!D344)</f>
        <v/>
      </c>
      <c r="D344" s="16" t="str">
        <f>O344</f>
        <v/>
      </c>
      <c r="E344" t="str">
        <f>IF(R344&gt;0,R344&amp;" gün",IF(Q344&gt;0,Q344&amp;" ay",""))</f>
        <v/>
      </c>
      <c r="F344" s="16" t="str">
        <f>IF(OR('Cihazlar'!C344="",O344=""),"",IF(R344&gt;0,O344+R344,IF(Q344&gt;0,EDATE(O344,Q344),"")))</f>
        <v/>
      </c>
      <c r="G344" s="17" t="str">
        <f>IF(F344="","",F344-TODAY())</f>
        <v/>
      </c>
      <c r="H344" t="str">
        <f>IF(G344="","",IF(G344&lt;0,"Gecikmiş",IF(G344&lt;=30,"30 gün içinde","Planlı")))</f>
        <v/>
      </c>
      <c r="I344" s="16" t="str">
        <f>IF('Cihazlar'!R344="","",IF('Cihazlar'!S344="Uygun değil",(IF('Cihazlar'!R344="","",IF(ISNUMBER('Cihazlar'!R344),'Cihazlar'!R344,IFERROR(DATE(VALUE(RIGHT('Cihazlar'!R344,4)),VALUE(MID('Cihazlar'!R344,4,2)),VALUE(LEFT('Cihazlar'!R344,2))),""))))+0,EDATE((IF('Cihazlar'!R344="","",IF(ISNUMBER('Cihazlar'!R344),'Cihazlar'!R344,IFERROR(DATE(VALUE(RIGHT('Cihazlar'!R344,4)),VALUE(MID('Cihazlar'!R344,4,2)),VALUE(LEFT('Cihazlar'!R344,2))),"")))),12)))</f>
        <v/>
      </c>
      <c r="J344" s="17" t="str">
        <f>IF(I344="","",I344-TODAY())</f>
        <v/>
      </c>
      <c r="K344" s="16" t="str">
        <f>IF('Cihazlar'!U344="","",IF('Cihazlar'!V344="Kaçak var",(IF('Cihazlar'!U344="","",IF(ISNUMBER('Cihazlar'!U344),'Cihazlar'!U344,IFERROR(DATE(VALUE(RIGHT('Cihazlar'!U344,4)),VALUE(MID('Cihazlar'!U344,4,2)),VALUE(LEFT('Cihazlar'!U344,2))),""))))+30,EDATE((IF('Cihazlar'!U344="","",IF(ISNUMBER('Cihazlar'!U344),'Cihazlar'!U344,IFERROR(DATE(VALUE(RIGHT('Cihazlar'!U344,4)),VALUE(MID('Cihazlar'!U344,4,2)),VALUE(LEFT('Cihazlar'!U344,2))),"")))),12)))</f>
        <v/>
      </c>
      <c r="L344" s="17" t="str">
        <f>IF(K344="","",K344-TODAY())</f>
        <v/>
      </c>
      <c r="M344" s="16" t="str">
        <f>IF('Cihazlar'!X344="","",IF('Cihazlar'!Y344="Uygun değil",(IF('Cihazlar'!X344="","",IF(ISNUMBER('Cihazlar'!X344),'Cihazlar'!X344,IFERROR(DATE(VALUE(RIGHT('Cihazlar'!X344,4)),VALUE(MID('Cihazlar'!X344,4,2)),VALUE(LEFT('Cihazlar'!X344,2))),""))))+0,EDATE((IF('Cihazlar'!X344="","",IF(ISNUMBER('Cihazlar'!X344),'Cihazlar'!X344,IFERROR(DATE(VALUE(RIGHT('Cihazlar'!X344,4)),VALUE(MID('Cihazlar'!X344,4,2)),VALUE(LEFT('Cihazlar'!X344,2))),"")))),12)))</f>
        <v/>
      </c>
      <c r="N344" s="17" t="str">
        <f>IF(M344="","",M344-TODAY())</f>
        <v/>
      </c>
      <c r="O344" s="16" t="str">
        <f>IF('Cihazlar'!F344&lt;&gt;"",IF('Cihazlar'!F344="","",IF(ISNUMBER('Cihazlar'!F344),'Cihazlar'!F344,IFERROR(DATE(VALUE(RIGHT('Cihazlar'!F344,4)),VALUE(MID('Cihazlar'!F344,4,2)),VALUE(LEFT('Cihazlar'!F344,2))),""))),IF('Cihazlar'!E344="","",IF(ISNUMBER('Cihazlar'!E344),'Cihazlar'!E344,IFERROR(DATE(VALUE(RIGHT('Cihazlar'!E344,4)),VALUE(MID('Cihazlar'!E344,4,2)),VALUE(LEFT('Cihazlar'!E344,2))),""))))</f>
        <v/>
      </c>
      <c r="P344" t="str">
        <f>IF('Cihazlar'!C344="","",IFERROR(MATCH('Cihazlar'!C344,'Ürünler'!$A:$A,0),IFERROR(MATCH('Cihazlar'!C344,'Ürünler'!$B:$B,0),"")))</f>
        <v/>
      </c>
      <c r="Q344">
        <f>IF(R344&gt;0,0,IF('Cihazlar'!J344&lt;&gt;"",N(VALUE('Cihazlar'!J344)),IF(P344="",0,N(INDEX('Ürünler'!$C:$C,P344)))))</f>
        <v>0</v>
      </c>
      <c r="R344">
        <f>IF('Cihazlar'!K344&lt;&gt;"",N(VALUE('Cihazlar'!K344)),IF('Cihazlar'!J344&lt;&gt;"",0,IF(P344="",0,N(INDEX('Ürünler'!$D:$D,P344)))))</f>
        <v>0</v>
      </c>
    </row>
    <row r="345" spans="1:18">
      <c r="A345" t="str">
        <f>IF(AND('Cihazlar'!A345="",'Cihazlar'!B345=""),"",IFERROR(INDEX('Müşteriler'!$A:$A,MATCH(IF('Cihazlar'!A345="","§",'Cihazlar'!A345),'Müşteriler'!$K:$K,0)),IFERROR(INDEX('Müşteriler'!$A:$A,MATCH(IF('Cihazlar'!B345="","§",'Cihazlar'!B345),'Müşteriler'!$C:$C,0)),'Cihazlar'!A345&amp;'Cihazlar'!B345)))</f>
        <v/>
      </c>
      <c r="B345" t="str">
        <f>IF('Cihazlar'!C345="","",IF(P345="",'Cihazlar'!C345,INDEX('Ürünler'!$B:$B,P345)))</f>
        <v/>
      </c>
      <c r="C345" t="str">
        <f>IF('Cihazlar'!D345="","",'Cihazlar'!D345)</f>
        <v/>
      </c>
      <c r="D345" s="16" t="str">
        <f>O345</f>
        <v/>
      </c>
      <c r="E345" t="str">
        <f>IF(R345&gt;0,R345&amp;" gün",IF(Q345&gt;0,Q345&amp;" ay",""))</f>
        <v/>
      </c>
      <c r="F345" s="16" t="str">
        <f>IF(OR('Cihazlar'!C345="",O345=""),"",IF(R345&gt;0,O345+R345,IF(Q345&gt;0,EDATE(O345,Q345),"")))</f>
        <v/>
      </c>
      <c r="G345" s="17" t="str">
        <f>IF(F345="","",F345-TODAY())</f>
        <v/>
      </c>
      <c r="H345" t="str">
        <f>IF(G345="","",IF(G345&lt;0,"Gecikmiş",IF(G345&lt;=30,"30 gün içinde","Planlı")))</f>
        <v/>
      </c>
      <c r="I345" s="16" t="str">
        <f>IF('Cihazlar'!R345="","",IF('Cihazlar'!S345="Uygun değil",(IF('Cihazlar'!R345="","",IF(ISNUMBER('Cihazlar'!R345),'Cihazlar'!R345,IFERROR(DATE(VALUE(RIGHT('Cihazlar'!R345,4)),VALUE(MID('Cihazlar'!R345,4,2)),VALUE(LEFT('Cihazlar'!R345,2))),""))))+0,EDATE((IF('Cihazlar'!R345="","",IF(ISNUMBER('Cihazlar'!R345),'Cihazlar'!R345,IFERROR(DATE(VALUE(RIGHT('Cihazlar'!R345,4)),VALUE(MID('Cihazlar'!R345,4,2)),VALUE(LEFT('Cihazlar'!R345,2))),"")))),12)))</f>
        <v/>
      </c>
      <c r="J345" s="17" t="str">
        <f>IF(I345="","",I345-TODAY())</f>
        <v/>
      </c>
      <c r="K345" s="16" t="str">
        <f>IF('Cihazlar'!U345="","",IF('Cihazlar'!V345="Kaçak var",(IF('Cihazlar'!U345="","",IF(ISNUMBER('Cihazlar'!U345),'Cihazlar'!U345,IFERROR(DATE(VALUE(RIGHT('Cihazlar'!U345,4)),VALUE(MID('Cihazlar'!U345,4,2)),VALUE(LEFT('Cihazlar'!U345,2))),""))))+30,EDATE((IF('Cihazlar'!U345="","",IF(ISNUMBER('Cihazlar'!U345),'Cihazlar'!U345,IFERROR(DATE(VALUE(RIGHT('Cihazlar'!U345,4)),VALUE(MID('Cihazlar'!U345,4,2)),VALUE(LEFT('Cihazlar'!U345,2))),"")))),12)))</f>
        <v/>
      </c>
      <c r="L345" s="17" t="str">
        <f>IF(K345="","",K345-TODAY())</f>
        <v/>
      </c>
      <c r="M345" s="16" t="str">
        <f>IF('Cihazlar'!X345="","",IF('Cihazlar'!Y345="Uygun değil",(IF('Cihazlar'!X345="","",IF(ISNUMBER('Cihazlar'!X345),'Cihazlar'!X345,IFERROR(DATE(VALUE(RIGHT('Cihazlar'!X345,4)),VALUE(MID('Cihazlar'!X345,4,2)),VALUE(LEFT('Cihazlar'!X345,2))),""))))+0,EDATE((IF('Cihazlar'!X345="","",IF(ISNUMBER('Cihazlar'!X345),'Cihazlar'!X345,IFERROR(DATE(VALUE(RIGHT('Cihazlar'!X345,4)),VALUE(MID('Cihazlar'!X345,4,2)),VALUE(LEFT('Cihazlar'!X345,2))),"")))),12)))</f>
        <v/>
      </c>
      <c r="N345" s="17" t="str">
        <f>IF(M345="","",M345-TODAY())</f>
        <v/>
      </c>
      <c r="O345" s="16" t="str">
        <f>IF('Cihazlar'!F345&lt;&gt;"",IF('Cihazlar'!F345="","",IF(ISNUMBER('Cihazlar'!F345),'Cihazlar'!F345,IFERROR(DATE(VALUE(RIGHT('Cihazlar'!F345,4)),VALUE(MID('Cihazlar'!F345,4,2)),VALUE(LEFT('Cihazlar'!F345,2))),""))),IF('Cihazlar'!E345="","",IF(ISNUMBER('Cihazlar'!E345),'Cihazlar'!E345,IFERROR(DATE(VALUE(RIGHT('Cihazlar'!E345,4)),VALUE(MID('Cihazlar'!E345,4,2)),VALUE(LEFT('Cihazlar'!E345,2))),""))))</f>
        <v/>
      </c>
      <c r="P345" t="str">
        <f>IF('Cihazlar'!C345="","",IFERROR(MATCH('Cihazlar'!C345,'Ürünler'!$A:$A,0),IFERROR(MATCH('Cihazlar'!C345,'Ürünler'!$B:$B,0),"")))</f>
        <v/>
      </c>
      <c r="Q345">
        <f>IF(R345&gt;0,0,IF('Cihazlar'!J345&lt;&gt;"",N(VALUE('Cihazlar'!J345)),IF(P345="",0,N(INDEX('Ürünler'!$C:$C,P345)))))</f>
        <v>0</v>
      </c>
      <c r="R345">
        <f>IF('Cihazlar'!K345&lt;&gt;"",N(VALUE('Cihazlar'!K345)),IF('Cihazlar'!J345&lt;&gt;"",0,IF(P345="",0,N(INDEX('Ürünler'!$D:$D,P345)))))</f>
        <v>0</v>
      </c>
    </row>
    <row r="346" spans="1:18">
      <c r="A346" t="str">
        <f>IF(AND('Cihazlar'!A346="",'Cihazlar'!B346=""),"",IFERROR(INDEX('Müşteriler'!$A:$A,MATCH(IF('Cihazlar'!A346="","§",'Cihazlar'!A346),'Müşteriler'!$K:$K,0)),IFERROR(INDEX('Müşteriler'!$A:$A,MATCH(IF('Cihazlar'!B346="","§",'Cihazlar'!B346),'Müşteriler'!$C:$C,0)),'Cihazlar'!A346&amp;'Cihazlar'!B346)))</f>
        <v/>
      </c>
      <c r="B346" t="str">
        <f>IF('Cihazlar'!C346="","",IF(P346="",'Cihazlar'!C346,INDEX('Ürünler'!$B:$B,P346)))</f>
        <v/>
      </c>
      <c r="C346" t="str">
        <f>IF('Cihazlar'!D346="","",'Cihazlar'!D346)</f>
        <v/>
      </c>
      <c r="D346" s="16" t="str">
        <f>O346</f>
        <v/>
      </c>
      <c r="E346" t="str">
        <f>IF(R346&gt;0,R346&amp;" gün",IF(Q346&gt;0,Q346&amp;" ay",""))</f>
        <v/>
      </c>
      <c r="F346" s="16" t="str">
        <f>IF(OR('Cihazlar'!C346="",O346=""),"",IF(R346&gt;0,O346+R346,IF(Q346&gt;0,EDATE(O346,Q346),"")))</f>
        <v/>
      </c>
      <c r="G346" s="17" t="str">
        <f>IF(F346="","",F346-TODAY())</f>
        <v/>
      </c>
      <c r="H346" t="str">
        <f>IF(G346="","",IF(G346&lt;0,"Gecikmiş",IF(G346&lt;=30,"30 gün içinde","Planlı")))</f>
        <v/>
      </c>
      <c r="I346" s="16" t="str">
        <f>IF('Cihazlar'!R346="","",IF('Cihazlar'!S346="Uygun değil",(IF('Cihazlar'!R346="","",IF(ISNUMBER('Cihazlar'!R346),'Cihazlar'!R346,IFERROR(DATE(VALUE(RIGHT('Cihazlar'!R346,4)),VALUE(MID('Cihazlar'!R346,4,2)),VALUE(LEFT('Cihazlar'!R346,2))),""))))+0,EDATE((IF('Cihazlar'!R346="","",IF(ISNUMBER('Cihazlar'!R346),'Cihazlar'!R346,IFERROR(DATE(VALUE(RIGHT('Cihazlar'!R346,4)),VALUE(MID('Cihazlar'!R346,4,2)),VALUE(LEFT('Cihazlar'!R346,2))),"")))),12)))</f>
        <v/>
      </c>
      <c r="J346" s="17" t="str">
        <f>IF(I346="","",I346-TODAY())</f>
        <v/>
      </c>
      <c r="K346" s="16" t="str">
        <f>IF('Cihazlar'!U346="","",IF('Cihazlar'!V346="Kaçak var",(IF('Cihazlar'!U346="","",IF(ISNUMBER('Cihazlar'!U346),'Cihazlar'!U346,IFERROR(DATE(VALUE(RIGHT('Cihazlar'!U346,4)),VALUE(MID('Cihazlar'!U346,4,2)),VALUE(LEFT('Cihazlar'!U346,2))),""))))+30,EDATE((IF('Cihazlar'!U346="","",IF(ISNUMBER('Cihazlar'!U346),'Cihazlar'!U346,IFERROR(DATE(VALUE(RIGHT('Cihazlar'!U346,4)),VALUE(MID('Cihazlar'!U346,4,2)),VALUE(LEFT('Cihazlar'!U346,2))),"")))),12)))</f>
        <v/>
      </c>
      <c r="L346" s="17" t="str">
        <f>IF(K346="","",K346-TODAY())</f>
        <v/>
      </c>
      <c r="M346" s="16" t="str">
        <f>IF('Cihazlar'!X346="","",IF('Cihazlar'!Y346="Uygun değil",(IF('Cihazlar'!X346="","",IF(ISNUMBER('Cihazlar'!X346),'Cihazlar'!X346,IFERROR(DATE(VALUE(RIGHT('Cihazlar'!X346,4)),VALUE(MID('Cihazlar'!X346,4,2)),VALUE(LEFT('Cihazlar'!X346,2))),""))))+0,EDATE((IF('Cihazlar'!X346="","",IF(ISNUMBER('Cihazlar'!X346),'Cihazlar'!X346,IFERROR(DATE(VALUE(RIGHT('Cihazlar'!X346,4)),VALUE(MID('Cihazlar'!X346,4,2)),VALUE(LEFT('Cihazlar'!X346,2))),"")))),12)))</f>
        <v/>
      </c>
      <c r="N346" s="17" t="str">
        <f>IF(M346="","",M346-TODAY())</f>
        <v/>
      </c>
      <c r="O346" s="16" t="str">
        <f>IF('Cihazlar'!F346&lt;&gt;"",IF('Cihazlar'!F346="","",IF(ISNUMBER('Cihazlar'!F346),'Cihazlar'!F346,IFERROR(DATE(VALUE(RIGHT('Cihazlar'!F346,4)),VALUE(MID('Cihazlar'!F346,4,2)),VALUE(LEFT('Cihazlar'!F346,2))),""))),IF('Cihazlar'!E346="","",IF(ISNUMBER('Cihazlar'!E346),'Cihazlar'!E346,IFERROR(DATE(VALUE(RIGHT('Cihazlar'!E346,4)),VALUE(MID('Cihazlar'!E346,4,2)),VALUE(LEFT('Cihazlar'!E346,2))),""))))</f>
        <v/>
      </c>
      <c r="P346" t="str">
        <f>IF('Cihazlar'!C346="","",IFERROR(MATCH('Cihazlar'!C346,'Ürünler'!$A:$A,0),IFERROR(MATCH('Cihazlar'!C346,'Ürünler'!$B:$B,0),"")))</f>
        <v/>
      </c>
      <c r="Q346">
        <f>IF(R346&gt;0,0,IF('Cihazlar'!J346&lt;&gt;"",N(VALUE('Cihazlar'!J346)),IF(P346="",0,N(INDEX('Ürünler'!$C:$C,P346)))))</f>
        <v>0</v>
      </c>
      <c r="R346">
        <f>IF('Cihazlar'!K346&lt;&gt;"",N(VALUE('Cihazlar'!K346)),IF('Cihazlar'!J346&lt;&gt;"",0,IF(P346="",0,N(INDEX('Ürünler'!$D:$D,P346)))))</f>
        <v>0</v>
      </c>
    </row>
    <row r="347" spans="1:18">
      <c r="A347" t="str">
        <f>IF(AND('Cihazlar'!A347="",'Cihazlar'!B347=""),"",IFERROR(INDEX('Müşteriler'!$A:$A,MATCH(IF('Cihazlar'!A347="","§",'Cihazlar'!A347),'Müşteriler'!$K:$K,0)),IFERROR(INDEX('Müşteriler'!$A:$A,MATCH(IF('Cihazlar'!B347="","§",'Cihazlar'!B347),'Müşteriler'!$C:$C,0)),'Cihazlar'!A347&amp;'Cihazlar'!B347)))</f>
        <v/>
      </c>
      <c r="B347" t="str">
        <f>IF('Cihazlar'!C347="","",IF(P347="",'Cihazlar'!C347,INDEX('Ürünler'!$B:$B,P347)))</f>
        <v/>
      </c>
      <c r="C347" t="str">
        <f>IF('Cihazlar'!D347="","",'Cihazlar'!D347)</f>
        <v/>
      </c>
      <c r="D347" s="16" t="str">
        <f>O347</f>
        <v/>
      </c>
      <c r="E347" t="str">
        <f>IF(R347&gt;0,R347&amp;" gün",IF(Q347&gt;0,Q347&amp;" ay",""))</f>
        <v/>
      </c>
      <c r="F347" s="16" t="str">
        <f>IF(OR('Cihazlar'!C347="",O347=""),"",IF(R347&gt;0,O347+R347,IF(Q347&gt;0,EDATE(O347,Q347),"")))</f>
        <v/>
      </c>
      <c r="G347" s="17" t="str">
        <f>IF(F347="","",F347-TODAY())</f>
        <v/>
      </c>
      <c r="H347" t="str">
        <f>IF(G347="","",IF(G347&lt;0,"Gecikmiş",IF(G347&lt;=30,"30 gün içinde","Planlı")))</f>
        <v/>
      </c>
      <c r="I347" s="16" t="str">
        <f>IF('Cihazlar'!R347="","",IF('Cihazlar'!S347="Uygun değil",(IF('Cihazlar'!R347="","",IF(ISNUMBER('Cihazlar'!R347),'Cihazlar'!R347,IFERROR(DATE(VALUE(RIGHT('Cihazlar'!R347,4)),VALUE(MID('Cihazlar'!R347,4,2)),VALUE(LEFT('Cihazlar'!R347,2))),""))))+0,EDATE((IF('Cihazlar'!R347="","",IF(ISNUMBER('Cihazlar'!R347),'Cihazlar'!R347,IFERROR(DATE(VALUE(RIGHT('Cihazlar'!R347,4)),VALUE(MID('Cihazlar'!R347,4,2)),VALUE(LEFT('Cihazlar'!R347,2))),"")))),12)))</f>
        <v/>
      </c>
      <c r="J347" s="17" t="str">
        <f>IF(I347="","",I347-TODAY())</f>
        <v/>
      </c>
      <c r="K347" s="16" t="str">
        <f>IF('Cihazlar'!U347="","",IF('Cihazlar'!V347="Kaçak var",(IF('Cihazlar'!U347="","",IF(ISNUMBER('Cihazlar'!U347),'Cihazlar'!U347,IFERROR(DATE(VALUE(RIGHT('Cihazlar'!U347,4)),VALUE(MID('Cihazlar'!U347,4,2)),VALUE(LEFT('Cihazlar'!U347,2))),""))))+30,EDATE((IF('Cihazlar'!U347="","",IF(ISNUMBER('Cihazlar'!U347),'Cihazlar'!U347,IFERROR(DATE(VALUE(RIGHT('Cihazlar'!U347,4)),VALUE(MID('Cihazlar'!U347,4,2)),VALUE(LEFT('Cihazlar'!U347,2))),"")))),12)))</f>
        <v/>
      </c>
      <c r="L347" s="17" t="str">
        <f>IF(K347="","",K347-TODAY())</f>
        <v/>
      </c>
      <c r="M347" s="16" t="str">
        <f>IF('Cihazlar'!X347="","",IF('Cihazlar'!Y347="Uygun değil",(IF('Cihazlar'!X347="","",IF(ISNUMBER('Cihazlar'!X347),'Cihazlar'!X347,IFERROR(DATE(VALUE(RIGHT('Cihazlar'!X347,4)),VALUE(MID('Cihazlar'!X347,4,2)),VALUE(LEFT('Cihazlar'!X347,2))),""))))+0,EDATE((IF('Cihazlar'!X347="","",IF(ISNUMBER('Cihazlar'!X347),'Cihazlar'!X347,IFERROR(DATE(VALUE(RIGHT('Cihazlar'!X347,4)),VALUE(MID('Cihazlar'!X347,4,2)),VALUE(LEFT('Cihazlar'!X347,2))),"")))),12)))</f>
        <v/>
      </c>
      <c r="N347" s="17" t="str">
        <f>IF(M347="","",M347-TODAY())</f>
        <v/>
      </c>
      <c r="O347" s="16" t="str">
        <f>IF('Cihazlar'!F347&lt;&gt;"",IF('Cihazlar'!F347="","",IF(ISNUMBER('Cihazlar'!F347),'Cihazlar'!F347,IFERROR(DATE(VALUE(RIGHT('Cihazlar'!F347,4)),VALUE(MID('Cihazlar'!F347,4,2)),VALUE(LEFT('Cihazlar'!F347,2))),""))),IF('Cihazlar'!E347="","",IF(ISNUMBER('Cihazlar'!E347),'Cihazlar'!E347,IFERROR(DATE(VALUE(RIGHT('Cihazlar'!E347,4)),VALUE(MID('Cihazlar'!E347,4,2)),VALUE(LEFT('Cihazlar'!E347,2))),""))))</f>
        <v/>
      </c>
      <c r="P347" t="str">
        <f>IF('Cihazlar'!C347="","",IFERROR(MATCH('Cihazlar'!C347,'Ürünler'!$A:$A,0),IFERROR(MATCH('Cihazlar'!C347,'Ürünler'!$B:$B,0),"")))</f>
        <v/>
      </c>
      <c r="Q347">
        <f>IF(R347&gt;0,0,IF('Cihazlar'!J347&lt;&gt;"",N(VALUE('Cihazlar'!J347)),IF(P347="",0,N(INDEX('Ürünler'!$C:$C,P347)))))</f>
        <v>0</v>
      </c>
      <c r="R347">
        <f>IF('Cihazlar'!K347&lt;&gt;"",N(VALUE('Cihazlar'!K347)),IF('Cihazlar'!J347&lt;&gt;"",0,IF(P347="",0,N(INDEX('Ürünler'!$D:$D,P347)))))</f>
        <v>0</v>
      </c>
    </row>
    <row r="348" spans="1:18">
      <c r="A348" t="str">
        <f>IF(AND('Cihazlar'!A348="",'Cihazlar'!B348=""),"",IFERROR(INDEX('Müşteriler'!$A:$A,MATCH(IF('Cihazlar'!A348="","§",'Cihazlar'!A348),'Müşteriler'!$K:$K,0)),IFERROR(INDEX('Müşteriler'!$A:$A,MATCH(IF('Cihazlar'!B348="","§",'Cihazlar'!B348),'Müşteriler'!$C:$C,0)),'Cihazlar'!A348&amp;'Cihazlar'!B348)))</f>
        <v/>
      </c>
      <c r="B348" t="str">
        <f>IF('Cihazlar'!C348="","",IF(P348="",'Cihazlar'!C348,INDEX('Ürünler'!$B:$B,P348)))</f>
        <v/>
      </c>
      <c r="C348" t="str">
        <f>IF('Cihazlar'!D348="","",'Cihazlar'!D348)</f>
        <v/>
      </c>
      <c r="D348" s="16" t="str">
        <f>O348</f>
        <v/>
      </c>
      <c r="E348" t="str">
        <f>IF(R348&gt;0,R348&amp;" gün",IF(Q348&gt;0,Q348&amp;" ay",""))</f>
        <v/>
      </c>
      <c r="F348" s="16" t="str">
        <f>IF(OR('Cihazlar'!C348="",O348=""),"",IF(R348&gt;0,O348+R348,IF(Q348&gt;0,EDATE(O348,Q348),"")))</f>
        <v/>
      </c>
      <c r="G348" s="17" t="str">
        <f>IF(F348="","",F348-TODAY())</f>
        <v/>
      </c>
      <c r="H348" t="str">
        <f>IF(G348="","",IF(G348&lt;0,"Gecikmiş",IF(G348&lt;=30,"30 gün içinde","Planlı")))</f>
        <v/>
      </c>
      <c r="I348" s="16" t="str">
        <f>IF('Cihazlar'!R348="","",IF('Cihazlar'!S348="Uygun değil",(IF('Cihazlar'!R348="","",IF(ISNUMBER('Cihazlar'!R348),'Cihazlar'!R348,IFERROR(DATE(VALUE(RIGHT('Cihazlar'!R348,4)),VALUE(MID('Cihazlar'!R348,4,2)),VALUE(LEFT('Cihazlar'!R348,2))),""))))+0,EDATE((IF('Cihazlar'!R348="","",IF(ISNUMBER('Cihazlar'!R348),'Cihazlar'!R348,IFERROR(DATE(VALUE(RIGHT('Cihazlar'!R348,4)),VALUE(MID('Cihazlar'!R348,4,2)),VALUE(LEFT('Cihazlar'!R348,2))),"")))),12)))</f>
        <v/>
      </c>
      <c r="J348" s="17" t="str">
        <f>IF(I348="","",I348-TODAY())</f>
        <v/>
      </c>
      <c r="K348" s="16" t="str">
        <f>IF('Cihazlar'!U348="","",IF('Cihazlar'!V348="Kaçak var",(IF('Cihazlar'!U348="","",IF(ISNUMBER('Cihazlar'!U348),'Cihazlar'!U348,IFERROR(DATE(VALUE(RIGHT('Cihazlar'!U348,4)),VALUE(MID('Cihazlar'!U348,4,2)),VALUE(LEFT('Cihazlar'!U348,2))),""))))+30,EDATE((IF('Cihazlar'!U348="","",IF(ISNUMBER('Cihazlar'!U348),'Cihazlar'!U348,IFERROR(DATE(VALUE(RIGHT('Cihazlar'!U348,4)),VALUE(MID('Cihazlar'!U348,4,2)),VALUE(LEFT('Cihazlar'!U348,2))),"")))),12)))</f>
        <v/>
      </c>
      <c r="L348" s="17" t="str">
        <f>IF(K348="","",K348-TODAY())</f>
        <v/>
      </c>
      <c r="M348" s="16" t="str">
        <f>IF('Cihazlar'!X348="","",IF('Cihazlar'!Y348="Uygun değil",(IF('Cihazlar'!X348="","",IF(ISNUMBER('Cihazlar'!X348),'Cihazlar'!X348,IFERROR(DATE(VALUE(RIGHT('Cihazlar'!X348,4)),VALUE(MID('Cihazlar'!X348,4,2)),VALUE(LEFT('Cihazlar'!X348,2))),""))))+0,EDATE((IF('Cihazlar'!X348="","",IF(ISNUMBER('Cihazlar'!X348),'Cihazlar'!X348,IFERROR(DATE(VALUE(RIGHT('Cihazlar'!X348,4)),VALUE(MID('Cihazlar'!X348,4,2)),VALUE(LEFT('Cihazlar'!X348,2))),"")))),12)))</f>
        <v/>
      </c>
      <c r="N348" s="17" t="str">
        <f>IF(M348="","",M348-TODAY())</f>
        <v/>
      </c>
      <c r="O348" s="16" t="str">
        <f>IF('Cihazlar'!F348&lt;&gt;"",IF('Cihazlar'!F348="","",IF(ISNUMBER('Cihazlar'!F348),'Cihazlar'!F348,IFERROR(DATE(VALUE(RIGHT('Cihazlar'!F348,4)),VALUE(MID('Cihazlar'!F348,4,2)),VALUE(LEFT('Cihazlar'!F348,2))),""))),IF('Cihazlar'!E348="","",IF(ISNUMBER('Cihazlar'!E348),'Cihazlar'!E348,IFERROR(DATE(VALUE(RIGHT('Cihazlar'!E348,4)),VALUE(MID('Cihazlar'!E348,4,2)),VALUE(LEFT('Cihazlar'!E348,2))),""))))</f>
        <v/>
      </c>
      <c r="P348" t="str">
        <f>IF('Cihazlar'!C348="","",IFERROR(MATCH('Cihazlar'!C348,'Ürünler'!$A:$A,0),IFERROR(MATCH('Cihazlar'!C348,'Ürünler'!$B:$B,0),"")))</f>
        <v/>
      </c>
      <c r="Q348">
        <f>IF(R348&gt;0,0,IF('Cihazlar'!J348&lt;&gt;"",N(VALUE('Cihazlar'!J348)),IF(P348="",0,N(INDEX('Ürünler'!$C:$C,P348)))))</f>
        <v>0</v>
      </c>
      <c r="R348">
        <f>IF('Cihazlar'!K348&lt;&gt;"",N(VALUE('Cihazlar'!K348)),IF('Cihazlar'!J348&lt;&gt;"",0,IF(P348="",0,N(INDEX('Ürünler'!$D:$D,P348)))))</f>
        <v>0</v>
      </c>
    </row>
    <row r="349" spans="1:18">
      <c r="A349" t="str">
        <f>IF(AND('Cihazlar'!A349="",'Cihazlar'!B349=""),"",IFERROR(INDEX('Müşteriler'!$A:$A,MATCH(IF('Cihazlar'!A349="","§",'Cihazlar'!A349),'Müşteriler'!$K:$K,0)),IFERROR(INDEX('Müşteriler'!$A:$A,MATCH(IF('Cihazlar'!B349="","§",'Cihazlar'!B349),'Müşteriler'!$C:$C,0)),'Cihazlar'!A349&amp;'Cihazlar'!B349)))</f>
        <v/>
      </c>
      <c r="B349" t="str">
        <f>IF('Cihazlar'!C349="","",IF(P349="",'Cihazlar'!C349,INDEX('Ürünler'!$B:$B,P349)))</f>
        <v/>
      </c>
      <c r="C349" t="str">
        <f>IF('Cihazlar'!D349="","",'Cihazlar'!D349)</f>
        <v/>
      </c>
      <c r="D349" s="16" t="str">
        <f>O349</f>
        <v/>
      </c>
      <c r="E349" t="str">
        <f>IF(R349&gt;0,R349&amp;" gün",IF(Q349&gt;0,Q349&amp;" ay",""))</f>
        <v/>
      </c>
      <c r="F349" s="16" t="str">
        <f>IF(OR('Cihazlar'!C349="",O349=""),"",IF(R349&gt;0,O349+R349,IF(Q349&gt;0,EDATE(O349,Q349),"")))</f>
        <v/>
      </c>
      <c r="G349" s="17" t="str">
        <f>IF(F349="","",F349-TODAY())</f>
        <v/>
      </c>
      <c r="H349" t="str">
        <f>IF(G349="","",IF(G349&lt;0,"Gecikmiş",IF(G349&lt;=30,"30 gün içinde","Planlı")))</f>
        <v/>
      </c>
      <c r="I349" s="16" t="str">
        <f>IF('Cihazlar'!R349="","",IF('Cihazlar'!S349="Uygun değil",(IF('Cihazlar'!R349="","",IF(ISNUMBER('Cihazlar'!R349),'Cihazlar'!R349,IFERROR(DATE(VALUE(RIGHT('Cihazlar'!R349,4)),VALUE(MID('Cihazlar'!R349,4,2)),VALUE(LEFT('Cihazlar'!R349,2))),""))))+0,EDATE((IF('Cihazlar'!R349="","",IF(ISNUMBER('Cihazlar'!R349),'Cihazlar'!R349,IFERROR(DATE(VALUE(RIGHT('Cihazlar'!R349,4)),VALUE(MID('Cihazlar'!R349,4,2)),VALUE(LEFT('Cihazlar'!R349,2))),"")))),12)))</f>
        <v/>
      </c>
      <c r="J349" s="17" t="str">
        <f>IF(I349="","",I349-TODAY())</f>
        <v/>
      </c>
      <c r="K349" s="16" t="str">
        <f>IF('Cihazlar'!U349="","",IF('Cihazlar'!V349="Kaçak var",(IF('Cihazlar'!U349="","",IF(ISNUMBER('Cihazlar'!U349),'Cihazlar'!U349,IFERROR(DATE(VALUE(RIGHT('Cihazlar'!U349,4)),VALUE(MID('Cihazlar'!U349,4,2)),VALUE(LEFT('Cihazlar'!U349,2))),""))))+30,EDATE((IF('Cihazlar'!U349="","",IF(ISNUMBER('Cihazlar'!U349),'Cihazlar'!U349,IFERROR(DATE(VALUE(RIGHT('Cihazlar'!U349,4)),VALUE(MID('Cihazlar'!U349,4,2)),VALUE(LEFT('Cihazlar'!U349,2))),"")))),12)))</f>
        <v/>
      </c>
      <c r="L349" s="17" t="str">
        <f>IF(K349="","",K349-TODAY())</f>
        <v/>
      </c>
      <c r="M349" s="16" t="str">
        <f>IF('Cihazlar'!X349="","",IF('Cihazlar'!Y349="Uygun değil",(IF('Cihazlar'!X349="","",IF(ISNUMBER('Cihazlar'!X349),'Cihazlar'!X349,IFERROR(DATE(VALUE(RIGHT('Cihazlar'!X349,4)),VALUE(MID('Cihazlar'!X349,4,2)),VALUE(LEFT('Cihazlar'!X349,2))),""))))+0,EDATE((IF('Cihazlar'!X349="","",IF(ISNUMBER('Cihazlar'!X349),'Cihazlar'!X349,IFERROR(DATE(VALUE(RIGHT('Cihazlar'!X349,4)),VALUE(MID('Cihazlar'!X349,4,2)),VALUE(LEFT('Cihazlar'!X349,2))),"")))),12)))</f>
        <v/>
      </c>
      <c r="N349" s="17" t="str">
        <f>IF(M349="","",M349-TODAY())</f>
        <v/>
      </c>
      <c r="O349" s="16" t="str">
        <f>IF('Cihazlar'!F349&lt;&gt;"",IF('Cihazlar'!F349="","",IF(ISNUMBER('Cihazlar'!F349),'Cihazlar'!F349,IFERROR(DATE(VALUE(RIGHT('Cihazlar'!F349,4)),VALUE(MID('Cihazlar'!F349,4,2)),VALUE(LEFT('Cihazlar'!F349,2))),""))),IF('Cihazlar'!E349="","",IF(ISNUMBER('Cihazlar'!E349),'Cihazlar'!E349,IFERROR(DATE(VALUE(RIGHT('Cihazlar'!E349,4)),VALUE(MID('Cihazlar'!E349,4,2)),VALUE(LEFT('Cihazlar'!E349,2))),""))))</f>
        <v/>
      </c>
      <c r="P349" t="str">
        <f>IF('Cihazlar'!C349="","",IFERROR(MATCH('Cihazlar'!C349,'Ürünler'!$A:$A,0),IFERROR(MATCH('Cihazlar'!C349,'Ürünler'!$B:$B,0),"")))</f>
        <v/>
      </c>
      <c r="Q349">
        <f>IF(R349&gt;0,0,IF('Cihazlar'!J349&lt;&gt;"",N(VALUE('Cihazlar'!J349)),IF(P349="",0,N(INDEX('Ürünler'!$C:$C,P349)))))</f>
        <v>0</v>
      </c>
      <c r="R349">
        <f>IF('Cihazlar'!K349&lt;&gt;"",N(VALUE('Cihazlar'!K349)),IF('Cihazlar'!J349&lt;&gt;"",0,IF(P349="",0,N(INDEX('Ürünler'!$D:$D,P349)))))</f>
        <v>0</v>
      </c>
    </row>
    <row r="350" spans="1:18">
      <c r="A350" t="str">
        <f>IF(AND('Cihazlar'!A350="",'Cihazlar'!B350=""),"",IFERROR(INDEX('Müşteriler'!$A:$A,MATCH(IF('Cihazlar'!A350="","§",'Cihazlar'!A350),'Müşteriler'!$K:$K,0)),IFERROR(INDEX('Müşteriler'!$A:$A,MATCH(IF('Cihazlar'!B350="","§",'Cihazlar'!B350),'Müşteriler'!$C:$C,0)),'Cihazlar'!A350&amp;'Cihazlar'!B350)))</f>
        <v/>
      </c>
      <c r="B350" t="str">
        <f>IF('Cihazlar'!C350="","",IF(P350="",'Cihazlar'!C350,INDEX('Ürünler'!$B:$B,P350)))</f>
        <v/>
      </c>
      <c r="C350" t="str">
        <f>IF('Cihazlar'!D350="","",'Cihazlar'!D350)</f>
        <v/>
      </c>
      <c r="D350" s="16" t="str">
        <f>O350</f>
        <v/>
      </c>
      <c r="E350" t="str">
        <f>IF(R350&gt;0,R350&amp;" gün",IF(Q350&gt;0,Q350&amp;" ay",""))</f>
        <v/>
      </c>
      <c r="F350" s="16" t="str">
        <f>IF(OR('Cihazlar'!C350="",O350=""),"",IF(R350&gt;0,O350+R350,IF(Q350&gt;0,EDATE(O350,Q350),"")))</f>
        <v/>
      </c>
      <c r="G350" s="17" t="str">
        <f>IF(F350="","",F350-TODAY())</f>
        <v/>
      </c>
      <c r="H350" t="str">
        <f>IF(G350="","",IF(G350&lt;0,"Gecikmiş",IF(G350&lt;=30,"30 gün içinde","Planlı")))</f>
        <v/>
      </c>
      <c r="I350" s="16" t="str">
        <f>IF('Cihazlar'!R350="","",IF('Cihazlar'!S350="Uygun değil",(IF('Cihazlar'!R350="","",IF(ISNUMBER('Cihazlar'!R350),'Cihazlar'!R350,IFERROR(DATE(VALUE(RIGHT('Cihazlar'!R350,4)),VALUE(MID('Cihazlar'!R350,4,2)),VALUE(LEFT('Cihazlar'!R350,2))),""))))+0,EDATE((IF('Cihazlar'!R350="","",IF(ISNUMBER('Cihazlar'!R350),'Cihazlar'!R350,IFERROR(DATE(VALUE(RIGHT('Cihazlar'!R350,4)),VALUE(MID('Cihazlar'!R350,4,2)),VALUE(LEFT('Cihazlar'!R350,2))),"")))),12)))</f>
        <v/>
      </c>
      <c r="J350" s="17" t="str">
        <f>IF(I350="","",I350-TODAY())</f>
        <v/>
      </c>
      <c r="K350" s="16" t="str">
        <f>IF('Cihazlar'!U350="","",IF('Cihazlar'!V350="Kaçak var",(IF('Cihazlar'!U350="","",IF(ISNUMBER('Cihazlar'!U350),'Cihazlar'!U350,IFERROR(DATE(VALUE(RIGHT('Cihazlar'!U350,4)),VALUE(MID('Cihazlar'!U350,4,2)),VALUE(LEFT('Cihazlar'!U350,2))),""))))+30,EDATE((IF('Cihazlar'!U350="","",IF(ISNUMBER('Cihazlar'!U350),'Cihazlar'!U350,IFERROR(DATE(VALUE(RIGHT('Cihazlar'!U350,4)),VALUE(MID('Cihazlar'!U350,4,2)),VALUE(LEFT('Cihazlar'!U350,2))),"")))),12)))</f>
        <v/>
      </c>
      <c r="L350" s="17" t="str">
        <f>IF(K350="","",K350-TODAY())</f>
        <v/>
      </c>
      <c r="M350" s="16" t="str">
        <f>IF('Cihazlar'!X350="","",IF('Cihazlar'!Y350="Uygun değil",(IF('Cihazlar'!X350="","",IF(ISNUMBER('Cihazlar'!X350),'Cihazlar'!X350,IFERROR(DATE(VALUE(RIGHT('Cihazlar'!X350,4)),VALUE(MID('Cihazlar'!X350,4,2)),VALUE(LEFT('Cihazlar'!X350,2))),""))))+0,EDATE((IF('Cihazlar'!X350="","",IF(ISNUMBER('Cihazlar'!X350),'Cihazlar'!X350,IFERROR(DATE(VALUE(RIGHT('Cihazlar'!X350,4)),VALUE(MID('Cihazlar'!X350,4,2)),VALUE(LEFT('Cihazlar'!X350,2))),"")))),12)))</f>
        <v/>
      </c>
      <c r="N350" s="17" t="str">
        <f>IF(M350="","",M350-TODAY())</f>
        <v/>
      </c>
      <c r="O350" s="16" t="str">
        <f>IF('Cihazlar'!F350&lt;&gt;"",IF('Cihazlar'!F350="","",IF(ISNUMBER('Cihazlar'!F350),'Cihazlar'!F350,IFERROR(DATE(VALUE(RIGHT('Cihazlar'!F350,4)),VALUE(MID('Cihazlar'!F350,4,2)),VALUE(LEFT('Cihazlar'!F350,2))),""))),IF('Cihazlar'!E350="","",IF(ISNUMBER('Cihazlar'!E350),'Cihazlar'!E350,IFERROR(DATE(VALUE(RIGHT('Cihazlar'!E350,4)),VALUE(MID('Cihazlar'!E350,4,2)),VALUE(LEFT('Cihazlar'!E350,2))),""))))</f>
        <v/>
      </c>
      <c r="P350" t="str">
        <f>IF('Cihazlar'!C350="","",IFERROR(MATCH('Cihazlar'!C350,'Ürünler'!$A:$A,0),IFERROR(MATCH('Cihazlar'!C350,'Ürünler'!$B:$B,0),"")))</f>
        <v/>
      </c>
      <c r="Q350">
        <f>IF(R350&gt;0,0,IF('Cihazlar'!J350&lt;&gt;"",N(VALUE('Cihazlar'!J350)),IF(P350="",0,N(INDEX('Ürünler'!$C:$C,P350)))))</f>
        <v>0</v>
      </c>
      <c r="R350">
        <f>IF('Cihazlar'!K350&lt;&gt;"",N(VALUE('Cihazlar'!K350)),IF('Cihazlar'!J350&lt;&gt;"",0,IF(P350="",0,N(INDEX('Ürünler'!$D:$D,P350)))))</f>
        <v>0</v>
      </c>
    </row>
    <row r="351" spans="1:18">
      <c r="A351" t="str">
        <f>IF(AND('Cihazlar'!A351="",'Cihazlar'!B351=""),"",IFERROR(INDEX('Müşteriler'!$A:$A,MATCH(IF('Cihazlar'!A351="","§",'Cihazlar'!A351),'Müşteriler'!$K:$K,0)),IFERROR(INDEX('Müşteriler'!$A:$A,MATCH(IF('Cihazlar'!B351="","§",'Cihazlar'!B351),'Müşteriler'!$C:$C,0)),'Cihazlar'!A351&amp;'Cihazlar'!B351)))</f>
        <v/>
      </c>
      <c r="B351" t="str">
        <f>IF('Cihazlar'!C351="","",IF(P351="",'Cihazlar'!C351,INDEX('Ürünler'!$B:$B,P351)))</f>
        <v/>
      </c>
      <c r="C351" t="str">
        <f>IF('Cihazlar'!D351="","",'Cihazlar'!D351)</f>
        <v/>
      </c>
      <c r="D351" s="16" t="str">
        <f>O351</f>
        <v/>
      </c>
      <c r="E351" t="str">
        <f>IF(R351&gt;0,R351&amp;" gün",IF(Q351&gt;0,Q351&amp;" ay",""))</f>
        <v/>
      </c>
      <c r="F351" s="16" t="str">
        <f>IF(OR('Cihazlar'!C351="",O351=""),"",IF(R351&gt;0,O351+R351,IF(Q351&gt;0,EDATE(O351,Q351),"")))</f>
        <v/>
      </c>
      <c r="G351" s="17" t="str">
        <f>IF(F351="","",F351-TODAY())</f>
        <v/>
      </c>
      <c r="H351" t="str">
        <f>IF(G351="","",IF(G351&lt;0,"Gecikmiş",IF(G351&lt;=30,"30 gün içinde","Planlı")))</f>
        <v/>
      </c>
      <c r="I351" s="16" t="str">
        <f>IF('Cihazlar'!R351="","",IF('Cihazlar'!S351="Uygun değil",(IF('Cihazlar'!R351="","",IF(ISNUMBER('Cihazlar'!R351),'Cihazlar'!R351,IFERROR(DATE(VALUE(RIGHT('Cihazlar'!R351,4)),VALUE(MID('Cihazlar'!R351,4,2)),VALUE(LEFT('Cihazlar'!R351,2))),""))))+0,EDATE((IF('Cihazlar'!R351="","",IF(ISNUMBER('Cihazlar'!R351),'Cihazlar'!R351,IFERROR(DATE(VALUE(RIGHT('Cihazlar'!R351,4)),VALUE(MID('Cihazlar'!R351,4,2)),VALUE(LEFT('Cihazlar'!R351,2))),"")))),12)))</f>
        <v/>
      </c>
      <c r="J351" s="17" t="str">
        <f>IF(I351="","",I351-TODAY())</f>
        <v/>
      </c>
      <c r="K351" s="16" t="str">
        <f>IF('Cihazlar'!U351="","",IF('Cihazlar'!V351="Kaçak var",(IF('Cihazlar'!U351="","",IF(ISNUMBER('Cihazlar'!U351),'Cihazlar'!U351,IFERROR(DATE(VALUE(RIGHT('Cihazlar'!U351,4)),VALUE(MID('Cihazlar'!U351,4,2)),VALUE(LEFT('Cihazlar'!U351,2))),""))))+30,EDATE((IF('Cihazlar'!U351="","",IF(ISNUMBER('Cihazlar'!U351),'Cihazlar'!U351,IFERROR(DATE(VALUE(RIGHT('Cihazlar'!U351,4)),VALUE(MID('Cihazlar'!U351,4,2)),VALUE(LEFT('Cihazlar'!U351,2))),"")))),12)))</f>
        <v/>
      </c>
      <c r="L351" s="17" t="str">
        <f>IF(K351="","",K351-TODAY())</f>
        <v/>
      </c>
      <c r="M351" s="16" t="str">
        <f>IF('Cihazlar'!X351="","",IF('Cihazlar'!Y351="Uygun değil",(IF('Cihazlar'!X351="","",IF(ISNUMBER('Cihazlar'!X351),'Cihazlar'!X351,IFERROR(DATE(VALUE(RIGHT('Cihazlar'!X351,4)),VALUE(MID('Cihazlar'!X351,4,2)),VALUE(LEFT('Cihazlar'!X351,2))),""))))+0,EDATE((IF('Cihazlar'!X351="","",IF(ISNUMBER('Cihazlar'!X351),'Cihazlar'!X351,IFERROR(DATE(VALUE(RIGHT('Cihazlar'!X351,4)),VALUE(MID('Cihazlar'!X351,4,2)),VALUE(LEFT('Cihazlar'!X351,2))),"")))),12)))</f>
        <v/>
      </c>
      <c r="N351" s="17" t="str">
        <f>IF(M351="","",M351-TODAY())</f>
        <v/>
      </c>
      <c r="O351" s="16" t="str">
        <f>IF('Cihazlar'!F351&lt;&gt;"",IF('Cihazlar'!F351="","",IF(ISNUMBER('Cihazlar'!F351),'Cihazlar'!F351,IFERROR(DATE(VALUE(RIGHT('Cihazlar'!F351,4)),VALUE(MID('Cihazlar'!F351,4,2)),VALUE(LEFT('Cihazlar'!F351,2))),""))),IF('Cihazlar'!E351="","",IF(ISNUMBER('Cihazlar'!E351),'Cihazlar'!E351,IFERROR(DATE(VALUE(RIGHT('Cihazlar'!E351,4)),VALUE(MID('Cihazlar'!E351,4,2)),VALUE(LEFT('Cihazlar'!E351,2))),""))))</f>
        <v/>
      </c>
      <c r="P351" t="str">
        <f>IF('Cihazlar'!C351="","",IFERROR(MATCH('Cihazlar'!C351,'Ürünler'!$A:$A,0),IFERROR(MATCH('Cihazlar'!C351,'Ürünler'!$B:$B,0),"")))</f>
        <v/>
      </c>
      <c r="Q351">
        <f>IF(R351&gt;0,0,IF('Cihazlar'!J351&lt;&gt;"",N(VALUE('Cihazlar'!J351)),IF(P351="",0,N(INDEX('Ürünler'!$C:$C,P351)))))</f>
        <v>0</v>
      </c>
      <c r="R351">
        <f>IF('Cihazlar'!K351&lt;&gt;"",N(VALUE('Cihazlar'!K351)),IF('Cihazlar'!J351&lt;&gt;"",0,IF(P351="",0,N(INDEX('Ürünler'!$D:$D,P351)))))</f>
        <v>0</v>
      </c>
    </row>
    <row r="352" spans="1:18">
      <c r="A352" t="str">
        <f>IF(AND('Cihazlar'!A352="",'Cihazlar'!B352=""),"",IFERROR(INDEX('Müşteriler'!$A:$A,MATCH(IF('Cihazlar'!A352="","§",'Cihazlar'!A352),'Müşteriler'!$K:$K,0)),IFERROR(INDEX('Müşteriler'!$A:$A,MATCH(IF('Cihazlar'!B352="","§",'Cihazlar'!B352),'Müşteriler'!$C:$C,0)),'Cihazlar'!A352&amp;'Cihazlar'!B352)))</f>
        <v/>
      </c>
      <c r="B352" t="str">
        <f>IF('Cihazlar'!C352="","",IF(P352="",'Cihazlar'!C352,INDEX('Ürünler'!$B:$B,P352)))</f>
        <v/>
      </c>
      <c r="C352" t="str">
        <f>IF('Cihazlar'!D352="","",'Cihazlar'!D352)</f>
        <v/>
      </c>
      <c r="D352" s="16" t="str">
        <f>O352</f>
        <v/>
      </c>
      <c r="E352" t="str">
        <f>IF(R352&gt;0,R352&amp;" gün",IF(Q352&gt;0,Q352&amp;" ay",""))</f>
        <v/>
      </c>
      <c r="F352" s="16" t="str">
        <f>IF(OR('Cihazlar'!C352="",O352=""),"",IF(R352&gt;0,O352+R352,IF(Q352&gt;0,EDATE(O352,Q352),"")))</f>
        <v/>
      </c>
      <c r="G352" s="17" t="str">
        <f>IF(F352="","",F352-TODAY())</f>
        <v/>
      </c>
      <c r="H352" t="str">
        <f>IF(G352="","",IF(G352&lt;0,"Gecikmiş",IF(G352&lt;=30,"30 gün içinde","Planlı")))</f>
        <v/>
      </c>
      <c r="I352" s="16" t="str">
        <f>IF('Cihazlar'!R352="","",IF('Cihazlar'!S352="Uygun değil",(IF('Cihazlar'!R352="","",IF(ISNUMBER('Cihazlar'!R352),'Cihazlar'!R352,IFERROR(DATE(VALUE(RIGHT('Cihazlar'!R352,4)),VALUE(MID('Cihazlar'!R352,4,2)),VALUE(LEFT('Cihazlar'!R352,2))),""))))+0,EDATE((IF('Cihazlar'!R352="","",IF(ISNUMBER('Cihazlar'!R352),'Cihazlar'!R352,IFERROR(DATE(VALUE(RIGHT('Cihazlar'!R352,4)),VALUE(MID('Cihazlar'!R352,4,2)),VALUE(LEFT('Cihazlar'!R352,2))),"")))),12)))</f>
        <v/>
      </c>
      <c r="J352" s="17" t="str">
        <f>IF(I352="","",I352-TODAY())</f>
        <v/>
      </c>
      <c r="K352" s="16" t="str">
        <f>IF('Cihazlar'!U352="","",IF('Cihazlar'!V352="Kaçak var",(IF('Cihazlar'!U352="","",IF(ISNUMBER('Cihazlar'!U352),'Cihazlar'!U352,IFERROR(DATE(VALUE(RIGHT('Cihazlar'!U352,4)),VALUE(MID('Cihazlar'!U352,4,2)),VALUE(LEFT('Cihazlar'!U352,2))),""))))+30,EDATE((IF('Cihazlar'!U352="","",IF(ISNUMBER('Cihazlar'!U352),'Cihazlar'!U352,IFERROR(DATE(VALUE(RIGHT('Cihazlar'!U352,4)),VALUE(MID('Cihazlar'!U352,4,2)),VALUE(LEFT('Cihazlar'!U352,2))),"")))),12)))</f>
        <v/>
      </c>
      <c r="L352" s="17" t="str">
        <f>IF(K352="","",K352-TODAY())</f>
        <v/>
      </c>
      <c r="M352" s="16" t="str">
        <f>IF('Cihazlar'!X352="","",IF('Cihazlar'!Y352="Uygun değil",(IF('Cihazlar'!X352="","",IF(ISNUMBER('Cihazlar'!X352),'Cihazlar'!X352,IFERROR(DATE(VALUE(RIGHT('Cihazlar'!X352,4)),VALUE(MID('Cihazlar'!X352,4,2)),VALUE(LEFT('Cihazlar'!X352,2))),""))))+0,EDATE((IF('Cihazlar'!X352="","",IF(ISNUMBER('Cihazlar'!X352),'Cihazlar'!X352,IFERROR(DATE(VALUE(RIGHT('Cihazlar'!X352,4)),VALUE(MID('Cihazlar'!X352,4,2)),VALUE(LEFT('Cihazlar'!X352,2))),"")))),12)))</f>
        <v/>
      </c>
      <c r="N352" s="17" t="str">
        <f>IF(M352="","",M352-TODAY())</f>
        <v/>
      </c>
      <c r="O352" s="16" t="str">
        <f>IF('Cihazlar'!F352&lt;&gt;"",IF('Cihazlar'!F352="","",IF(ISNUMBER('Cihazlar'!F352),'Cihazlar'!F352,IFERROR(DATE(VALUE(RIGHT('Cihazlar'!F352,4)),VALUE(MID('Cihazlar'!F352,4,2)),VALUE(LEFT('Cihazlar'!F352,2))),""))),IF('Cihazlar'!E352="","",IF(ISNUMBER('Cihazlar'!E352),'Cihazlar'!E352,IFERROR(DATE(VALUE(RIGHT('Cihazlar'!E352,4)),VALUE(MID('Cihazlar'!E352,4,2)),VALUE(LEFT('Cihazlar'!E352,2))),""))))</f>
        <v/>
      </c>
      <c r="P352" t="str">
        <f>IF('Cihazlar'!C352="","",IFERROR(MATCH('Cihazlar'!C352,'Ürünler'!$A:$A,0),IFERROR(MATCH('Cihazlar'!C352,'Ürünler'!$B:$B,0),"")))</f>
        <v/>
      </c>
      <c r="Q352">
        <f>IF(R352&gt;0,0,IF('Cihazlar'!J352&lt;&gt;"",N(VALUE('Cihazlar'!J352)),IF(P352="",0,N(INDEX('Ürünler'!$C:$C,P352)))))</f>
        <v>0</v>
      </c>
      <c r="R352">
        <f>IF('Cihazlar'!K352&lt;&gt;"",N(VALUE('Cihazlar'!K352)),IF('Cihazlar'!J352&lt;&gt;"",0,IF(P352="",0,N(INDEX('Ürünler'!$D:$D,P352)))))</f>
        <v>0</v>
      </c>
    </row>
    <row r="353" spans="1:18">
      <c r="A353" t="str">
        <f>IF(AND('Cihazlar'!A353="",'Cihazlar'!B353=""),"",IFERROR(INDEX('Müşteriler'!$A:$A,MATCH(IF('Cihazlar'!A353="","§",'Cihazlar'!A353),'Müşteriler'!$K:$K,0)),IFERROR(INDEX('Müşteriler'!$A:$A,MATCH(IF('Cihazlar'!B353="","§",'Cihazlar'!B353),'Müşteriler'!$C:$C,0)),'Cihazlar'!A353&amp;'Cihazlar'!B353)))</f>
        <v/>
      </c>
      <c r="B353" t="str">
        <f>IF('Cihazlar'!C353="","",IF(P353="",'Cihazlar'!C353,INDEX('Ürünler'!$B:$B,P353)))</f>
        <v/>
      </c>
      <c r="C353" t="str">
        <f>IF('Cihazlar'!D353="","",'Cihazlar'!D353)</f>
        <v/>
      </c>
      <c r="D353" s="16" t="str">
        <f>O353</f>
        <v/>
      </c>
      <c r="E353" t="str">
        <f>IF(R353&gt;0,R353&amp;" gün",IF(Q353&gt;0,Q353&amp;" ay",""))</f>
        <v/>
      </c>
      <c r="F353" s="16" t="str">
        <f>IF(OR('Cihazlar'!C353="",O353=""),"",IF(R353&gt;0,O353+R353,IF(Q353&gt;0,EDATE(O353,Q353),"")))</f>
        <v/>
      </c>
      <c r="G353" s="17" t="str">
        <f>IF(F353="","",F353-TODAY())</f>
        <v/>
      </c>
      <c r="H353" t="str">
        <f>IF(G353="","",IF(G353&lt;0,"Gecikmiş",IF(G353&lt;=30,"30 gün içinde","Planlı")))</f>
        <v/>
      </c>
      <c r="I353" s="16" t="str">
        <f>IF('Cihazlar'!R353="","",IF('Cihazlar'!S353="Uygun değil",(IF('Cihazlar'!R353="","",IF(ISNUMBER('Cihazlar'!R353),'Cihazlar'!R353,IFERROR(DATE(VALUE(RIGHT('Cihazlar'!R353,4)),VALUE(MID('Cihazlar'!R353,4,2)),VALUE(LEFT('Cihazlar'!R353,2))),""))))+0,EDATE((IF('Cihazlar'!R353="","",IF(ISNUMBER('Cihazlar'!R353),'Cihazlar'!R353,IFERROR(DATE(VALUE(RIGHT('Cihazlar'!R353,4)),VALUE(MID('Cihazlar'!R353,4,2)),VALUE(LEFT('Cihazlar'!R353,2))),"")))),12)))</f>
        <v/>
      </c>
      <c r="J353" s="17" t="str">
        <f>IF(I353="","",I353-TODAY())</f>
        <v/>
      </c>
      <c r="K353" s="16" t="str">
        <f>IF('Cihazlar'!U353="","",IF('Cihazlar'!V353="Kaçak var",(IF('Cihazlar'!U353="","",IF(ISNUMBER('Cihazlar'!U353),'Cihazlar'!U353,IFERROR(DATE(VALUE(RIGHT('Cihazlar'!U353,4)),VALUE(MID('Cihazlar'!U353,4,2)),VALUE(LEFT('Cihazlar'!U353,2))),""))))+30,EDATE((IF('Cihazlar'!U353="","",IF(ISNUMBER('Cihazlar'!U353),'Cihazlar'!U353,IFERROR(DATE(VALUE(RIGHT('Cihazlar'!U353,4)),VALUE(MID('Cihazlar'!U353,4,2)),VALUE(LEFT('Cihazlar'!U353,2))),"")))),12)))</f>
        <v/>
      </c>
      <c r="L353" s="17" t="str">
        <f>IF(K353="","",K353-TODAY())</f>
        <v/>
      </c>
      <c r="M353" s="16" t="str">
        <f>IF('Cihazlar'!X353="","",IF('Cihazlar'!Y353="Uygun değil",(IF('Cihazlar'!X353="","",IF(ISNUMBER('Cihazlar'!X353),'Cihazlar'!X353,IFERROR(DATE(VALUE(RIGHT('Cihazlar'!X353,4)),VALUE(MID('Cihazlar'!X353,4,2)),VALUE(LEFT('Cihazlar'!X353,2))),""))))+0,EDATE((IF('Cihazlar'!X353="","",IF(ISNUMBER('Cihazlar'!X353),'Cihazlar'!X353,IFERROR(DATE(VALUE(RIGHT('Cihazlar'!X353,4)),VALUE(MID('Cihazlar'!X353,4,2)),VALUE(LEFT('Cihazlar'!X353,2))),"")))),12)))</f>
        <v/>
      </c>
      <c r="N353" s="17" t="str">
        <f>IF(M353="","",M353-TODAY())</f>
        <v/>
      </c>
      <c r="O353" s="16" t="str">
        <f>IF('Cihazlar'!F353&lt;&gt;"",IF('Cihazlar'!F353="","",IF(ISNUMBER('Cihazlar'!F353),'Cihazlar'!F353,IFERROR(DATE(VALUE(RIGHT('Cihazlar'!F353,4)),VALUE(MID('Cihazlar'!F353,4,2)),VALUE(LEFT('Cihazlar'!F353,2))),""))),IF('Cihazlar'!E353="","",IF(ISNUMBER('Cihazlar'!E353),'Cihazlar'!E353,IFERROR(DATE(VALUE(RIGHT('Cihazlar'!E353,4)),VALUE(MID('Cihazlar'!E353,4,2)),VALUE(LEFT('Cihazlar'!E353,2))),""))))</f>
        <v/>
      </c>
      <c r="P353" t="str">
        <f>IF('Cihazlar'!C353="","",IFERROR(MATCH('Cihazlar'!C353,'Ürünler'!$A:$A,0),IFERROR(MATCH('Cihazlar'!C353,'Ürünler'!$B:$B,0),"")))</f>
        <v/>
      </c>
      <c r="Q353">
        <f>IF(R353&gt;0,0,IF('Cihazlar'!J353&lt;&gt;"",N(VALUE('Cihazlar'!J353)),IF(P353="",0,N(INDEX('Ürünler'!$C:$C,P353)))))</f>
        <v>0</v>
      </c>
      <c r="R353">
        <f>IF('Cihazlar'!K353&lt;&gt;"",N(VALUE('Cihazlar'!K353)),IF('Cihazlar'!J353&lt;&gt;"",0,IF(P353="",0,N(INDEX('Ürünler'!$D:$D,P353)))))</f>
        <v>0</v>
      </c>
    </row>
    <row r="354" spans="1:18">
      <c r="A354" t="str">
        <f>IF(AND('Cihazlar'!A354="",'Cihazlar'!B354=""),"",IFERROR(INDEX('Müşteriler'!$A:$A,MATCH(IF('Cihazlar'!A354="","§",'Cihazlar'!A354),'Müşteriler'!$K:$K,0)),IFERROR(INDEX('Müşteriler'!$A:$A,MATCH(IF('Cihazlar'!B354="","§",'Cihazlar'!B354),'Müşteriler'!$C:$C,0)),'Cihazlar'!A354&amp;'Cihazlar'!B354)))</f>
        <v/>
      </c>
      <c r="B354" t="str">
        <f>IF('Cihazlar'!C354="","",IF(P354="",'Cihazlar'!C354,INDEX('Ürünler'!$B:$B,P354)))</f>
        <v/>
      </c>
      <c r="C354" t="str">
        <f>IF('Cihazlar'!D354="","",'Cihazlar'!D354)</f>
        <v/>
      </c>
      <c r="D354" s="16" t="str">
        <f>O354</f>
        <v/>
      </c>
      <c r="E354" t="str">
        <f>IF(R354&gt;0,R354&amp;" gün",IF(Q354&gt;0,Q354&amp;" ay",""))</f>
        <v/>
      </c>
      <c r="F354" s="16" t="str">
        <f>IF(OR('Cihazlar'!C354="",O354=""),"",IF(R354&gt;0,O354+R354,IF(Q354&gt;0,EDATE(O354,Q354),"")))</f>
        <v/>
      </c>
      <c r="G354" s="17" t="str">
        <f>IF(F354="","",F354-TODAY())</f>
        <v/>
      </c>
      <c r="H354" t="str">
        <f>IF(G354="","",IF(G354&lt;0,"Gecikmiş",IF(G354&lt;=30,"30 gün içinde","Planlı")))</f>
        <v/>
      </c>
      <c r="I354" s="16" t="str">
        <f>IF('Cihazlar'!R354="","",IF('Cihazlar'!S354="Uygun değil",(IF('Cihazlar'!R354="","",IF(ISNUMBER('Cihazlar'!R354),'Cihazlar'!R354,IFERROR(DATE(VALUE(RIGHT('Cihazlar'!R354,4)),VALUE(MID('Cihazlar'!R354,4,2)),VALUE(LEFT('Cihazlar'!R354,2))),""))))+0,EDATE((IF('Cihazlar'!R354="","",IF(ISNUMBER('Cihazlar'!R354),'Cihazlar'!R354,IFERROR(DATE(VALUE(RIGHT('Cihazlar'!R354,4)),VALUE(MID('Cihazlar'!R354,4,2)),VALUE(LEFT('Cihazlar'!R354,2))),"")))),12)))</f>
        <v/>
      </c>
      <c r="J354" s="17" t="str">
        <f>IF(I354="","",I354-TODAY())</f>
        <v/>
      </c>
      <c r="K354" s="16" t="str">
        <f>IF('Cihazlar'!U354="","",IF('Cihazlar'!V354="Kaçak var",(IF('Cihazlar'!U354="","",IF(ISNUMBER('Cihazlar'!U354),'Cihazlar'!U354,IFERROR(DATE(VALUE(RIGHT('Cihazlar'!U354,4)),VALUE(MID('Cihazlar'!U354,4,2)),VALUE(LEFT('Cihazlar'!U354,2))),""))))+30,EDATE((IF('Cihazlar'!U354="","",IF(ISNUMBER('Cihazlar'!U354),'Cihazlar'!U354,IFERROR(DATE(VALUE(RIGHT('Cihazlar'!U354,4)),VALUE(MID('Cihazlar'!U354,4,2)),VALUE(LEFT('Cihazlar'!U354,2))),"")))),12)))</f>
        <v/>
      </c>
      <c r="L354" s="17" t="str">
        <f>IF(K354="","",K354-TODAY())</f>
        <v/>
      </c>
      <c r="M354" s="16" t="str">
        <f>IF('Cihazlar'!X354="","",IF('Cihazlar'!Y354="Uygun değil",(IF('Cihazlar'!X354="","",IF(ISNUMBER('Cihazlar'!X354),'Cihazlar'!X354,IFERROR(DATE(VALUE(RIGHT('Cihazlar'!X354,4)),VALUE(MID('Cihazlar'!X354,4,2)),VALUE(LEFT('Cihazlar'!X354,2))),""))))+0,EDATE((IF('Cihazlar'!X354="","",IF(ISNUMBER('Cihazlar'!X354),'Cihazlar'!X354,IFERROR(DATE(VALUE(RIGHT('Cihazlar'!X354,4)),VALUE(MID('Cihazlar'!X354,4,2)),VALUE(LEFT('Cihazlar'!X354,2))),"")))),12)))</f>
        <v/>
      </c>
      <c r="N354" s="17" t="str">
        <f>IF(M354="","",M354-TODAY())</f>
        <v/>
      </c>
      <c r="O354" s="16" t="str">
        <f>IF('Cihazlar'!F354&lt;&gt;"",IF('Cihazlar'!F354="","",IF(ISNUMBER('Cihazlar'!F354),'Cihazlar'!F354,IFERROR(DATE(VALUE(RIGHT('Cihazlar'!F354,4)),VALUE(MID('Cihazlar'!F354,4,2)),VALUE(LEFT('Cihazlar'!F354,2))),""))),IF('Cihazlar'!E354="","",IF(ISNUMBER('Cihazlar'!E354),'Cihazlar'!E354,IFERROR(DATE(VALUE(RIGHT('Cihazlar'!E354,4)),VALUE(MID('Cihazlar'!E354,4,2)),VALUE(LEFT('Cihazlar'!E354,2))),""))))</f>
        <v/>
      </c>
      <c r="P354" t="str">
        <f>IF('Cihazlar'!C354="","",IFERROR(MATCH('Cihazlar'!C354,'Ürünler'!$A:$A,0),IFERROR(MATCH('Cihazlar'!C354,'Ürünler'!$B:$B,0),"")))</f>
        <v/>
      </c>
      <c r="Q354">
        <f>IF(R354&gt;0,0,IF('Cihazlar'!J354&lt;&gt;"",N(VALUE('Cihazlar'!J354)),IF(P354="",0,N(INDEX('Ürünler'!$C:$C,P354)))))</f>
        <v>0</v>
      </c>
      <c r="R354">
        <f>IF('Cihazlar'!K354&lt;&gt;"",N(VALUE('Cihazlar'!K354)),IF('Cihazlar'!J354&lt;&gt;"",0,IF(P354="",0,N(INDEX('Ürünler'!$D:$D,P354)))))</f>
        <v>0</v>
      </c>
    </row>
    <row r="355" spans="1:18">
      <c r="A355" t="str">
        <f>IF(AND('Cihazlar'!A355="",'Cihazlar'!B355=""),"",IFERROR(INDEX('Müşteriler'!$A:$A,MATCH(IF('Cihazlar'!A355="","§",'Cihazlar'!A355),'Müşteriler'!$K:$K,0)),IFERROR(INDEX('Müşteriler'!$A:$A,MATCH(IF('Cihazlar'!B355="","§",'Cihazlar'!B355),'Müşteriler'!$C:$C,0)),'Cihazlar'!A355&amp;'Cihazlar'!B355)))</f>
        <v/>
      </c>
      <c r="B355" t="str">
        <f>IF('Cihazlar'!C355="","",IF(P355="",'Cihazlar'!C355,INDEX('Ürünler'!$B:$B,P355)))</f>
        <v/>
      </c>
      <c r="C355" t="str">
        <f>IF('Cihazlar'!D355="","",'Cihazlar'!D355)</f>
        <v/>
      </c>
      <c r="D355" s="16" t="str">
        <f>O355</f>
        <v/>
      </c>
      <c r="E355" t="str">
        <f>IF(R355&gt;0,R355&amp;" gün",IF(Q355&gt;0,Q355&amp;" ay",""))</f>
        <v/>
      </c>
      <c r="F355" s="16" t="str">
        <f>IF(OR('Cihazlar'!C355="",O355=""),"",IF(R355&gt;0,O355+R355,IF(Q355&gt;0,EDATE(O355,Q355),"")))</f>
        <v/>
      </c>
      <c r="G355" s="17" t="str">
        <f>IF(F355="","",F355-TODAY())</f>
        <v/>
      </c>
      <c r="H355" t="str">
        <f>IF(G355="","",IF(G355&lt;0,"Gecikmiş",IF(G355&lt;=30,"30 gün içinde","Planlı")))</f>
        <v/>
      </c>
      <c r="I355" s="16" t="str">
        <f>IF('Cihazlar'!R355="","",IF('Cihazlar'!S355="Uygun değil",(IF('Cihazlar'!R355="","",IF(ISNUMBER('Cihazlar'!R355),'Cihazlar'!R355,IFERROR(DATE(VALUE(RIGHT('Cihazlar'!R355,4)),VALUE(MID('Cihazlar'!R355,4,2)),VALUE(LEFT('Cihazlar'!R355,2))),""))))+0,EDATE((IF('Cihazlar'!R355="","",IF(ISNUMBER('Cihazlar'!R355),'Cihazlar'!R355,IFERROR(DATE(VALUE(RIGHT('Cihazlar'!R355,4)),VALUE(MID('Cihazlar'!R355,4,2)),VALUE(LEFT('Cihazlar'!R355,2))),"")))),12)))</f>
        <v/>
      </c>
      <c r="J355" s="17" t="str">
        <f>IF(I355="","",I355-TODAY())</f>
        <v/>
      </c>
      <c r="K355" s="16" t="str">
        <f>IF('Cihazlar'!U355="","",IF('Cihazlar'!V355="Kaçak var",(IF('Cihazlar'!U355="","",IF(ISNUMBER('Cihazlar'!U355),'Cihazlar'!U355,IFERROR(DATE(VALUE(RIGHT('Cihazlar'!U355,4)),VALUE(MID('Cihazlar'!U355,4,2)),VALUE(LEFT('Cihazlar'!U355,2))),""))))+30,EDATE((IF('Cihazlar'!U355="","",IF(ISNUMBER('Cihazlar'!U355),'Cihazlar'!U355,IFERROR(DATE(VALUE(RIGHT('Cihazlar'!U355,4)),VALUE(MID('Cihazlar'!U355,4,2)),VALUE(LEFT('Cihazlar'!U355,2))),"")))),12)))</f>
        <v/>
      </c>
      <c r="L355" s="17" t="str">
        <f>IF(K355="","",K355-TODAY())</f>
        <v/>
      </c>
      <c r="M355" s="16" t="str">
        <f>IF('Cihazlar'!X355="","",IF('Cihazlar'!Y355="Uygun değil",(IF('Cihazlar'!X355="","",IF(ISNUMBER('Cihazlar'!X355),'Cihazlar'!X355,IFERROR(DATE(VALUE(RIGHT('Cihazlar'!X355,4)),VALUE(MID('Cihazlar'!X355,4,2)),VALUE(LEFT('Cihazlar'!X355,2))),""))))+0,EDATE((IF('Cihazlar'!X355="","",IF(ISNUMBER('Cihazlar'!X355),'Cihazlar'!X355,IFERROR(DATE(VALUE(RIGHT('Cihazlar'!X355,4)),VALUE(MID('Cihazlar'!X355,4,2)),VALUE(LEFT('Cihazlar'!X355,2))),"")))),12)))</f>
        <v/>
      </c>
      <c r="N355" s="17" t="str">
        <f>IF(M355="","",M355-TODAY())</f>
        <v/>
      </c>
      <c r="O355" s="16" t="str">
        <f>IF('Cihazlar'!F355&lt;&gt;"",IF('Cihazlar'!F355="","",IF(ISNUMBER('Cihazlar'!F355),'Cihazlar'!F355,IFERROR(DATE(VALUE(RIGHT('Cihazlar'!F355,4)),VALUE(MID('Cihazlar'!F355,4,2)),VALUE(LEFT('Cihazlar'!F355,2))),""))),IF('Cihazlar'!E355="","",IF(ISNUMBER('Cihazlar'!E355),'Cihazlar'!E355,IFERROR(DATE(VALUE(RIGHT('Cihazlar'!E355,4)),VALUE(MID('Cihazlar'!E355,4,2)),VALUE(LEFT('Cihazlar'!E355,2))),""))))</f>
        <v/>
      </c>
      <c r="P355" t="str">
        <f>IF('Cihazlar'!C355="","",IFERROR(MATCH('Cihazlar'!C355,'Ürünler'!$A:$A,0),IFERROR(MATCH('Cihazlar'!C355,'Ürünler'!$B:$B,0),"")))</f>
        <v/>
      </c>
      <c r="Q355">
        <f>IF(R355&gt;0,0,IF('Cihazlar'!J355&lt;&gt;"",N(VALUE('Cihazlar'!J355)),IF(P355="",0,N(INDEX('Ürünler'!$C:$C,P355)))))</f>
        <v>0</v>
      </c>
      <c r="R355">
        <f>IF('Cihazlar'!K355&lt;&gt;"",N(VALUE('Cihazlar'!K355)),IF('Cihazlar'!J355&lt;&gt;"",0,IF(P355="",0,N(INDEX('Ürünler'!$D:$D,P355)))))</f>
        <v>0</v>
      </c>
    </row>
    <row r="356" spans="1:18">
      <c r="A356" t="str">
        <f>IF(AND('Cihazlar'!A356="",'Cihazlar'!B356=""),"",IFERROR(INDEX('Müşteriler'!$A:$A,MATCH(IF('Cihazlar'!A356="","§",'Cihazlar'!A356),'Müşteriler'!$K:$K,0)),IFERROR(INDEX('Müşteriler'!$A:$A,MATCH(IF('Cihazlar'!B356="","§",'Cihazlar'!B356),'Müşteriler'!$C:$C,0)),'Cihazlar'!A356&amp;'Cihazlar'!B356)))</f>
        <v/>
      </c>
      <c r="B356" t="str">
        <f>IF('Cihazlar'!C356="","",IF(P356="",'Cihazlar'!C356,INDEX('Ürünler'!$B:$B,P356)))</f>
        <v/>
      </c>
      <c r="C356" t="str">
        <f>IF('Cihazlar'!D356="","",'Cihazlar'!D356)</f>
        <v/>
      </c>
      <c r="D356" s="16" t="str">
        <f>O356</f>
        <v/>
      </c>
      <c r="E356" t="str">
        <f>IF(R356&gt;0,R356&amp;" gün",IF(Q356&gt;0,Q356&amp;" ay",""))</f>
        <v/>
      </c>
      <c r="F356" s="16" t="str">
        <f>IF(OR('Cihazlar'!C356="",O356=""),"",IF(R356&gt;0,O356+R356,IF(Q356&gt;0,EDATE(O356,Q356),"")))</f>
        <v/>
      </c>
      <c r="G356" s="17" t="str">
        <f>IF(F356="","",F356-TODAY())</f>
        <v/>
      </c>
      <c r="H356" t="str">
        <f>IF(G356="","",IF(G356&lt;0,"Gecikmiş",IF(G356&lt;=30,"30 gün içinde","Planlı")))</f>
        <v/>
      </c>
      <c r="I356" s="16" t="str">
        <f>IF('Cihazlar'!R356="","",IF('Cihazlar'!S356="Uygun değil",(IF('Cihazlar'!R356="","",IF(ISNUMBER('Cihazlar'!R356),'Cihazlar'!R356,IFERROR(DATE(VALUE(RIGHT('Cihazlar'!R356,4)),VALUE(MID('Cihazlar'!R356,4,2)),VALUE(LEFT('Cihazlar'!R356,2))),""))))+0,EDATE((IF('Cihazlar'!R356="","",IF(ISNUMBER('Cihazlar'!R356),'Cihazlar'!R356,IFERROR(DATE(VALUE(RIGHT('Cihazlar'!R356,4)),VALUE(MID('Cihazlar'!R356,4,2)),VALUE(LEFT('Cihazlar'!R356,2))),"")))),12)))</f>
        <v/>
      </c>
      <c r="J356" s="17" t="str">
        <f>IF(I356="","",I356-TODAY())</f>
        <v/>
      </c>
      <c r="K356" s="16" t="str">
        <f>IF('Cihazlar'!U356="","",IF('Cihazlar'!V356="Kaçak var",(IF('Cihazlar'!U356="","",IF(ISNUMBER('Cihazlar'!U356),'Cihazlar'!U356,IFERROR(DATE(VALUE(RIGHT('Cihazlar'!U356,4)),VALUE(MID('Cihazlar'!U356,4,2)),VALUE(LEFT('Cihazlar'!U356,2))),""))))+30,EDATE((IF('Cihazlar'!U356="","",IF(ISNUMBER('Cihazlar'!U356),'Cihazlar'!U356,IFERROR(DATE(VALUE(RIGHT('Cihazlar'!U356,4)),VALUE(MID('Cihazlar'!U356,4,2)),VALUE(LEFT('Cihazlar'!U356,2))),"")))),12)))</f>
        <v/>
      </c>
      <c r="L356" s="17" t="str">
        <f>IF(K356="","",K356-TODAY())</f>
        <v/>
      </c>
      <c r="M356" s="16" t="str">
        <f>IF('Cihazlar'!X356="","",IF('Cihazlar'!Y356="Uygun değil",(IF('Cihazlar'!X356="","",IF(ISNUMBER('Cihazlar'!X356),'Cihazlar'!X356,IFERROR(DATE(VALUE(RIGHT('Cihazlar'!X356,4)),VALUE(MID('Cihazlar'!X356,4,2)),VALUE(LEFT('Cihazlar'!X356,2))),""))))+0,EDATE((IF('Cihazlar'!X356="","",IF(ISNUMBER('Cihazlar'!X356),'Cihazlar'!X356,IFERROR(DATE(VALUE(RIGHT('Cihazlar'!X356,4)),VALUE(MID('Cihazlar'!X356,4,2)),VALUE(LEFT('Cihazlar'!X356,2))),"")))),12)))</f>
        <v/>
      </c>
      <c r="N356" s="17" t="str">
        <f>IF(M356="","",M356-TODAY())</f>
        <v/>
      </c>
      <c r="O356" s="16" t="str">
        <f>IF('Cihazlar'!F356&lt;&gt;"",IF('Cihazlar'!F356="","",IF(ISNUMBER('Cihazlar'!F356),'Cihazlar'!F356,IFERROR(DATE(VALUE(RIGHT('Cihazlar'!F356,4)),VALUE(MID('Cihazlar'!F356,4,2)),VALUE(LEFT('Cihazlar'!F356,2))),""))),IF('Cihazlar'!E356="","",IF(ISNUMBER('Cihazlar'!E356),'Cihazlar'!E356,IFERROR(DATE(VALUE(RIGHT('Cihazlar'!E356,4)),VALUE(MID('Cihazlar'!E356,4,2)),VALUE(LEFT('Cihazlar'!E356,2))),""))))</f>
        <v/>
      </c>
      <c r="P356" t="str">
        <f>IF('Cihazlar'!C356="","",IFERROR(MATCH('Cihazlar'!C356,'Ürünler'!$A:$A,0),IFERROR(MATCH('Cihazlar'!C356,'Ürünler'!$B:$B,0),"")))</f>
        <v/>
      </c>
      <c r="Q356">
        <f>IF(R356&gt;0,0,IF('Cihazlar'!J356&lt;&gt;"",N(VALUE('Cihazlar'!J356)),IF(P356="",0,N(INDEX('Ürünler'!$C:$C,P356)))))</f>
        <v>0</v>
      </c>
      <c r="R356">
        <f>IF('Cihazlar'!K356&lt;&gt;"",N(VALUE('Cihazlar'!K356)),IF('Cihazlar'!J356&lt;&gt;"",0,IF(P356="",0,N(INDEX('Ürünler'!$D:$D,P356)))))</f>
        <v>0</v>
      </c>
    </row>
    <row r="357" spans="1:18">
      <c r="A357" t="str">
        <f>IF(AND('Cihazlar'!A357="",'Cihazlar'!B357=""),"",IFERROR(INDEX('Müşteriler'!$A:$A,MATCH(IF('Cihazlar'!A357="","§",'Cihazlar'!A357),'Müşteriler'!$K:$K,0)),IFERROR(INDEX('Müşteriler'!$A:$A,MATCH(IF('Cihazlar'!B357="","§",'Cihazlar'!B357),'Müşteriler'!$C:$C,0)),'Cihazlar'!A357&amp;'Cihazlar'!B357)))</f>
        <v/>
      </c>
      <c r="B357" t="str">
        <f>IF('Cihazlar'!C357="","",IF(P357="",'Cihazlar'!C357,INDEX('Ürünler'!$B:$B,P357)))</f>
        <v/>
      </c>
      <c r="C357" t="str">
        <f>IF('Cihazlar'!D357="","",'Cihazlar'!D357)</f>
        <v/>
      </c>
      <c r="D357" s="16" t="str">
        <f>O357</f>
        <v/>
      </c>
      <c r="E357" t="str">
        <f>IF(R357&gt;0,R357&amp;" gün",IF(Q357&gt;0,Q357&amp;" ay",""))</f>
        <v/>
      </c>
      <c r="F357" s="16" t="str">
        <f>IF(OR('Cihazlar'!C357="",O357=""),"",IF(R357&gt;0,O357+R357,IF(Q357&gt;0,EDATE(O357,Q357),"")))</f>
        <v/>
      </c>
      <c r="G357" s="17" t="str">
        <f>IF(F357="","",F357-TODAY())</f>
        <v/>
      </c>
      <c r="H357" t="str">
        <f>IF(G357="","",IF(G357&lt;0,"Gecikmiş",IF(G357&lt;=30,"30 gün içinde","Planlı")))</f>
        <v/>
      </c>
      <c r="I357" s="16" t="str">
        <f>IF('Cihazlar'!R357="","",IF('Cihazlar'!S357="Uygun değil",(IF('Cihazlar'!R357="","",IF(ISNUMBER('Cihazlar'!R357),'Cihazlar'!R357,IFERROR(DATE(VALUE(RIGHT('Cihazlar'!R357,4)),VALUE(MID('Cihazlar'!R357,4,2)),VALUE(LEFT('Cihazlar'!R357,2))),""))))+0,EDATE((IF('Cihazlar'!R357="","",IF(ISNUMBER('Cihazlar'!R357),'Cihazlar'!R357,IFERROR(DATE(VALUE(RIGHT('Cihazlar'!R357,4)),VALUE(MID('Cihazlar'!R357,4,2)),VALUE(LEFT('Cihazlar'!R357,2))),"")))),12)))</f>
        <v/>
      </c>
      <c r="J357" s="17" t="str">
        <f>IF(I357="","",I357-TODAY())</f>
        <v/>
      </c>
      <c r="K357" s="16" t="str">
        <f>IF('Cihazlar'!U357="","",IF('Cihazlar'!V357="Kaçak var",(IF('Cihazlar'!U357="","",IF(ISNUMBER('Cihazlar'!U357),'Cihazlar'!U357,IFERROR(DATE(VALUE(RIGHT('Cihazlar'!U357,4)),VALUE(MID('Cihazlar'!U357,4,2)),VALUE(LEFT('Cihazlar'!U357,2))),""))))+30,EDATE((IF('Cihazlar'!U357="","",IF(ISNUMBER('Cihazlar'!U357),'Cihazlar'!U357,IFERROR(DATE(VALUE(RIGHT('Cihazlar'!U357,4)),VALUE(MID('Cihazlar'!U357,4,2)),VALUE(LEFT('Cihazlar'!U357,2))),"")))),12)))</f>
        <v/>
      </c>
      <c r="L357" s="17" t="str">
        <f>IF(K357="","",K357-TODAY())</f>
        <v/>
      </c>
      <c r="M357" s="16" t="str">
        <f>IF('Cihazlar'!X357="","",IF('Cihazlar'!Y357="Uygun değil",(IF('Cihazlar'!X357="","",IF(ISNUMBER('Cihazlar'!X357),'Cihazlar'!X357,IFERROR(DATE(VALUE(RIGHT('Cihazlar'!X357,4)),VALUE(MID('Cihazlar'!X357,4,2)),VALUE(LEFT('Cihazlar'!X357,2))),""))))+0,EDATE((IF('Cihazlar'!X357="","",IF(ISNUMBER('Cihazlar'!X357),'Cihazlar'!X357,IFERROR(DATE(VALUE(RIGHT('Cihazlar'!X357,4)),VALUE(MID('Cihazlar'!X357,4,2)),VALUE(LEFT('Cihazlar'!X357,2))),"")))),12)))</f>
        <v/>
      </c>
      <c r="N357" s="17" t="str">
        <f>IF(M357="","",M357-TODAY())</f>
        <v/>
      </c>
      <c r="O357" s="16" t="str">
        <f>IF('Cihazlar'!F357&lt;&gt;"",IF('Cihazlar'!F357="","",IF(ISNUMBER('Cihazlar'!F357),'Cihazlar'!F357,IFERROR(DATE(VALUE(RIGHT('Cihazlar'!F357,4)),VALUE(MID('Cihazlar'!F357,4,2)),VALUE(LEFT('Cihazlar'!F357,2))),""))),IF('Cihazlar'!E357="","",IF(ISNUMBER('Cihazlar'!E357),'Cihazlar'!E357,IFERROR(DATE(VALUE(RIGHT('Cihazlar'!E357,4)),VALUE(MID('Cihazlar'!E357,4,2)),VALUE(LEFT('Cihazlar'!E357,2))),""))))</f>
        <v/>
      </c>
      <c r="P357" t="str">
        <f>IF('Cihazlar'!C357="","",IFERROR(MATCH('Cihazlar'!C357,'Ürünler'!$A:$A,0),IFERROR(MATCH('Cihazlar'!C357,'Ürünler'!$B:$B,0),"")))</f>
        <v/>
      </c>
      <c r="Q357">
        <f>IF(R357&gt;0,0,IF('Cihazlar'!J357&lt;&gt;"",N(VALUE('Cihazlar'!J357)),IF(P357="",0,N(INDEX('Ürünler'!$C:$C,P357)))))</f>
        <v>0</v>
      </c>
      <c r="R357">
        <f>IF('Cihazlar'!K357&lt;&gt;"",N(VALUE('Cihazlar'!K357)),IF('Cihazlar'!J357&lt;&gt;"",0,IF(P357="",0,N(INDEX('Ürünler'!$D:$D,P357)))))</f>
        <v>0</v>
      </c>
    </row>
    <row r="358" spans="1:18">
      <c r="A358" t="str">
        <f>IF(AND('Cihazlar'!A358="",'Cihazlar'!B358=""),"",IFERROR(INDEX('Müşteriler'!$A:$A,MATCH(IF('Cihazlar'!A358="","§",'Cihazlar'!A358),'Müşteriler'!$K:$K,0)),IFERROR(INDEX('Müşteriler'!$A:$A,MATCH(IF('Cihazlar'!B358="","§",'Cihazlar'!B358),'Müşteriler'!$C:$C,0)),'Cihazlar'!A358&amp;'Cihazlar'!B358)))</f>
        <v/>
      </c>
      <c r="B358" t="str">
        <f>IF('Cihazlar'!C358="","",IF(P358="",'Cihazlar'!C358,INDEX('Ürünler'!$B:$B,P358)))</f>
        <v/>
      </c>
      <c r="C358" t="str">
        <f>IF('Cihazlar'!D358="","",'Cihazlar'!D358)</f>
        <v/>
      </c>
      <c r="D358" s="16" t="str">
        <f>O358</f>
        <v/>
      </c>
      <c r="E358" t="str">
        <f>IF(R358&gt;0,R358&amp;" gün",IF(Q358&gt;0,Q358&amp;" ay",""))</f>
        <v/>
      </c>
      <c r="F358" s="16" t="str">
        <f>IF(OR('Cihazlar'!C358="",O358=""),"",IF(R358&gt;0,O358+R358,IF(Q358&gt;0,EDATE(O358,Q358),"")))</f>
        <v/>
      </c>
      <c r="G358" s="17" t="str">
        <f>IF(F358="","",F358-TODAY())</f>
        <v/>
      </c>
      <c r="H358" t="str">
        <f>IF(G358="","",IF(G358&lt;0,"Gecikmiş",IF(G358&lt;=30,"30 gün içinde","Planlı")))</f>
        <v/>
      </c>
      <c r="I358" s="16" t="str">
        <f>IF('Cihazlar'!R358="","",IF('Cihazlar'!S358="Uygun değil",(IF('Cihazlar'!R358="","",IF(ISNUMBER('Cihazlar'!R358),'Cihazlar'!R358,IFERROR(DATE(VALUE(RIGHT('Cihazlar'!R358,4)),VALUE(MID('Cihazlar'!R358,4,2)),VALUE(LEFT('Cihazlar'!R358,2))),""))))+0,EDATE((IF('Cihazlar'!R358="","",IF(ISNUMBER('Cihazlar'!R358),'Cihazlar'!R358,IFERROR(DATE(VALUE(RIGHT('Cihazlar'!R358,4)),VALUE(MID('Cihazlar'!R358,4,2)),VALUE(LEFT('Cihazlar'!R358,2))),"")))),12)))</f>
        <v/>
      </c>
      <c r="J358" s="17" t="str">
        <f>IF(I358="","",I358-TODAY())</f>
        <v/>
      </c>
      <c r="K358" s="16" t="str">
        <f>IF('Cihazlar'!U358="","",IF('Cihazlar'!V358="Kaçak var",(IF('Cihazlar'!U358="","",IF(ISNUMBER('Cihazlar'!U358),'Cihazlar'!U358,IFERROR(DATE(VALUE(RIGHT('Cihazlar'!U358,4)),VALUE(MID('Cihazlar'!U358,4,2)),VALUE(LEFT('Cihazlar'!U358,2))),""))))+30,EDATE((IF('Cihazlar'!U358="","",IF(ISNUMBER('Cihazlar'!U358),'Cihazlar'!U358,IFERROR(DATE(VALUE(RIGHT('Cihazlar'!U358,4)),VALUE(MID('Cihazlar'!U358,4,2)),VALUE(LEFT('Cihazlar'!U358,2))),"")))),12)))</f>
        <v/>
      </c>
      <c r="L358" s="17" t="str">
        <f>IF(K358="","",K358-TODAY())</f>
        <v/>
      </c>
      <c r="M358" s="16" t="str">
        <f>IF('Cihazlar'!X358="","",IF('Cihazlar'!Y358="Uygun değil",(IF('Cihazlar'!X358="","",IF(ISNUMBER('Cihazlar'!X358),'Cihazlar'!X358,IFERROR(DATE(VALUE(RIGHT('Cihazlar'!X358,4)),VALUE(MID('Cihazlar'!X358,4,2)),VALUE(LEFT('Cihazlar'!X358,2))),""))))+0,EDATE((IF('Cihazlar'!X358="","",IF(ISNUMBER('Cihazlar'!X358),'Cihazlar'!X358,IFERROR(DATE(VALUE(RIGHT('Cihazlar'!X358,4)),VALUE(MID('Cihazlar'!X358,4,2)),VALUE(LEFT('Cihazlar'!X358,2))),"")))),12)))</f>
        <v/>
      </c>
      <c r="N358" s="17" t="str">
        <f>IF(M358="","",M358-TODAY())</f>
        <v/>
      </c>
      <c r="O358" s="16" t="str">
        <f>IF('Cihazlar'!F358&lt;&gt;"",IF('Cihazlar'!F358="","",IF(ISNUMBER('Cihazlar'!F358),'Cihazlar'!F358,IFERROR(DATE(VALUE(RIGHT('Cihazlar'!F358,4)),VALUE(MID('Cihazlar'!F358,4,2)),VALUE(LEFT('Cihazlar'!F358,2))),""))),IF('Cihazlar'!E358="","",IF(ISNUMBER('Cihazlar'!E358),'Cihazlar'!E358,IFERROR(DATE(VALUE(RIGHT('Cihazlar'!E358,4)),VALUE(MID('Cihazlar'!E358,4,2)),VALUE(LEFT('Cihazlar'!E358,2))),""))))</f>
        <v/>
      </c>
      <c r="P358" t="str">
        <f>IF('Cihazlar'!C358="","",IFERROR(MATCH('Cihazlar'!C358,'Ürünler'!$A:$A,0),IFERROR(MATCH('Cihazlar'!C358,'Ürünler'!$B:$B,0),"")))</f>
        <v/>
      </c>
      <c r="Q358">
        <f>IF(R358&gt;0,0,IF('Cihazlar'!J358&lt;&gt;"",N(VALUE('Cihazlar'!J358)),IF(P358="",0,N(INDEX('Ürünler'!$C:$C,P358)))))</f>
        <v>0</v>
      </c>
      <c r="R358">
        <f>IF('Cihazlar'!K358&lt;&gt;"",N(VALUE('Cihazlar'!K358)),IF('Cihazlar'!J358&lt;&gt;"",0,IF(P358="",0,N(INDEX('Ürünler'!$D:$D,P358)))))</f>
        <v>0</v>
      </c>
    </row>
    <row r="359" spans="1:18">
      <c r="A359" t="str">
        <f>IF(AND('Cihazlar'!A359="",'Cihazlar'!B359=""),"",IFERROR(INDEX('Müşteriler'!$A:$A,MATCH(IF('Cihazlar'!A359="","§",'Cihazlar'!A359),'Müşteriler'!$K:$K,0)),IFERROR(INDEX('Müşteriler'!$A:$A,MATCH(IF('Cihazlar'!B359="","§",'Cihazlar'!B359),'Müşteriler'!$C:$C,0)),'Cihazlar'!A359&amp;'Cihazlar'!B359)))</f>
        <v/>
      </c>
      <c r="B359" t="str">
        <f>IF('Cihazlar'!C359="","",IF(P359="",'Cihazlar'!C359,INDEX('Ürünler'!$B:$B,P359)))</f>
        <v/>
      </c>
      <c r="C359" t="str">
        <f>IF('Cihazlar'!D359="","",'Cihazlar'!D359)</f>
        <v/>
      </c>
      <c r="D359" s="16" t="str">
        <f>O359</f>
        <v/>
      </c>
      <c r="E359" t="str">
        <f>IF(R359&gt;0,R359&amp;" gün",IF(Q359&gt;0,Q359&amp;" ay",""))</f>
        <v/>
      </c>
      <c r="F359" s="16" t="str">
        <f>IF(OR('Cihazlar'!C359="",O359=""),"",IF(R359&gt;0,O359+R359,IF(Q359&gt;0,EDATE(O359,Q359),"")))</f>
        <v/>
      </c>
      <c r="G359" s="17" t="str">
        <f>IF(F359="","",F359-TODAY())</f>
        <v/>
      </c>
      <c r="H359" t="str">
        <f>IF(G359="","",IF(G359&lt;0,"Gecikmiş",IF(G359&lt;=30,"30 gün içinde","Planlı")))</f>
        <v/>
      </c>
      <c r="I359" s="16" t="str">
        <f>IF('Cihazlar'!R359="","",IF('Cihazlar'!S359="Uygun değil",(IF('Cihazlar'!R359="","",IF(ISNUMBER('Cihazlar'!R359),'Cihazlar'!R359,IFERROR(DATE(VALUE(RIGHT('Cihazlar'!R359,4)),VALUE(MID('Cihazlar'!R359,4,2)),VALUE(LEFT('Cihazlar'!R359,2))),""))))+0,EDATE((IF('Cihazlar'!R359="","",IF(ISNUMBER('Cihazlar'!R359),'Cihazlar'!R359,IFERROR(DATE(VALUE(RIGHT('Cihazlar'!R359,4)),VALUE(MID('Cihazlar'!R359,4,2)),VALUE(LEFT('Cihazlar'!R359,2))),"")))),12)))</f>
        <v/>
      </c>
      <c r="J359" s="17" t="str">
        <f>IF(I359="","",I359-TODAY())</f>
        <v/>
      </c>
      <c r="K359" s="16" t="str">
        <f>IF('Cihazlar'!U359="","",IF('Cihazlar'!V359="Kaçak var",(IF('Cihazlar'!U359="","",IF(ISNUMBER('Cihazlar'!U359),'Cihazlar'!U359,IFERROR(DATE(VALUE(RIGHT('Cihazlar'!U359,4)),VALUE(MID('Cihazlar'!U359,4,2)),VALUE(LEFT('Cihazlar'!U359,2))),""))))+30,EDATE((IF('Cihazlar'!U359="","",IF(ISNUMBER('Cihazlar'!U359),'Cihazlar'!U359,IFERROR(DATE(VALUE(RIGHT('Cihazlar'!U359,4)),VALUE(MID('Cihazlar'!U359,4,2)),VALUE(LEFT('Cihazlar'!U359,2))),"")))),12)))</f>
        <v/>
      </c>
      <c r="L359" s="17" t="str">
        <f>IF(K359="","",K359-TODAY())</f>
        <v/>
      </c>
      <c r="M359" s="16" t="str">
        <f>IF('Cihazlar'!X359="","",IF('Cihazlar'!Y359="Uygun değil",(IF('Cihazlar'!X359="","",IF(ISNUMBER('Cihazlar'!X359),'Cihazlar'!X359,IFERROR(DATE(VALUE(RIGHT('Cihazlar'!X359,4)),VALUE(MID('Cihazlar'!X359,4,2)),VALUE(LEFT('Cihazlar'!X359,2))),""))))+0,EDATE((IF('Cihazlar'!X359="","",IF(ISNUMBER('Cihazlar'!X359),'Cihazlar'!X359,IFERROR(DATE(VALUE(RIGHT('Cihazlar'!X359,4)),VALUE(MID('Cihazlar'!X359,4,2)),VALUE(LEFT('Cihazlar'!X359,2))),"")))),12)))</f>
        <v/>
      </c>
      <c r="N359" s="17" t="str">
        <f>IF(M359="","",M359-TODAY())</f>
        <v/>
      </c>
      <c r="O359" s="16" t="str">
        <f>IF('Cihazlar'!F359&lt;&gt;"",IF('Cihazlar'!F359="","",IF(ISNUMBER('Cihazlar'!F359),'Cihazlar'!F359,IFERROR(DATE(VALUE(RIGHT('Cihazlar'!F359,4)),VALUE(MID('Cihazlar'!F359,4,2)),VALUE(LEFT('Cihazlar'!F359,2))),""))),IF('Cihazlar'!E359="","",IF(ISNUMBER('Cihazlar'!E359),'Cihazlar'!E359,IFERROR(DATE(VALUE(RIGHT('Cihazlar'!E359,4)),VALUE(MID('Cihazlar'!E359,4,2)),VALUE(LEFT('Cihazlar'!E359,2))),""))))</f>
        <v/>
      </c>
      <c r="P359" t="str">
        <f>IF('Cihazlar'!C359="","",IFERROR(MATCH('Cihazlar'!C359,'Ürünler'!$A:$A,0),IFERROR(MATCH('Cihazlar'!C359,'Ürünler'!$B:$B,0),"")))</f>
        <v/>
      </c>
      <c r="Q359">
        <f>IF(R359&gt;0,0,IF('Cihazlar'!J359&lt;&gt;"",N(VALUE('Cihazlar'!J359)),IF(P359="",0,N(INDEX('Ürünler'!$C:$C,P359)))))</f>
        <v>0</v>
      </c>
      <c r="R359">
        <f>IF('Cihazlar'!K359&lt;&gt;"",N(VALUE('Cihazlar'!K359)),IF('Cihazlar'!J359&lt;&gt;"",0,IF(P359="",0,N(INDEX('Ürünler'!$D:$D,P359)))))</f>
        <v>0</v>
      </c>
    </row>
    <row r="360" spans="1:18">
      <c r="A360" t="str">
        <f>IF(AND('Cihazlar'!A360="",'Cihazlar'!B360=""),"",IFERROR(INDEX('Müşteriler'!$A:$A,MATCH(IF('Cihazlar'!A360="","§",'Cihazlar'!A360),'Müşteriler'!$K:$K,0)),IFERROR(INDEX('Müşteriler'!$A:$A,MATCH(IF('Cihazlar'!B360="","§",'Cihazlar'!B360),'Müşteriler'!$C:$C,0)),'Cihazlar'!A360&amp;'Cihazlar'!B360)))</f>
        <v/>
      </c>
      <c r="B360" t="str">
        <f>IF('Cihazlar'!C360="","",IF(P360="",'Cihazlar'!C360,INDEX('Ürünler'!$B:$B,P360)))</f>
        <v/>
      </c>
      <c r="C360" t="str">
        <f>IF('Cihazlar'!D360="","",'Cihazlar'!D360)</f>
        <v/>
      </c>
      <c r="D360" s="16" t="str">
        <f>O360</f>
        <v/>
      </c>
      <c r="E360" t="str">
        <f>IF(R360&gt;0,R360&amp;" gün",IF(Q360&gt;0,Q360&amp;" ay",""))</f>
        <v/>
      </c>
      <c r="F360" s="16" t="str">
        <f>IF(OR('Cihazlar'!C360="",O360=""),"",IF(R360&gt;0,O360+R360,IF(Q360&gt;0,EDATE(O360,Q360),"")))</f>
        <v/>
      </c>
      <c r="G360" s="17" t="str">
        <f>IF(F360="","",F360-TODAY())</f>
        <v/>
      </c>
      <c r="H360" t="str">
        <f>IF(G360="","",IF(G360&lt;0,"Gecikmiş",IF(G360&lt;=30,"30 gün içinde","Planlı")))</f>
        <v/>
      </c>
      <c r="I360" s="16" t="str">
        <f>IF('Cihazlar'!R360="","",IF('Cihazlar'!S360="Uygun değil",(IF('Cihazlar'!R360="","",IF(ISNUMBER('Cihazlar'!R360),'Cihazlar'!R360,IFERROR(DATE(VALUE(RIGHT('Cihazlar'!R360,4)),VALUE(MID('Cihazlar'!R360,4,2)),VALUE(LEFT('Cihazlar'!R360,2))),""))))+0,EDATE((IF('Cihazlar'!R360="","",IF(ISNUMBER('Cihazlar'!R360),'Cihazlar'!R360,IFERROR(DATE(VALUE(RIGHT('Cihazlar'!R360,4)),VALUE(MID('Cihazlar'!R360,4,2)),VALUE(LEFT('Cihazlar'!R360,2))),"")))),12)))</f>
        <v/>
      </c>
      <c r="J360" s="17" t="str">
        <f>IF(I360="","",I360-TODAY())</f>
        <v/>
      </c>
      <c r="K360" s="16" t="str">
        <f>IF('Cihazlar'!U360="","",IF('Cihazlar'!V360="Kaçak var",(IF('Cihazlar'!U360="","",IF(ISNUMBER('Cihazlar'!U360),'Cihazlar'!U360,IFERROR(DATE(VALUE(RIGHT('Cihazlar'!U360,4)),VALUE(MID('Cihazlar'!U360,4,2)),VALUE(LEFT('Cihazlar'!U360,2))),""))))+30,EDATE((IF('Cihazlar'!U360="","",IF(ISNUMBER('Cihazlar'!U360),'Cihazlar'!U360,IFERROR(DATE(VALUE(RIGHT('Cihazlar'!U360,4)),VALUE(MID('Cihazlar'!U360,4,2)),VALUE(LEFT('Cihazlar'!U360,2))),"")))),12)))</f>
        <v/>
      </c>
      <c r="L360" s="17" t="str">
        <f>IF(K360="","",K360-TODAY())</f>
        <v/>
      </c>
      <c r="M360" s="16" t="str">
        <f>IF('Cihazlar'!X360="","",IF('Cihazlar'!Y360="Uygun değil",(IF('Cihazlar'!X360="","",IF(ISNUMBER('Cihazlar'!X360),'Cihazlar'!X360,IFERROR(DATE(VALUE(RIGHT('Cihazlar'!X360,4)),VALUE(MID('Cihazlar'!X360,4,2)),VALUE(LEFT('Cihazlar'!X360,2))),""))))+0,EDATE((IF('Cihazlar'!X360="","",IF(ISNUMBER('Cihazlar'!X360),'Cihazlar'!X360,IFERROR(DATE(VALUE(RIGHT('Cihazlar'!X360,4)),VALUE(MID('Cihazlar'!X360,4,2)),VALUE(LEFT('Cihazlar'!X360,2))),"")))),12)))</f>
        <v/>
      </c>
      <c r="N360" s="17" t="str">
        <f>IF(M360="","",M360-TODAY())</f>
        <v/>
      </c>
      <c r="O360" s="16" t="str">
        <f>IF('Cihazlar'!F360&lt;&gt;"",IF('Cihazlar'!F360="","",IF(ISNUMBER('Cihazlar'!F360),'Cihazlar'!F360,IFERROR(DATE(VALUE(RIGHT('Cihazlar'!F360,4)),VALUE(MID('Cihazlar'!F360,4,2)),VALUE(LEFT('Cihazlar'!F360,2))),""))),IF('Cihazlar'!E360="","",IF(ISNUMBER('Cihazlar'!E360),'Cihazlar'!E360,IFERROR(DATE(VALUE(RIGHT('Cihazlar'!E360,4)),VALUE(MID('Cihazlar'!E360,4,2)),VALUE(LEFT('Cihazlar'!E360,2))),""))))</f>
        <v/>
      </c>
      <c r="P360" t="str">
        <f>IF('Cihazlar'!C360="","",IFERROR(MATCH('Cihazlar'!C360,'Ürünler'!$A:$A,0),IFERROR(MATCH('Cihazlar'!C360,'Ürünler'!$B:$B,0),"")))</f>
        <v/>
      </c>
      <c r="Q360">
        <f>IF(R360&gt;0,0,IF('Cihazlar'!J360&lt;&gt;"",N(VALUE('Cihazlar'!J360)),IF(P360="",0,N(INDEX('Ürünler'!$C:$C,P360)))))</f>
        <v>0</v>
      </c>
      <c r="R360">
        <f>IF('Cihazlar'!K360&lt;&gt;"",N(VALUE('Cihazlar'!K360)),IF('Cihazlar'!J360&lt;&gt;"",0,IF(P360="",0,N(INDEX('Ürünler'!$D:$D,P360)))))</f>
        <v>0</v>
      </c>
    </row>
    <row r="361" spans="1:18">
      <c r="A361" t="str">
        <f>IF(AND('Cihazlar'!A361="",'Cihazlar'!B361=""),"",IFERROR(INDEX('Müşteriler'!$A:$A,MATCH(IF('Cihazlar'!A361="","§",'Cihazlar'!A361),'Müşteriler'!$K:$K,0)),IFERROR(INDEX('Müşteriler'!$A:$A,MATCH(IF('Cihazlar'!B361="","§",'Cihazlar'!B361),'Müşteriler'!$C:$C,0)),'Cihazlar'!A361&amp;'Cihazlar'!B361)))</f>
        <v/>
      </c>
      <c r="B361" t="str">
        <f>IF('Cihazlar'!C361="","",IF(P361="",'Cihazlar'!C361,INDEX('Ürünler'!$B:$B,P361)))</f>
        <v/>
      </c>
      <c r="C361" t="str">
        <f>IF('Cihazlar'!D361="","",'Cihazlar'!D361)</f>
        <v/>
      </c>
      <c r="D361" s="16" t="str">
        <f>O361</f>
        <v/>
      </c>
      <c r="E361" t="str">
        <f>IF(R361&gt;0,R361&amp;" gün",IF(Q361&gt;0,Q361&amp;" ay",""))</f>
        <v/>
      </c>
      <c r="F361" s="16" t="str">
        <f>IF(OR('Cihazlar'!C361="",O361=""),"",IF(R361&gt;0,O361+R361,IF(Q361&gt;0,EDATE(O361,Q361),"")))</f>
        <v/>
      </c>
      <c r="G361" s="17" t="str">
        <f>IF(F361="","",F361-TODAY())</f>
        <v/>
      </c>
      <c r="H361" t="str">
        <f>IF(G361="","",IF(G361&lt;0,"Gecikmiş",IF(G361&lt;=30,"30 gün içinde","Planlı")))</f>
        <v/>
      </c>
      <c r="I361" s="16" t="str">
        <f>IF('Cihazlar'!R361="","",IF('Cihazlar'!S361="Uygun değil",(IF('Cihazlar'!R361="","",IF(ISNUMBER('Cihazlar'!R361),'Cihazlar'!R361,IFERROR(DATE(VALUE(RIGHT('Cihazlar'!R361,4)),VALUE(MID('Cihazlar'!R361,4,2)),VALUE(LEFT('Cihazlar'!R361,2))),""))))+0,EDATE((IF('Cihazlar'!R361="","",IF(ISNUMBER('Cihazlar'!R361),'Cihazlar'!R361,IFERROR(DATE(VALUE(RIGHT('Cihazlar'!R361,4)),VALUE(MID('Cihazlar'!R361,4,2)),VALUE(LEFT('Cihazlar'!R361,2))),"")))),12)))</f>
        <v/>
      </c>
      <c r="J361" s="17" t="str">
        <f>IF(I361="","",I361-TODAY())</f>
        <v/>
      </c>
      <c r="K361" s="16" t="str">
        <f>IF('Cihazlar'!U361="","",IF('Cihazlar'!V361="Kaçak var",(IF('Cihazlar'!U361="","",IF(ISNUMBER('Cihazlar'!U361),'Cihazlar'!U361,IFERROR(DATE(VALUE(RIGHT('Cihazlar'!U361,4)),VALUE(MID('Cihazlar'!U361,4,2)),VALUE(LEFT('Cihazlar'!U361,2))),""))))+30,EDATE((IF('Cihazlar'!U361="","",IF(ISNUMBER('Cihazlar'!U361),'Cihazlar'!U361,IFERROR(DATE(VALUE(RIGHT('Cihazlar'!U361,4)),VALUE(MID('Cihazlar'!U361,4,2)),VALUE(LEFT('Cihazlar'!U361,2))),"")))),12)))</f>
        <v/>
      </c>
      <c r="L361" s="17" t="str">
        <f>IF(K361="","",K361-TODAY())</f>
        <v/>
      </c>
      <c r="M361" s="16" t="str">
        <f>IF('Cihazlar'!X361="","",IF('Cihazlar'!Y361="Uygun değil",(IF('Cihazlar'!X361="","",IF(ISNUMBER('Cihazlar'!X361),'Cihazlar'!X361,IFERROR(DATE(VALUE(RIGHT('Cihazlar'!X361,4)),VALUE(MID('Cihazlar'!X361,4,2)),VALUE(LEFT('Cihazlar'!X361,2))),""))))+0,EDATE((IF('Cihazlar'!X361="","",IF(ISNUMBER('Cihazlar'!X361),'Cihazlar'!X361,IFERROR(DATE(VALUE(RIGHT('Cihazlar'!X361,4)),VALUE(MID('Cihazlar'!X361,4,2)),VALUE(LEFT('Cihazlar'!X361,2))),"")))),12)))</f>
        <v/>
      </c>
      <c r="N361" s="17" t="str">
        <f>IF(M361="","",M361-TODAY())</f>
        <v/>
      </c>
      <c r="O361" s="16" t="str">
        <f>IF('Cihazlar'!F361&lt;&gt;"",IF('Cihazlar'!F361="","",IF(ISNUMBER('Cihazlar'!F361),'Cihazlar'!F361,IFERROR(DATE(VALUE(RIGHT('Cihazlar'!F361,4)),VALUE(MID('Cihazlar'!F361,4,2)),VALUE(LEFT('Cihazlar'!F361,2))),""))),IF('Cihazlar'!E361="","",IF(ISNUMBER('Cihazlar'!E361),'Cihazlar'!E361,IFERROR(DATE(VALUE(RIGHT('Cihazlar'!E361,4)),VALUE(MID('Cihazlar'!E361,4,2)),VALUE(LEFT('Cihazlar'!E361,2))),""))))</f>
        <v/>
      </c>
      <c r="P361" t="str">
        <f>IF('Cihazlar'!C361="","",IFERROR(MATCH('Cihazlar'!C361,'Ürünler'!$A:$A,0),IFERROR(MATCH('Cihazlar'!C361,'Ürünler'!$B:$B,0),"")))</f>
        <v/>
      </c>
      <c r="Q361">
        <f>IF(R361&gt;0,0,IF('Cihazlar'!J361&lt;&gt;"",N(VALUE('Cihazlar'!J361)),IF(P361="",0,N(INDEX('Ürünler'!$C:$C,P361)))))</f>
        <v>0</v>
      </c>
      <c r="R361">
        <f>IF('Cihazlar'!K361&lt;&gt;"",N(VALUE('Cihazlar'!K361)),IF('Cihazlar'!J361&lt;&gt;"",0,IF(P361="",0,N(INDEX('Ürünler'!$D:$D,P361)))))</f>
        <v>0</v>
      </c>
    </row>
    <row r="362" spans="1:18">
      <c r="A362" t="str">
        <f>IF(AND('Cihazlar'!A362="",'Cihazlar'!B362=""),"",IFERROR(INDEX('Müşteriler'!$A:$A,MATCH(IF('Cihazlar'!A362="","§",'Cihazlar'!A362),'Müşteriler'!$K:$K,0)),IFERROR(INDEX('Müşteriler'!$A:$A,MATCH(IF('Cihazlar'!B362="","§",'Cihazlar'!B362),'Müşteriler'!$C:$C,0)),'Cihazlar'!A362&amp;'Cihazlar'!B362)))</f>
        <v/>
      </c>
      <c r="B362" t="str">
        <f>IF('Cihazlar'!C362="","",IF(P362="",'Cihazlar'!C362,INDEX('Ürünler'!$B:$B,P362)))</f>
        <v/>
      </c>
      <c r="C362" t="str">
        <f>IF('Cihazlar'!D362="","",'Cihazlar'!D362)</f>
        <v/>
      </c>
      <c r="D362" s="16" t="str">
        <f>O362</f>
        <v/>
      </c>
      <c r="E362" t="str">
        <f>IF(R362&gt;0,R362&amp;" gün",IF(Q362&gt;0,Q362&amp;" ay",""))</f>
        <v/>
      </c>
      <c r="F362" s="16" t="str">
        <f>IF(OR('Cihazlar'!C362="",O362=""),"",IF(R362&gt;0,O362+R362,IF(Q362&gt;0,EDATE(O362,Q362),"")))</f>
        <v/>
      </c>
      <c r="G362" s="17" t="str">
        <f>IF(F362="","",F362-TODAY())</f>
        <v/>
      </c>
      <c r="H362" t="str">
        <f>IF(G362="","",IF(G362&lt;0,"Gecikmiş",IF(G362&lt;=30,"30 gün içinde","Planlı")))</f>
        <v/>
      </c>
      <c r="I362" s="16" t="str">
        <f>IF('Cihazlar'!R362="","",IF('Cihazlar'!S362="Uygun değil",(IF('Cihazlar'!R362="","",IF(ISNUMBER('Cihazlar'!R362),'Cihazlar'!R362,IFERROR(DATE(VALUE(RIGHT('Cihazlar'!R362,4)),VALUE(MID('Cihazlar'!R362,4,2)),VALUE(LEFT('Cihazlar'!R362,2))),""))))+0,EDATE((IF('Cihazlar'!R362="","",IF(ISNUMBER('Cihazlar'!R362),'Cihazlar'!R362,IFERROR(DATE(VALUE(RIGHT('Cihazlar'!R362,4)),VALUE(MID('Cihazlar'!R362,4,2)),VALUE(LEFT('Cihazlar'!R362,2))),"")))),12)))</f>
        <v/>
      </c>
      <c r="J362" s="17" t="str">
        <f>IF(I362="","",I362-TODAY())</f>
        <v/>
      </c>
      <c r="K362" s="16" t="str">
        <f>IF('Cihazlar'!U362="","",IF('Cihazlar'!V362="Kaçak var",(IF('Cihazlar'!U362="","",IF(ISNUMBER('Cihazlar'!U362),'Cihazlar'!U362,IFERROR(DATE(VALUE(RIGHT('Cihazlar'!U362,4)),VALUE(MID('Cihazlar'!U362,4,2)),VALUE(LEFT('Cihazlar'!U362,2))),""))))+30,EDATE((IF('Cihazlar'!U362="","",IF(ISNUMBER('Cihazlar'!U362),'Cihazlar'!U362,IFERROR(DATE(VALUE(RIGHT('Cihazlar'!U362,4)),VALUE(MID('Cihazlar'!U362,4,2)),VALUE(LEFT('Cihazlar'!U362,2))),"")))),12)))</f>
        <v/>
      </c>
      <c r="L362" s="17" t="str">
        <f>IF(K362="","",K362-TODAY())</f>
        <v/>
      </c>
      <c r="M362" s="16" t="str">
        <f>IF('Cihazlar'!X362="","",IF('Cihazlar'!Y362="Uygun değil",(IF('Cihazlar'!X362="","",IF(ISNUMBER('Cihazlar'!X362),'Cihazlar'!X362,IFERROR(DATE(VALUE(RIGHT('Cihazlar'!X362,4)),VALUE(MID('Cihazlar'!X362,4,2)),VALUE(LEFT('Cihazlar'!X362,2))),""))))+0,EDATE((IF('Cihazlar'!X362="","",IF(ISNUMBER('Cihazlar'!X362),'Cihazlar'!X362,IFERROR(DATE(VALUE(RIGHT('Cihazlar'!X362,4)),VALUE(MID('Cihazlar'!X362,4,2)),VALUE(LEFT('Cihazlar'!X362,2))),"")))),12)))</f>
        <v/>
      </c>
      <c r="N362" s="17" t="str">
        <f>IF(M362="","",M362-TODAY())</f>
        <v/>
      </c>
      <c r="O362" s="16" t="str">
        <f>IF('Cihazlar'!F362&lt;&gt;"",IF('Cihazlar'!F362="","",IF(ISNUMBER('Cihazlar'!F362),'Cihazlar'!F362,IFERROR(DATE(VALUE(RIGHT('Cihazlar'!F362,4)),VALUE(MID('Cihazlar'!F362,4,2)),VALUE(LEFT('Cihazlar'!F362,2))),""))),IF('Cihazlar'!E362="","",IF(ISNUMBER('Cihazlar'!E362),'Cihazlar'!E362,IFERROR(DATE(VALUE(RIGHT('Cihazlar'!E362,4)),VALUE(MID('Cihazlar'!E362,4,2)),VALUE(LEFT('Cihazlar'!E362,2))),""))))</f>
        <v/>
      </c>
      <c r="P362" t="str">
        <f>IF('Cihazlar'!C362="","",IFERROR(MATCH('Cihazlar'!C362,'Ürünler'!$A:$A,0),IFERROR(MATCH('Cihazlar'!C362,'Ürünler'!$B:$B,0),"")))</f>
        <v/>
      </c>
      <c r="Q362">
        <f>IF(R362&gt;0,0,IF('Cihazlar'!J362&lt;&gt;"",N(VALUE('Cihazlar'!J362)),IF(P362="",0,N(INDEX('Ürünler'!$C:$C,P362)))))</f>
        <v>0</v>
      </c>
      <c r="R362">
        <f>IF('Cihazlar'!K362&lt;&gt;"",N(VALUE('Cihazlar'!K362)),IF('Cihazlar'!J362&lt;&gt;"",0,IF(P362="",0,N(INDEX('Ürünler'!$D:$D,P362)))))</f>
        <v>0</v>
      </c>
    </row>
    <row r="363" spans="1:18">
      <c r="A363" t="str">
        <f>IF(AND('Cihazlar'!A363="",'Cihazlar'!B363=""),"",IFERROR(INDEX('Müşteriler'!$A:$A,MATCH(IF('Cihazlar'!A363="","§",'Cihazlar'!A363),'Müşteriler'!$K:$K,0)),IFERROR(INDEX('Müşteriler'!$A:$A,MATCH(IF('Cihazlar'!B363="","§",'Cihazlar'!B363),'Müşteriler'!$C:$C,0)),'Cihazlar'!A363&amp;'Cihazlar'!B363)))</f>
        <v/>
      </c>
      <c r="B363" t="str">
        <f>IF('Cihazlar'!C363="","",IF(P363="",'Cihazlar'!C363,INDEX('Ürünler'!$B:$B,P363)))</f>
        <v/>
      </c>
      <c r="C363" t="str">
        <f>IF('Cihazlar'!D363="","",'Cihazlar'!D363)</f>
        <v/>
      </c>
      <c r="D363" s="16" t="str">
        <f>O363</f>
        <v/>
      </c>
      <c r="E363" t="str">
        <f>IF(R363&gt;0,R363&amp;" gün",IF(Q363&gt;0,Q363&amp;" ay",""))</f>
        <v/>
      </c>
      <c r="F363" s="16" t="str">
        <f>IF(OR('Cihazlar'!C363="",O363=""),"",IF(R363&gt;0,O363+R363,IF(Q363&gt;0,EDATE(O363,Q363),"")))</f>
        <v/>
      </c>
      <c r="G363" s="17" t="str">
        <f>IF(F363="","",F363-TODAY())</f>
        <v/>
      </c>
      <c r="H363" t="str">
        <f>IF(G363="","",IF(G363&lt;0,"Gecikmiş",IF(G363&lt;=30,"30 gün içinde","Planlı")))</f>
        <v/>
      </c>
      <c r="I363" s="16" t="str">
        <f>IF('Cihazlar'!R363="","",IF('Cihazlar'!S363="Uygun değil",(IF('Cihazlar'!R363="","",IF(ISNUMBER('Cihazlar'!R363),'Cihazlar'!R363,IFERROR(DATE(VALUE(RIGHT('Cihazlar'!R363,4)),VALUE(MID('Cihazlar'!R363,4,2)),VALUE(LEFT('Cihazlar'!R363,2))),""))))+0,EDATE((IF('Cihazlar'!R363="","",IF(ISNUMBER('Cihazlar'!R363),'Cihazlar'!R363,IFERROR(DATE(VALUE(RIGHT('Cihazlar'!R363,4)),VALUE(MID('Cihazlar'!R363,4,2)),VALUE(LEFT('Cihazlar'!R363,2))),"")))),12)))</f>
        <v/>
      </c>
      <c r="J363" s="17" t="str">
        <f>IF(I363="","",I363-TODAY())</f>
        <v/>
      </c>
      <c r="K363" s="16" t="str">
        <f>IF('Cihazlar'!U363="","",IF('Cihazlar'!V363="Kaçak var",(IF('Cihazlar'!U363="","",IF(ISNUMBER('Cihazlar'!U363),'Cihazlar'!U363,IFERROR(DATE(VALUE(RIGHT('Cihazlar'!U363,4)),VALUE(MID('Cihazlar'!U363,4,2)),VALUE(LEFT('Cihazlar'!U363,2))),""))))+30,EDATE((IF('Cihazlar'!U363="","",IF(ISNUMBER('Cihazlar'!U363),'Cihazlar'!U363,IFERROR(DATE(VALUE(RIGHT('Cihazlar'!U363,4)),VALUE(MID('Cihazlar'!U363,4,2)),VALUE(LEFT('Cihazlar'!U363,2))),"")))),12)))</f>
        <v/>
      </c>
      <c r="L363" s="17" t="str">
        <f>IF(K363="","",K363-TODAY())</f>
        <v/>
      </c>
      <c r="M363" s="16" t="str">
        <f>IF('Cihazlar'!X363="","",IF('Cihazlar'!Y363="Uygun değil",(IF('Cihazlar'!X363="","",IF(ISNUMBER('Cihazlar'!X363),'Cihazlar'!X363,IFERROR(DATE(VALUE(RIGHT('Cihazlar'!X363,4)),VALUE(MID('Cihazlar'!X363,4,2)),VALUE(LEFT('Cihazlar'!X363,2))),""))))+0,EDATE((IF('Cihazlar'!X363="","",IF(ISNUMBER('Cihazlar'!X363),'Cihazlar'!X363,IFERROR(DATE(VALUE(RIGHT('Cihazlar'!X363,4)),VALUE(MID('Cihazlar'!X363,4,2)),VALUE(LEFT('Cihazlar'!X363,2))),"")))),12)))</f>
        <v/>
      </c>
      <c r="N363" s="17" t="str">
        <f>IF(M363="","",M363-TODAY())</f>
        <v/>
      </c>
      <c r="O363" s="16" t="str">
        <f>IF('Cihazlar'!F363&lt;&gt;"",IF('Cihazlar'!F363="","",IF(ISNUMBER('Cihazlar'!F363),'Cihazlar'!F363,IFERROR(DATE(VALUE(RIGHT('Cihazlar'!F363,4)),VALUE(MID('Cihazlar'!F363,4,2)),VALUE(LEFT('Cihazlar'!F363,2))),""))),IF('Cihazlar'!E363="","",IF(ISNUMBER('Cihazlar'!E363),'Cihazlar'!E363,IFERROR(DATE(VALUE(RIGHT('Cihazlar'!E363,4)),VALUE(MID('Cihazlar'!E363,4,2)),VALUE(LEFT('Cihazlar'!E363,2))),""))))</f>
        <v/>
      </c>
      <c r="P363" t="str">
        <f>IF('Cihazlar'!C363="","",IFERROR(MATCH('Cihazlar'!C363,'Ürünler'!$A:$A,0),IFERROR(MATCH('Cihazlar'!C363,'Ürünler'!$B:$B,0),"")))</f>
        <v/>
      </c>
      <c r="Q363">
        <f>IF(R363&gt;0,0,IF('Cihazlar'!J363&lt;&gt;"",N(VALUE('Cihazlar'!J363)),IF(P363="",0,N(INDEX('Ürünler'!$C:$C,P363)))))</f>
        <v>0</v>
      </c>
      <c r="R363">
        <f>IF('Cihazlar'!K363&lt;&gt;"",N(VALUE('Cihazlar'!K363)),IF('Cihazlar'!J363&lt;&gt;"",0,IF(P363="",0,N(INDEX('Ürünler'!$D:$D,P363)))))</f>
        <v>0</v>
      </c>
    </row>
    <row r="364" spans="1:18">
      <c r="A364" t="str">
        <f>IF(AND('Cihazlar'!A364="",'Cihazlar'!B364=""),"",IFERROR(INDEX('Müşteriler'!$A:$A,MATCH(IF('Cihazlar'!A364="","§",'Cihazlar'!A364),'Müşteriler'!$K:$K,0)),IFERROR(INDEX('Müşteriler'!$A:$A,MATCH(IF('Cihazlar'!B364="","§",'Cihazlar'!B364),'Müşteriler'!$C:$C,0)),'Cihazlar'!A364&amp;'Cihazlar'!B364)))</f>
        <v/>
      </c>
      <c r="B364" t="str">
        <f>IF('Cihazlar'!C364="","",IF(P364="",'Cihazlar'!C364,INDEX('Ürünler'!$B:$B,P364)))</f>
        <v/>
      </c>
      <c r="C364" t="str">
        <f>IF('Cihazlar'!D364="","",'Cihazlar'!D364)</f>
        <v/>
      </c>
      <c r="D364" s="16" t="str">
        <f>O364</f>
        <v/>
      </c>
      <c r="E364" t="str">
        <f>IF(R364&gt;0,R364&amp;" gün",IF(Q364&gt;0,Q364&amp;" ay",""))</f>
        <v/>
      </c>
      <c r="F364" s="16" t="str">
        <f>IF(OR('Cihazlar'!C364="",O364=""),"",IF(R364&gt;0,O364+R364,IF(Q364&gt;0,EDATE(O364,Q364),"")))</f>
        <v/>
      </c>
      <c r="G364" s="17" t="str">
        <f>IF(F364="","",F364-TODAY())</f>
        <v/>
      </c>
      <c r="H364" t="str">
        <f>IF(G364="","",IF(G364&lt;0,"Gecikmiş",IF(G364&lt;=30,"30 gün içinde","Planlı")))</f>
        <v/>
      </c>
      <c r="I364" s="16" t="str">
        <f>IF('Cihazlar'!R364="","",IF('Cihazlar'!S364="Uygun değil",(IF('Cihazlar'!R364="","",IF(ISNUMBER('Cihazlar'!R364),'Cihazlar'!R364,IFERROR(DATE(VALUE(RIGHT('Cihazlar'!R364,4)),VALUE(MID('Cihazlar'!R364,4,2)),VALUE(LEFT('Cihazlar'!R364,2))),""))))+0,EDATE((IF('Cihazlar'!R364="","",IF(ISNUMBER('Cihazlar'!R364),'Cihazlar'!R364,IFERROR(DATE(VALUE(RIGHT('Cihazlar'!R364,4)),VALUE(MID('Cihazlar'!R364,4,2)),VALUE(LEFT('Cihazlar'!R364,2))),"")))),12)))</f>
        <v/>
      </c>
      <c r="J364" s="17" t="str">
        <f>IF(I364="","",I364-TODAY())</f>
        <v/>
      </c>
      <c r="K364" s="16" t="str">
        <f>IF('Cihazlar'!U364="","",IF('Cihazlar'!V364="Kaçak var",(IF('Cihazlar'!U364="","",IF(ISNUMBER('Cihazlar'!U364),'Cihazlar'!U364,IFERROR(DATE(VALUE(RIGHT('Cihazlar'!U364,4)),VALUE(MID('Cihazlar'!U364,4,2)),VALUE(LEFT('Cihazlar'!U364,2))),""))))+30,EDATE((IF('Cihazlar'!U364="","",IF(ISNUMBER('Cihazlar'!U364),'Cihazlar'!U364,IFERROR(DATE(VALUE(RIGHT('Cihazlar'!U364,4)),VALUE(MID('Cihazlar'!U364,4,2)),VALUE(LEFT('Cihazlar'!U364,2))),"")))),12)))</f>
        <v/>
      </c>
      <c r="L364" s="17" t="str">
        <f>IF(K364="","",K364-TODAY())</f>
        <v/>
      </c>
      <c r="M364" s="16" t="str">
        <f>IF('Cihazlar'!X364="","",IF('Cihazlar'!Y364="Uygun değil",(IF('Cihazlar'!X364="","",IF(ISNUMBER('Cihazlar'!X364),'Cihazlar'!X364,IFERROR(DATE(VALUE(RIGHT('Cihazlar'!X364,4)),VALUE(MID('Cihazlar'!X364,4,2)),VALUE(LEFT('Cihazlar'!X364,2))),""))))+0,EDATE((IF('Cihazlar'!X364="","",IF(ISNUMBER('Cihazlar'!X364),'Cihazlar'!X364,IFERROR(DATE(VALUE(RIGHT('Cihazlar'!X364,4)),VALUE(MID('Cihazlar'!X364,4,2)),VALUE(LEFT('Cihazlar'!X364,2))),"")))),12)))</f>
        <v/>
      </c>
      <c r="N364" s="17" t="str">
        <f>IF(M364="","",M364-TODAY())</f>
        <v/>
      </c>
      <c r="O364" s="16" t="str">
        <f>IF('Cihazlar'!F364&lt;&gt;"",IF('Cihazlar'!F364="","",IF(ISNUMBER('Cihazlar'!F364),'Cihazlar'!F364,IFERROR(DATE(VALUE(RIGHT('Cihazlar'!F364,4)),VALUE(MID('Cihazlar'!F364,4,2)),VALUE(LEFT('Cihazlar'!F364,2))),""))),IF('Cihazlar'!E364="","",IF(ISNUMBER('Cihazlar'!E364),'Cihazlar'!E364,IFERROR(DATE(VALUE(RIGHT('Cihazlar'!E364,4)),VALUE(MID('Cihazlar'!E364,4,2)),VALUE(LEFT('Cihazlar'!E364,2))),""))))</f>
        <v/>
      </c>
      <c r="P364" t="str">
        <f>IF('Cihazlar'!C364="","",IFERROR(MATCH('Cihazlar'!C364,'Ürünler'!$A:$A,0),IFERROR(MATCH('Cihazlar'!C364,'Ürünler'!$B:$B,0),"")))</f>
        <v/>
      </c>
      <c r="Q364">
        <f>IF(R364&gt;0,0,IF('Cihazlar'!J364&lt;&gt;"",N(VALUE('Cihazlar'!J364)),IF(P364="",0,N(INDEX('Ürünler'!$C:$C,P364)))))</f>
        <v>0</v>
      </c>
      <c r="R364">
        <f>IF('Cihazlar'!K364&lt;&gt;"",N(VALUE('Cihazlar'!K364)),IF('Cihazlar'!J364&lt;&gt;"",0,IF(P364="",0,N(INDEX('Ürünler'!$D:$D,P364)))))</f>
        <v>0</v>
      </c>
    </row>
    <row r="365" spans="1:18">
      <c r="A365" t="str">
        <f>IF(AND('Cihazlar'!A365="",'Cihazlar'!B365=""),"",IFERROR(INDEX('Müşteriler'!$A:$A,MATCH(IF('Cihazlar'!A365="","§",'Cihazlar'!A365),'Müşteriler'!$K:$K,0)),IFERROR(INDEX('Müşteriler'!$A:$A,MATCH(IF('Cihazlar'!B365="","§",'Cihazlar'!B365),'Müşteriler'!$C:$C,0)),'Cihazlar'!A365&amp;'Cihazlar'!B365)))</f>
        <v/>
      </c>
      <c r="B365" t="str">
        <f>IF('Cihazlar'!C365="","",IF(P365="",'Cihazlar'!C365,INDEX('Ürünler'!$B:$B,P365)))</f>
        <v/>
      </c>
      <c r="C365" t="str">
        <f>IF('Cihazlar'!D365="","",'Cihazlar'!D365)</f>
        <v/>
      </c>
      <c r="D365" s="16" t="str">
        <f>O365</f>
        <v/>
      </c>
      <c r="E365" t="str">
        <f>IF(R365&gt;0,R365&amp;" gün",IF(Q365&gt;0,Q365&amp;" ay",""))</f>
        <v/>
      </c>
      <c r="F365" s="16" t="str">
        <f>IF(OR('Cihazlar'!C365="",O365=""),"",IF(R365&gt;0,O365+R365,IF(Q365&gt;0,EDATE(O365,Q365),"")))</f>
        <v/>
      </c>
      <c r="G365" s="17" t="str">
        <f>IF(F365="","",F365-TODAY())</f>
        <v/>
      </c>
      <c r="H365" t="str">
        <f>IF(G365="","",IF(G365&lt;0,"Gecikmiş",IF(G365&lt;=30,"30 gün içinde","Planlı")))</f>
        <v/>
      </c>
      <c r="I365" s="16" t="str">
        <f>IF('Cihazlar'!R365="","",IF('Cihazlar'!S365="Uygun değil",(IF('Cihazlar'!R365="","",IF(ISNUMBER('Cihazlar'!R365),'Cihazlar'!R365,IFERROR(DATE(VALUE(RIGHT('Cihazlar'!R365,4)),VALUE(MID('Cihazlar'!R365,4,2)),VALUE(LEFT('Cihazlar'!R365,2))),""))))+0,EDATE((IF('Cihazlar'!R365="","",IF(ISNUMBER('Cihazlar'!R365),'Cihazlar'!R365,IFERROR(DATE(VALUE(RIGHT('Cihazlar'!R365,4)),VALUE(MID('Cihazlar'!R365,4,2)),VALUE(LEFT('Cihazlar'!R365,2))),"")))),12)))</f>
        <v/>
      </c>
      <c r="J365" s="17" t="str">
        <f>IF(I365="","",I365-TODAY())</f>
        <v/>
      </c>
      <c r="K365" s="16" t="str">
        <f>IF('Cihazlar'!U365="","",IF('Cihazlar'!V365="Kaçak var",(IF('Cihazlar'!U365="","",IF(ISNUMBER('Cihazlar'!U365),'Cihazlar'!U365,IFERROR(DATE(VALUE(RIGHT('Cihazlar'!U365,4)),VALUE(MID('Cihazlar'!U365,4,2)),VALUE(LEFT('Cihazlar'!U365,2))),""))))+30,EDATE((IF('Cihazlar'!U365="","",IF(ISNUMBER('Cihazlar'!U365),'Cihazlar'!U365,IFERROR(DATE(VALUE(RIGHT('Cihazlar'!U365,4)),VALUE(MID('Cihazlar'!U365,4,2)),VALUE(LEFT('Cihazlar'!U365,2))),"")))),12)))</f>
        <v/>
      </c>
      <c r="L365" s="17" t="str">
        <f>IF(K365="","",K365-TODAY())</f>
        <v/>
      </c>
      <c r="M365" s="16" t="str">
        <f>IF('Cihazlar'!X365="","",IF('Cihazlar'!Y365="Uygun değil",(IF('Cihazlar'!X365="","",IF(ISNUMBER('Cihazlar'!X365),'Cihazlar'!X365,IFERROR(DATE(VALUE(RIGHT('Cihazlar'!X365,4)),VALUE(MID('Cihazlar'!X365,4,2)),VALUE(LEFT('Cihazlar'!X365,2))),""))))+0,EDATE((IF('Cihazlar'!X365="","",IF(ISNUMBER('Cihazlar'!X365),'Cihazlar'!X365,IFERROR(DATE(VALUE(RIGHT('Cihazlar'!X365,4)),VALUE(MID('Cihazlar'!X365,4,2)),VALUE(LEFT('Cihazlar'!X365,2))),"")))),12)))</f>
        <v/>
      </c>
      <c r="N365" s="17" t="str">
        <f>IF(M365="","",M365-TODAY())</f>
        <v/>
      </c>
      <c r="O365" s="16" t="str">
        <f>IF('Cihazlar'!F365&lt;&gt;"",IF('Cihazlar'!F365="","",IF(ISNUMBER('Cihazlar'!F365),'Cihazlar'!F365,IFERROR(DATE(VALUE(RIGHT('Cihazlar'!F365,4)),VALUE(MID('Cihazlar'!F365,4,2)),VALUE(LEFT('Cihazlar'!F365,2))),""))),IF('Cihazlar'!E365="","",IF(ISNUMBER('Cihazlar'!E365),'Cihazlar'!E365,IFERROR(DATE(VALUE(RIGHT('Cihazlar'!E365,4)),VALUE(MID('Cihazlar'!E365,4,2)),VALUE(LEFT('Cihazlar'!E365,2))),""))))</f>
        <v/>
      </c>
      <c r="P365" t="str">
        <f>IF('Cihazlar'!C365="","",IFERROR(MATCH('Cihazlar'!C365,'Ürünler'!$A:$A,0),IFERROR(MATCH('Cihazlar'!C365,'Ürünler'!$B:$B,0),"")))</f>
        <v/>
      </c>
      <c r="Q365">
        <f>IF(R365&gt;0,0,IF('Cihazlar'!J365&lt;&gt;"",N(VALUE('Cihazlar'!J365)),IF(P365="",0,N(INDEX('Ürünler'!$C:$C,P365)))))</f>
        <v>0</v>
      </c>
      <c r="R365">
        <f>IF('Cihazlar'!K365&lt;&gt;"",N(VALUE('Cihazlar'!K365)),IF('Cihazlar'!J365&lt;&gt;"",0,IF(P365="",0,N(INDEX('Ürünler'!$D:$D,P365)))))</f>
        <v>0</v>
      </c>
    </row>
    <row r="366" spans="1:18">
      <c r="A366" t="str">
        <f>IF(AND('Cihazlar'!A366="",'Cihazlar'!B366=""),"",IFERROR(INDEX('Müşteriler'!$A:$A,MATCH(IF('Cihazlar'!A366="","§",'Cihazlar'!A366),'Müşteriler'!$K:$K,0)),IFERROR(INDEX('Müşteriler'!$A:$A,MATCH(IF('Cihazlar'!B366="","§",'Cihazlar'!B366),'Müşteriler'!$C:$C,0)),'Cihazlar'!A366&amp;'Cihazlar'!B366)))</f>
        <v/>
      </c>
      <c r="B366" t="str">
        <f>IF('Cihazlar'!C366="","",IF(P366="",'Cihazlar'!C366,INDEX('Ürünler'!$B:$B,P366)))</f>
        <v/>
      </c>
      <c r="C366" t="str">
        <f>IF('Cihazlar'!D366="","",'Cihazlar'!D366)</f>
        <v/>
      </c>
      <c r="D366" s="16" t="str">
        <f>O366</f>
        <v/>
      </c>
      <c r="E366" t="str">
        <f>IF(R366&gt;0,R366&amp;" gün",IF(Q366&gt;0,Q366&amp;" ay",""))</f>
        <v/>
      </c>
      <c r="F366" s="16" t="str">
        <f>IF(OR('Cihazlar'!C366="",O366=""),"",IF(R366&gt;0,O366+R366,IF(Q366&gt;0,EDATE(O366,Q366),"")))</f>
        <v/>
      </c>
      <c r="G366" s="17" t="str">
        <f>IF(F366="","",F366-TODAY())</f>
        <v/>
      </c>
      <c r="H366" t="str">
        <f>IF(G366="","",IF(G366&lt;0,"Gecikmiş",IF(G366&lt;=30,"30 gün içinde","Planlı")))</f>
        <v/>
      </c>
      <c r="I366" s="16" t="str">
        <f>IF('Cihazlar'!R366="","",IF('Cihazlar'!S366="Uygun değil",(IF('Cihazlar'!R366="","",IF(ISNUMBER('Cihazlar'!R366),'Cihazlar'!R366,IFERROR(DATE(VALUE(RIGHT('Cihazlar'!R366,4)),VALUE(MID('Cihazlar'!R366,4,2)),VALUE(LEFT('Cihazlar'!R366,2))),""))))+0,EDATE((IF('Cihazlar'!R366="","",IF(ISNUMBER('Cihazlar'!R366),'Cihazlar'!R366,IFERROR(DATE(VALUE(RIGHT('Cihazlar'!R366,4)),VALUE(MID('Cihazlar'!R366,4,2)),VALUE(LEFT('Cihazlar'!R366,2))),"")))),12)))</f>
        <v/>
      </c>
      <c r="J366" s="17" t="str">
        <f>IF(I366="","",I366-TODAY())</f>
        <v/>
      </c>
      <c r="K366" s="16" t="str">
        <f>IF('Cihazlar'!U366="","",IF('Cihazlar'!V366="Kaçak var",(IF('Cihazlar'!U366="","",IF(ISNUMBER('Cihazlar'!U366),'Cihazlar'!U366,IFERROR(DATE(VALUE(RIGHT('Cihazlar'!U366,4)),VALUE(MID('Cihazlar'!U366,4,2)),VALUE(LEFT('Cihazlar'!U366,2))),""))))+30,EDATE((IF('Cihazlar'!U366="","",IF(ISNUMBER('Cihazlar'!U366),'Cihazlar'!U366,IFERROR(DATE(VALUE(RIGHT('Cihazlar'!U366,4)),VALUE(MID('Cihazlar'!U366,4,2)),VALUE(LEFT('Cihazlar'!U366,2))),"")))),12)))</f>
        <v/>
      </c>
      <c r="L366" s="17" t="str">
        <f>IF(K366="","",K366-TODAY())</f>
        <v/>
      </c>
      <c r="M366" s="16" t="str">
        <f>IF('Cihazlar'!X366="","",IF('Cihazlar'!Y366="Uygun değil",(IF('Cihazlar'!X366="","",IF(ISNUMBER('Cihazlar'!X366),'Cihazlar'!X366,IFERROR(DATE(VALUE(RIGHT('Cihazlar'!X366,4)),VALUE(MID('Cihazlar'!X366,4,2)),VALUE(LEFT('Cihazlar'!X366,2))),""))))+0,EDATE((IF('Cihazlar'!X366="","",IF(ISNUMBER('Cihazlar'!X366),'Cihazlar'!X366,IFERROR(DATE(VALUE(RIGHT('Cihazlar'!X366,4)),VALUE(MID('Cihazlar'!X366,4,2)),VALUE(LEFT('Cihazlar'!X366,2))),"")))),12)))</f>
        <v/>
      </c>
      <c r="N366" s="17" t="str">
        <f>IF(M366="","",M366-TODAY())</f>
        <v/>
      </c>
      <c r="O366" s="16" t="str">
        <f>IF('Cihazlar'!F366&lt;&gt;"",IF('Cihazlar'!F366="","",IF(ISNUMBER('Cihazlar'!F366),'Cihazlar'!F366,IFERROR(DATE(VALUE(RIGHT('Cihazlar'!F366,4)),VALUE(MID('Cihazlar'!F366,4,2)),VALUE(LEFT('Cihazlar'!F366,2))),""))),IF('Cihazlar'!E366="","",IF(ISNUMBER('Cihazlar'!E366),'Cihazlar'!E366,IFERROR(DATE(VALUE(RIGHT('Cihazlar'!E366,4)),VALUE(MID('Cihazlar'!E366,4,2)),VALUE(LEFT('Cihazlar'!E366,2))),""))))</f>
        <v/>
      </c>
      <c r="P366" t="str">
        <f>IF('Cihazlar'!C366="","",IFERROR(MATCH('Cihazlar'!C366,'Ürünler'!$A:$A,0),IFERROR(MATCH('Cihazlar'!C366,'Ürünler'!$B:$B,0),"")))</f>
        <v/>
      </c>
      <c r="Q366">
        <f>IF(R366&gt;0,0,IF('Cihazlar'!J366&lt;&gt;"",N(VALUE('Cihazlar'!J366)),IF(P366="",0,N(INDEX('Ürünler'!$C:$C,P366)))))</f>
        <v>0</v>
      </c>
      <c r="R366">
        <f>IF('Cihazlar'!K366&lt;&gt;"",N(VALUE('Cihazlar'!K366)),IF('Cihazlar'!J366&lt;&gt;"",0,IF(P366="",0,N(INDEX('Ürünler'!$D:$D,P366)))))</f>
        <v>0</v>
      </c>
    </row>
    <row r="367" spans="1:18">
      <c r="A367" t="str">
        <f>IF(AND('Cihazlar'!A367="",'Cihazlar'!B367=""),"",IFERROR(INDEX('Müşteriler'!$A:$A,MATCH(IF('Cihazlar'!A367="","§",'Cihazlar'!A367),'Müşteriler'!$K:$K,0)),IFERROR(INDEX('Müşteriler'!$A:$A,MATCH(IF('Cihazlar'!B367="","§",'Cihazlar'!B367),'Müşteriler'!$C:$C,0)),'Cihazlar'!A367&amp;'Cihazlar'!B367)))</f>
        <v/>
      </c>
      <c r="B367" t="str">
        <f>IF('Cihazlar'!C367="","",IF(P367="",'Cihazlar'!C367,INDEX('Ürünler'!$B:$B,P367)))</f>
        <v/>
      </c>
      <c r="C367" t="str">
        <f>IF('Cihazlar'!D367="","",'Cihazlar'!D367)</f>
        <v/>
      </c>
      <c r="D367" s="16" t="str">
        <f>O367</f>
        <v/>
      </c>
      <c r="E367" t="str">
        <f>IF(R367&gt;0,R367&amp;" gün",IF(Q367&gt;0,Q367&amp;" ay",""))</f>
        <v/>
      </c>
      <c r="F367" s="16" t="str">
        <f>IF(OR('Cihazlar'!C367="",O367=""),"",IF(R367&gt;0,O367+R367,IF(Q367&gt;0,EDATE(O367,Q367),"")))</f>
        <v/>
      </c>
      <c r="G367" s="17" t="str">
        <f>IF(F367="","",F367-TODAY())</f>
        <v/>
      </c>
      <c r="H367" t="str">
        <f>IF(G367="","",IF(G367&lt;0,"Gecikmiş",IF(G367&lt;=30,"30 gün içinde","Planlı")))</f>
        <v/>
      </c>
      <c r="I367" s="16" t="str">
        <f>IF('Cihazlar'!R367="","",IF('Cihazlar'!S367="Uygun değil",(IF('Cihazlar'!R367="","",IF(ISNUMBER('Cihazlar'!R367),'Cihazlar'!R367,IFERROR(DATE(VALUE(RIGHT('Cihazlar'!R367,4)),VALUE(MID('Cihazlar'!R367,4,2)),VALUE(LEFT('Cihazlar'!R367,2))),""))))+0,EDATE((IF('Cihazlar'!R367="","",IF(ISNUMBER('Cihazlar'!R367),'Cihazlar'!R367,IFERROR(DATE(VALUE(RIGHT('Cihazlar'!R367,4)),VALUE(MID('Cihazlar'!R367,4,2)),VALUE(LEFT('Cihazlar'!R367,2))),"")))),12)))</f>
        <v/>
      </c>
      <c r="J367" s="17" t="str">
        <f>IF(I367="","",I367-TODAY())</f>
        <v/>
      </c>
      <c r="K367" s="16" t="str">
        <f>IF('Cihazlar'!U367="","",IF('Cihazlar'!V367="Kaçak var",(IF('Cihazlar'!U367="","",IF(ISNUMBER('Cihazlar'!U367),'Cihazlar'!U367,IFERROR(DATE(VALUE(RIGHT('Cihazlar'!U367,4)),VALUE(MID('Cihazlar'!U367,4,2)),VALUE(LEFT('Cihazlar'!U367,2))),""))))+30,EDATE((IF('Cihazlar'!U367="","",IF(ISNUMBER('Cihazlar'!U367),'Cihazlar'!U367,IFERROR(DATE(VALUE(RIGHT('Cihazlar'!U367,4)),VALUE(MID('Cihazlar'!U367,4,2)),VALUE(LEFT('Cihazlar'!U367,2))),"")))),12)))</f>
        <v/>
      </c>
      <c r="L367" s="17" t="str">
        <f>IF(K367="","",K367-TODAY())</f>
        <v/>
      </c>
      <c r="M367" s="16" t="str">
        <f>IF('Cihazlar'!X367="","",IF('Cihazlar'!Y367="Uygun değil",(IF('Cihazlar'!X367="","",IF(ISNUMBER('Cihazlar'!X367),'Cihazlar'!X367,IFERROR(DATE(VALUE(RIGHT('Cihazlar'!X367,4)),VALUE(MID('Cihazlar'!X367,4,2)),VALUE(LEFT('Cihazlar'!X367,2))),""))))+0,EDATE((IF('Cihazlar'!X367="","",IF(ISNUMBER('Cihazlar'!X367),'Cihazlar'!X367,IFERROR(DATE(VALUE(RIGHT('Cihazlar'!X367,4)),VALUE(MID('Cihazlar'!X367,4,2)),VALUE(LEFT('Cihazlar'!X367,2))),"")))),12)))</f>
        <v/>
      </c>
      <c r="N367" s="17" t="str">
        <f>IF(M367="","",M367-TODAY())</f>
        <v/>
      </c>
      <c r="O367" s="16" t="str">
        <f>IF('Cihazlar'!F367&lt;&gt;"",IF('Cihazlar'!F367="","",IF(ISNUMBER('Cihazlar'!F367),'Cihazlar'!F367,IFERROR(DATE(VALUE(RIGHT('Cihazlar'!F367,4)),VALUE(MID('Cihazlar'!F367,4,2)),VALUE(LEFT('Cihazlar'!F367,2))),""))),IF('Cihazlar'!E367="","",IF(ISNUMBER('Cihazlar'!E367),'Cihazlar'!E367,IFERROR(DATE(VALUE(RIGHT('Cihazlar'!E367,4)),VALUE(MID('Cihazlar'!E367,4,2)),VALUE(LEFT('Cihazlar'!E367,2))),""))))</f>
        <v/>
      </c>
      <c r="P367" t="str">
        <f>IF('Cihazlar'!C367="","",IFERROR(MATCH('Cihazlar'!C367,'Ürünler'!$A:$A,0),IFERROR(MATCH('Cihazlar'!C367,'Ürünler'!$B:$B,0),"")))</f>
        <v/>
      </c>
      <c r="Q367">
        <f>IF(R367&gt;0,0,IF('Cihazlar'!J367&lt;&gt;"",N(VALUE('Cihazlar'!J367)),IF(P367="",0,N(INDEX('Ürünler'!$C:$C,P367)))))</f>
        <v>0</v>
      </c>
      <c r="R367">
        <f>IF('Cihazlar'!K367&lt;&gt;"",N(VALUE('Cihazlar'!K367)),IF('Cihazlar'!J367&lt;&gt;"",0,IF(P367="",0,N(INDEX('Ürünler'!$D:$D,P367)))))</f>
        <v>0</v>
      </c>
    </row>
    <row r="368" spans="1:18">
      <c r="A368" t="str">
        <f>IF(AND('Cihazlar'!A368="",'Cihazlar'!B368=""),"",IFERROR(INDEX('Müşteriler'!$A:$A,MATCH(IF('Cihazlar'!A368="","§",'Cihazlar'!A368),'Müşteriler'!$K:$K,0)),IFERROR(INDEX('Müşteriler'!$A:$A,MATCH(IF('Cihazlar'!B368="","§",'Cihazlar'!B368),'Müşteriler'!$C:$C,0)),'Cihazlar'!A368&amp;'Cihazlar'!B368)))</f>
        <v/>
      </c>
      <c r="B368" t="str">
        <f>IF('Cihazlar'!C368="","",IF(P368="",'Cihazlar'!C368,INDEX('Ürünler'!$B:$B,P368)))</f>
        <v/>
      </c>
      <c r="C368" t="str">
        <f>IF('Cihazlar'!D368="","",'Cihazlar'!D368)</f>
        <v/>
      </c>
      <c r="D368" s="16" t="str">
        <f>O368</f>
        <v/>
      </c>
      <c r="E368" t="str">
        <f>IF(R368&gt;0,R368&amp;" gün",IF(Q368&gt;0,Q368&amp;" ay",""))</f>
        <v/>
      </c>
      <c r="F368" s="16" t="str">
        <f>IF(OR('Cihazlar'!C368="",O368=""),"",IF(R368&gt;0,O368+R368,IF(Q368&gt;0,EDATE(O368,Q368),"")))</f>
        <v/>
      </c>
      <c r="G368" s="17" t="str">
        <f>IF(F368="","",F368-TODAY())</f>
        <v/>
      </c>
      <c r="H368" t="str">
        <f>IF(G368="","",IF(G368&lt;0,"Gecikmiş",IF(G368&lt;=30,"30 gün içinde","Planlı")))</f>
        <v/>
      </c>
      <c r="I368" s="16" t="str">
        <f>IF('Cihazlar'!R368="","",IF('Cihazlar'!S368="Uygun değil",(IF('Cihazlar'!R368="","",IF(ISNUMBER('Cihazlar'!R368),'Cihazlar'!R368,IFERROR(DATE(VALUE(RIGHT('Cihazlar'!R368,4)),VALUE(MID('Cihazlar'!R368,4,2)),VALUE(LEFT('Cihazlar'!R368,2))),""))))+0,EDATE((IF('Cihazlar'!R368="","",IF(ISNUMBER('Cihazlar'!R368),'Cihazlar'!R368,IFERROR(DATE(VALUE(RIGHT('Cihazlar'!R368,4)),VALUE(MID('Cihazlar'!R368,4,2)),VALUE(LEFT('Cihazlar'!R368,2))),"")))),12)))</f>
        <v/>
      </c>
      <c r="J368" s="17" t="str">
        <f>IF(I368="","",I368-TODAY())</f>
        <v/>
      </c>
      <c r="K368" s="16" t="str">
        <f>IF('Cihazlar'!U368="","",IF('Cihazlar'!V368="Kaçak var",(IF('Cihazlar'!U368="","",IF(ISNUMBER('Cihazlar'!U368),'Cihazlar'!U368,IFERROR(DATE(VALUE(RIGHT('Cihazlar'!U368,4)),VALUE(MID('Cihazlar'!U368,4,2)),VALUE(LEFT('Cihazlar'!U368,2))),""))))+30,EDATE((IF('Cihazlar'!U368="","",IF(ISNUMBER('Cihazlar'!U368),'Cihazlar'!U368,IFERROR(DATE(VALUE(RIGHT('Cihazlar'!U368,4)),VALUE(MID('Cihazlar'!U368,4,2)),VALUE(LEFT('Cihazlar'!U368,2))),"")))),12)))</f>
        <v/>
      </c>
      <c r="L368" s="17" t="str">
        <f>IF(K368="","",K368-TODAY())</f>
        <v/>
      </c>
      <c r="M368" s="16" t="str">
        <f>IF('Cihazlar'!X368="","",IF('Cihazlar'!Y368="Uygun değil",(IF('Cihazlar'!X368="","",IF(ISNUMBER('Cihazlar'!X368),'Cihazlar'!X368,IFERROR(DATE(VALUE(RIGHT('Cihazlar'!X368,4)),VALUE(MID('Cihazlar'!X368,4,2)),VALUE(LEFT('Cihazlar'!X368,2))),""))))+0,EDATE((IF('Cihazlar'!X368="","",IF(ISNUMBER('Cihazlar'!X368),'Cihazlar'!X368,IFERROR(DATE(VALUE(RIGHT('Cihazlar'!X368,4)),VALUE(MID('Cihazlar'!X368,4,2)),VALUE(LEFT('Cihazlar'!X368,2))),"")))),12)))</f>
        <v/>
      </c>
      <c r="N368" s="17" t="str">
        <f>IF(M368="","",M368-TODAY())</f>
        <v/>
      </c>
      <c r="O368" s="16" t="str">
        <f>IF('Cihazlar'!F368&lt;&gt;"",IF('Cihazlar'!F368="","",IF(ISNUMBER('Cihazlar'!F368),'Cihazlar'!F368,IFERROR(DATE(VALUE(RIGHT('Cihazlar'!F368,4)),VALUE(MID('Cihazlar'!F368,4,2)),VALUE(LEFT('Cihazlar'!F368,2))),""))),IF('Cihazlar'!E368="","",IF(ISNUMBER('Cihazlar'!E368),'Cihazlar'!E368,IFERROR(DATE(VALUE(RIGHT('Cihazlar'!E368,4)),VALUE(MID('Cihazlar'!E368,4,2)),VALUE(LEFT('Cihazlar'!E368,2))),""))))</f>
        <v/>
      </c>
      <c r="P368" t="str">
        <f>IF('Cihazlar'!C368="","",IFERROR(MATCH('Cihazlar'!C368,'Ürünler'!$A:$A,0),IFERROR(MATCH('Cihazlar'!C368,'Ürünler'!$B:$B,0),"")))</f>
        <v/>
      </c>
      <c r="Q368">
        <f>IF(R368&gt;0,0,IF('Cihazlar'!J368&lt;&gt;"",N(VALUE('Cihazlar'!J368)),IF(P368="",0,N(INDEX('Ürünler'!$C:$C,P368)))))</f>
        <v>0</v>
      </c>
      <c r="R368">
        <f>IF('Cihazlar'!K368&lt;&gt;"",N(VALUE('Cihazlar'!K368)),IF('Cihazlar'!J368&lt;&gt;"",0,IF(P368="",0,N(INDEX('Ürünler'!$D:$D,P368)))))</f>
        <v>0</v>
      </c>
    </row>
    <row r="369" spans="1:18">
      <c r="A369" t="str">
        <f>IF(AND('Cihazlar'!A369="",'Cihazlar'!B369=""),"",IFERROR(INDEX('Müşteriler'!$A:$A,MATCH(IF('Cihazlar'!A369="","§",'Cihazlar'!A369),'Müşteriler'!$K:$K,0)),IFERROR(INDEX('Müşteriler'!$A:$A,MATCH(IF('Cihazlar'!B369="","§",'Cihazlar'!B369),'Müşteriler'!$C:$C,0)),'Cihazlar'!A369&amp;'Cihazlar'!B369)))</f>
        <v/>
      </c>
      <c r="B369" t="str">
        <f>IF('Cihazlar'!C369="","",IF(P369="",'Cihazlar'!C369,INDEX('Ürünler'!$B:$B,P369)))</f>
        <v/>
      </c>
      <c r="C369" t="str">
        <f>IF('Cihazlar'!D369="","",'Cihazlar'!D369)</f>
        <v/>
      </c>
      <c r="D369" s="16" t="str">
        <f>O369</f>
        <v/>
      </c>
      <c r="E369" t="str">
        <f>IF(R369&gt;0,R369&amp;" gün",IF(Q369&gt;0,Q369&amp;" ay",""))</f>
        <v/>
      </c>
      <c r="F369" s="16" t="str">
        <f>IF(OR('Cihazlar'!C369="",O369=""),"",IF(R369&gt;0,O369+R369,IF(Q369&gt;0,EDATE(O369,Q369),"")))</f>
        <v/>
      </c>
      <c r="G369" s="17" t="str">
        <f>IF(F369="","",F369-TODAY())</f>
        <v/>
      </c>
      <c r="H369" t="str">
        <f>IF(G369="","",IF(G369&lt;0,"Gecikmiş",IF(G369&lt;=30,"30 gün içinde","Planlı")))</f>
        <v/>
      </c>
      <c r="I369" s="16" t="str">
        <f>IF('Cihazlar'!R369="","",IF('Cihazlar'!S369="Uygun değil",(IF('Cihazlar'!R369="","",IF(ISNUMBER('Cihazlar'!R369),'Cihazlar'!R369,IFERROR(DATE(VALUE(RIGHT('Cihazlar'!R369,4)),VALUE(MID('Cihazlar'!R369,4,2)),VALUE(LEFT('Cihazlar'!R369,2))),""))))+0,EDATE((IF('Cihazlar'!R369="","",IF(ISNUMBER('Cihazlar'!R369),'Cihazlar'!R369,IFERROR(DATE(VALUE(RIGHT('Cihazlar'!R369,4)),VALUE(MID('Cihazlar'!R369,4,2)),VALUE(LEFT('Cihazlar'!R369,2))),"")))),12)))</f>
        <v/>
      </c>
      <c r="J369" s="17" t="str">
        <f>IF(I369="","",I369-TODAY())</f>
        <v/>
      </c>
      <c r="K369" s="16" t="str">
        <f>IF('Cihazlar'!U369="","",IF('Cihazlar'!V369="Kaçak var",(IF('Cihazlar'!U369="","",IF(ISNUMBER('Cihazlar'!U369),'Cihazlar'!U369,IFERROR(DATE(VALUE(RIGHT('Cihazlar'!U369,4)),VALUE(MID('Cihazlar'!U369,4,2)),VALUE(LEFT('Cihazlar'!U369,2))),""))))+30,EDATE((IF('Cihazlar'!U369="","",IF(ISNUMBER('Cihazlar'!U369),'Cihazlar'!U369,IFERROR(DATE(VALUE(RIGHT('Cihazlar'!U369,4)),VALUE(MID('Cihazlar'!U369,4,2)),VALUE(LEFT('Cihazlar'!U369,2))),"")))),12)))</f>
        <v/>
      </c>
      <c r="L369" s="17" t="str">
        <f>IF(K369="","",K369-TODAY())</f>
        <v/>
      </c>
      <c r="M369" s="16" t="str">
        <f>IF('Cihazlar'!X369="","",IF('Cihazlar'!Y369="Uygun değil",(IF('Cihazlar'!X369="","",IF(ISNUMBER('Cihazlar'!X369),'Cihazlar'!X369,IFERROR(DATE(VALUE(RIGHT('Cihazlar'!X369,4)),VALUE(MID('Cihazlar'!X369,4,2)),VALUE(LEFT('Cihazlar'!X369,2))),""))))+0,EDATE((IF('Cihazlar'!X369="","",IF(ISNUMBER('Cihazlar'!X369),'Cihazlar'!X369,IFERROR(DATE(VALUE(RIGHT('Cihazlar'!X369,4)),VALUE(MID('Cihazlar'!X369,4,2)),VALUE(LEFT('Cihazlar'!X369,2))),"")))),12)))</f>
        <v/>
      </c>
      <c r="N369" s="17" t="str">
        <f>IF(M369="","",M369-TODAY())</f>
        <v/>
      </c>
      <c r="O369" s="16" t="str">
        <f>IF('Cihazlar'!F369&lt;&gt;"",IF('Cihazlar'!F369="","",IF(ISNUMBER('Cihazlar'!F369),'Cihazlar'!F369,IFERROR(DATE(VALUE(RIGHT('Cihazlar'!F369,4)),VALUE(MID('Cihazlar'!F369,4,2)),VALUE(LEFT('Cihazlar'!F369,2))),""))),IF('Cihazlar'!E369="","",IF(ISNUMBER('Cihazlar'!E369),'Cihazlar'!E369,IFERROR(DATE(VALUE(RIGHT('Cihazlar'!E369,4)),VALUE(MID('Cihazlar'!E369,4,2)),VALUE(LEFT('Cihazlar'!E369,2))),""))))</f>
        <v/>
      </c>
      <c r="P369" t="str">
        <f>IF('Cihazlar'!C369="","",IFERROR(MATCH('Cihazlar'!C369,'Ürünler'!$A:$A,0),IFERROR(MATCH('Cihazlar'!C369,'Ürünler'!$B:$B,0),"")))</f>
        <v/>
      </c>
      <c r="Q369">
        <f>IF(R369&gt;0,0,IF('Cihazlar'!J369&lt;&gt;"",N(VALUE('Cihazlar'!J369)),IF(P369="",0,N(INDEX('Ürünler'!$C:$C,P369)))))</f>
        <v>0</v>
      </c>
      <c r="R369">
        <f>IF('Cihazlar'!K369&lt;&gt;"",N(VALUE('Cihazlar'!K369)),IF('Cihazlar'!J369&lt;&gt;"",0,IF(P369="",0,N(INDEX('Ürünler'!$D:$D,P369)))))</f>
        <v>0</v>
      </c>
    </row>
    <row r="370" spans="1:18">
      <c r="A370" t="str">
        <f>IF(AND('Cihazlar'!A370="",'Cihazlar'!B370=""),"",IFERROR(INDEX('Müşteriler'!$A:$A,MATCH(IF('Cihazlar'!A370="","§",'Cihazlar'!A370),'Müşteriler'!$K:$K,0)),IFERROR(INDEX('Müşteriler'!$A:$A,MATCH(IF('Cihazlar'!B370="","§",'Cihazlar'!B370),'Müşteriler'!$C:$C,0)),'Cihazlar'!A370&amp;'Cihazlar'!B370)))</f>
        <v/>
      </c>
      <c r="B370" t="str">
        <f>IF('Cihazlar'!C370="","",IF(P370="",'Cihazlar'!C370,INDEX('Ürünler'!$B:$B,P370)))</f>
        <v/>
      </c>
      <c r="C370" t="str">
        <f>IF('Cihazlar'!D370="","",'Cihazlar'!D370)</f>
        <v/>
      </c>
      <c r="D370" s="16" t="str">
        <f>O370</f>
        <v/>
      </c>
      <c r="E370" t="str">
        <f>IF(R370&gt;0,R370&amp;" gün",IF(Q370&gt;0,Q370&amp;" ay",""))</f>
        <v/>
      </c>
      <c r="F370" s="16" t="str">
        <f>IF(OR('Cihazlar'!C370="",O370=""),"",IF(R370&gt;0,O370+R370,IF(Q370&gt;0,EDATE(O370,Q370),"")))</f>
        <v/>
      </c>
      <c r="G370" s="17" t="str">
        <f>IF(F370="","",F370-TODAY())</f>
        <v/>
      </c>
      <c r="H370" t="str">
        <f>IF(G370="","",IF(G370&lt;0,"Gecikmiş",IF(G370&lt;=30,"30 gün içinde","Planlı")))</f>
        <v/>
      </c>
      <c r="I370" s="16" t="str">
        <f>IF('Cihazlar'!R370="","",IF('Cihazlar'!S370="Uygun değil",(IF('Cihazlar'!R370="","",IF(ISNUMBER('Cihazlar'!R370),'Cihazlar'!R370,IFERROR(DATE(VALUE(RIGHT('Cihazlar'!R370,4)),VALUE(MID('Cihazlar'!R370,4,2)),VALUE(LEFT('Cihazlar'!R370,2))),""))))+0,EDATE((IF('Cihazlar'!R370="","",IF(ISNUMBER('Cihazlar'!R370),'Cihazlar'!R370,IFERROR(DATE(VALUE(RIGHT('Cihazlar'!R370,4)),VALUE(MID('Cihazlar'!R370,4,2)),VALUE(LEFT('Cihazlar'!R370,2))),"")))),12)))</f>
        <v/>
      </c>
      <c r="J370" s="17" t="str">
        <f>IF(I370="","",I370-TODAY())</f>
        <v/>
      </c>
      <c r="K370" s="16" t="str">
        <f>IF('Cihazlar'!U370="","",IF('Cihazlar'!V370="Kaçak var",(IF('Cihazlar'!U370="","",IF(ISNUMBER('Cihazlar'!U370),'Cihazlar'!U370,IFERROR(DATE(VALUE(RIGHT('Cihazlar'!U370,4)),VALUE(MID('Cihazlar'!U370,4,2)),VALUE(LEFT('Cihazlar'!U370,2))),""))))+30,EDATE((IF('Cihazlar'!U370="","",IF(ISNUMBER('Cihazlar'!U370),'Cihazlar'!U370,IFERROR(DATE(VALUE(RIGHT('Cihazlar'!U370,4)),VALUE(MID('Cihazlar'!U370,4,2)),VALUE(LEFT('Cihazlar'!U370,2))),"")))),12)))</f>
        <v/>
      </c>
      <c r="L370" s="17" t="str">
        <f>IF(K370="","",K370-TODAY())</f>
        <v/>
      </c>
      <c r="M370" s="16" t="str">
        <f>IF('Cihazlar'!X370="","",IF('Cihazlar'!Y370="Uygun değil",(IF('Cihazlar'!X370="","",IF(ISNUMBER('Cihazlar'!X370),'Cihazlar'!X370,IFERROR(DATE(VALUE(RIGHT('Cihazlar'!X370,4)),VALUE(MID('Cihazlar'!X370,4,2)),VALUE(LEFT('Cihazlar'!X370,2))),""))))+0,EDATE((IF('Cihazlar'!X370="","",IF(ISNUMBER('Cihazlar'!X370),'Cihazlar'!X370,IFERROR(DATE(VALUE(RIGHT('Cihazlar'!X370,4)),VALUE(MID('Cihazlar'!X370,4,2)),VALUE(LEFT('Cihazlar'!X370,2))),"")))),12)))</f>
        <v/>
      </c>
      <c r="N370" s="17" t="str">
        <f>IF(M370="","",M370-TODAY())</f>
        <v/>
      </c>
      <c r="O370" s="16" t="str">
        <f>IF('Cihazlar'!F370&lt;&gt;"",IF('Cihazlar'!F370="","",IF(ISNUMBER('Cihazlar'!F370),'Cihazlar'!F370,IFERROR(DATE(VALUE(RIGHT('Cihazlar'!F370,4)),VALUE(MID('Cihazlar'!F370,4,2)),VALUE(LEFT('Cihazlar'!F370,2))),""))),IF('Cihazlar'!E370="","",IF(ISNUMBER('Cihazlar'!E370),'Cihazlar'!E370,IFERROR(DATE(VALUE(RIGHT('Cihazlar'!E370,4)),VALUE(MID('Cihazlar'!E370,4,2)),VALUE(LEFT('Cihazlar'!E370,2))),""))))</f>
        <v/>
      </c>
      <c r="P370" t="str">
        <f>IF('Cihazlar'!C370="","",IFERROR(MATCH('Cihazlar'!C370,'Ürünler'!$A:$A,0),IFERROR(MATCH('Cihazlar'!C370,'Ürünler'!$B:$B,0),"")))</f>
        <v/>
      </c>
      <c r="Q370">
        <f>IF(R370&gt;0,0,IF('Cihazlar'!J370&lt;&gt;"",N(VALUE('Cihazlar'!J370)),IF(P370="",0,N(INDEX('Ürünler'!$C:$C,P370)))))</f>
        <v>0</v>
      </c>
      <c r="R370">
        <f>IF('Cihazlar'!K370&lt;&gt;"",N(VALUE('Cihazlar'!K370)),IF('Cihazlar'!J370&lt;&gt;"",0,IF(P370="",0,N(INDEX('Ürünler'!$D:$D,P370)))))</f>
        <v>0</v>
      </c>
    </row>
    <row r="371" spans="1:18">
      <c r="A371" t="str">
        <f>IF(AND('Cihazlar'!A371="",'Cihazlar'!B371=""),"",IFERROR(INDEX('Müşteriler'!$A:$A,MATCH(IF('Cihazlar'!A371="","§",'Cihazlar'!A371),'Müşteriler'!$K:$K,0)),IFERROR(INDEX('Müşteriler'!$A:$A,MATCH(IF('Cihazlar'!B371="","§",'Cihazlar'!B371),'Müşteriler'!$C:$C,0)),'Cihazlar'!A371&amp;'Cihazlar'!B371)))</f>
        <v/>
      </c>
      <c r="B371" t="str">
        <f>IF('Cihazlar'!C371="","",IF(P371="",'Cihazlar'!C371,INDEX('Ürünler'!$B:$B,P371)))</f>
        <v/>
      </c>
      <c r="C371" t="str">
        <f>IF('Cihazlar'!D371="","",'Cihazlar'!D371)</f>
        <v/>
      </c>
      <c r="D371" s="16" t="str">
        <f>O371</f>
        <v/>
      </c>
      <c r="E371" t="str">
        <f>IF(R371&gt;0,R371&amp;" gün",IF(Q371&gt;0,Q371&amp;" ay",""))</f>
        <v/>
      </c>
      <c r="F371" s="16" t="str">
        <f>IF(OR('Cihazlar'!C371="",O371=""),"",IF(R371&gt;0,O371+R371,IF(Q371&gt;0,EDATE(O371,Q371),"")))</f>
        <v/>
      </c>
      <c r="G371" s="17" t="str">
        <f>IF(F371="","",F371-TODAY())</f>
        <v/>
      </c>
      <c r="H371" t="str">
        <f>IF(G371="","",IF(G371&lt;0,"Gecikmiş",IF(G371&lt;=30,"30 gün içinde","Planlı")))</f>
        <v/>
      </c>
      <c r="I371" s="16" t="str">
        <f>IF('Cihazlar'!R371="","",IF('Cihazlar'!S371="Uygun değil",(IF('Cihazlar'!R371="","",IF(ISNUMBER('Cihazlar'!R371),'Cihazlar'!R371,IFERROR(DATE(VALUE(RIGHT('Cihazlar'!R371,4)),VALUE(MID('Cihazlar'!R371,4,2)),VALUE(LEFT('Cihazlar'!R371,2))),""))))+0,EDATE((IF('Cihazlar'!R371="","",IF(ISNUMBER('Cihazlar'!R371),'Cihazlar'!R371,IFERROR(DATE(VALUE(RIGHT('Cihazlar'!R371,4)),VALUE(MID('Cihazlar'!R371,4,2)),VALUE(LEFT('Cihazlar'!R371,2))),"")))),12)))</f>
        <v/>
      </c>
      <c r="J371" s="17" t="str">
        <f>IF(I371="","",I371-TODAY())</f>
        <v/>
      </c>
      <c r="K371" s="16" t="str">
        <f>IF('Cihazlar'!U371="","",IF('Cihazlar'!V371="Kaçak var",(IF('Cihazlar'!U371="","",IF(ISNUMBER('Cihazlar'!U371),'Cihazlar'!U371,IFERROR(DATE(VALUE(RIGHT('Cihazlar'!U371,4)),VALUE(MID('Cihazlar'!U371,4,2)),VALUE(LEFT('Cihazlar'!U371,2))),""))))+30,EDATE((IF('Cihazlar'!U371="","",IF(ISNUMBER('Cihazlar'!U371),'Cihazlar'!U371,IFERROR(DATE(VALUE(RIGHT('Cihazlar'!U371,4)),VALUE(MID('Cihazlar'!U371,4,2)),VALUE(LEFT('Cihazlar'!U371,2))),"")))),12)))</f>
        <v/>
      </c>
      <c r="L371" s="17" t="str">
        <f>IF(K371="","",K371-TODAY())</f>
        <v/>
      </c>
      <c r="M371" s="16" t="str">
        <f>IF('Cihazlar'!X371="","",IF('Cihazlar'!Y371="Uygun değil",(IF('Cihazlar'!X371="","",IF(ISNUMBER('Cihazlar'!X371),'Cihazlar'!X371,IFERROR(DATE(VALUE(RIGHT('Cihazlar'!X371,4)),VALUE(MID('Cihazlar'!X371,4,2)),VALUE(LEFT('Cihazlar'!X371,2))),""))))+0,EDATE((IF('Cihazlar'!X371="","",IF(ISNUMBER('Cihazlar'!X371),'Cihazlar'!X371,IFERROR(DATE(VALUE(RIGHT('Cihazlar'!X371,4)),VALUE(MID('Cihazlar'!X371,4,2)),VALUE(LEFT('Cihazlar'!X371,2))),"")))),12)))</f>
        <v/>
      </c>
      <c r="N371" s="17" t="str">
        <f>IF(M371="","",M371-TODAY())</f>
        <v/>
      </c>
      <c r="O371" s="16" t="str">
        <f>IF('Cihazlar'!F371&lt;&gt;"",IF('Cihazlar'!F371="","",IF(ISNUMBER('Cihazlar'!F371),'Cihazlar'!F371,IFERROR(DATE(VALUE(RIGHT('Cihazlar'!F371,4)),VALUE(MID('Cihazlar'!F371,4,2)),VALUE(LEFT('Cihazlar'!F371,2))),""))),IF('Cihazlar'!E371="","",IF(ISNUMBER('Cihazlar'!E371),'Cihazlar'!E371,IFERROR(DATE(VALUE(RIGHT('Cihazlar'!E371,4)),VALUE(MID('Cihazlar'!E371,4,2)),VALUE(LEFT('Cihazlar'!E371,2))),""))))</f>
        <v/>
      </c>
      <c r="P371" t="str">
        <f>IF('Cihazlar'!C371="","",IFERROR(MATCH('Cihazlar'!C371,'Ürünler'!$A:$A,0),IFERROR(MATCH('Cihazlar'!C371,'Ürünler'!$B:$B,0),"")))</f>
        <v/>
      </c>
      <c r="Q371">
        <f>IF(R371&gt;0,0,IF('Cihazlar'!J371&lt;&gt;"",N(VALUE('Cihazlar'!J371)),IF(P371="",0,N(INDEX('Ürünler'!$C:$C,P371)))))</f>
        <v>0</v>
      </c>
      <c r="R371">
        <f>IF('Cihazlar'!K371&lt;&gt;"",N(VALUE('Cihazlar'!K371)),IF('Cihazlar'!J371&lt;&gt;"",0,IF(P371="",0,N(INDEX('Ürünler'!$D:$D,P371)))))</f>
        <v>0</v>
      </c>
    </row>
    <row r="372" spans="1:18">
      <c r="A372" t="str">
        <f>IF(AND('Cihazlar'!A372="",'Cihazlar'!B372=""),"",IFERROR(INDEX('Müşteriler'!$A:$A,MATCH(IF('Cihazlar'!A372="","§",'Cihazlar'!A372),'Müşteriler'!$K:$K,0)),IFERROR(INDEX('Müşteriler'!$A:$A,MATCH(IF('Cihazlar'!B372="","§",'Cihazlar'!B372),'Müşteriler'!$C:$C,0)),'Cihazlar'!A372&amp;'Cihazlar'!B372)))</f>
        <v/>
      </c>
      <c r="B372" t="str">
        <f>IF('Cihazlar'!C372="","",IF(P372="",'Cihazlar'!C372,INDEX('Ürünler'!$B:$B,P372)))</f>
        <v/>
      </c>
      <c r="C372" t="str">
        <f>IF('Cihazlar'!D372="","",'Cihazlar'!D372)</f>
        <v/>
      </c>
      <c r="D372" s="16" t="str">
        <f>O372</f>
        <v/>
      </c>
      <c r="E372" t="str">
        <f>IF(R372&gt;0,R372&amp;" gün",IF(Q372&gt;0,Q372&amp;" ay",""))</f>
        <v/>
      </c>
      <c r="F372" s="16" t="str">
        <f>IF(OR('Cihazlar'!C372="",O372=""),"",IF(R372&gt;0,O372+R372,IF(Q372&gt;0,EDATE(O372,Q372),"")))</f>
        <v/>
      </c>
      <c r="G372" s="17" t="str">
        <f>IF(F372="","",F372-TODAY())</f>
        <v/>
      </c>
      <c r="H372" t="str">
        <f>IF(G372="","",IF(G372&lt;0,"Gecikmiş",IF(G372&lt;=30,"30 gün içinde","Planlı")))</f>
        <v/>
      </c>
      <c r="I372" s="16" t="str">
        <f>IF('Cihazlar'!R372="","",IF('Cihazlar'!S372="Uygun değil",(IF('Cihazlar'!R372="","",IF(ISNUMBER('Cihazlar'!R372),'Cihazlar'!R372,IFERROR(DATE(VALUE(RIGHT('Cihazlar'!R372,4)),VALUE(MID('Cihazlar'!R372,4,2)),VALUE(LEFT('Cihazlar'!R372,2))),""))))+0,EDATE((IF('Cihazlar'!R372="","",IF(ISNUMBER('Cihazlar'!R372),'Cihazlar'!R372,IFERROR(DATE(VALUE(RIGHT('Cihazlar'!R372,4)),VALUE(MID('Cihazlar'!R372,4,2)),VALUE(LEFT('Cihazlar'!R372,2))),"")))),12)))</f>
        <v/>
      </c>
      <c r="J372" s="17" t="str">
        <f>IF(I372="","",I372-TODAY())</f>
        <v/>
      </c>
      <c r="K372" s="16" t="str">
        <f>IF('Cihazlar'!U372="","",IF('Cihazlar'!V372="Kaçak var",(IF('Cihazlar'!U372="","",IF(ISNUMBER('Cihazlar'!U372),'Cihazlar'!U372,IFERROR(DATE(VALUE(RIGHT('Cihazlar'!U372,4)),VALUE(MID('Cihazlar'!U372,4,2)),VALUE(LEFT('Cihazlar'!U372,2))),""))))+30,EDATE((IF('Cihazlar'!U372="","",IF(ISNUMBER('Cihazlar'!U372),'Cihazlar'!U372,IFERROR(DATE(VALUE(RIGHT('Cihazlar'!U372,4)),VALUE(MID('Cihazlar'!U372,4,2)),VALUE(LEFT('Cihazlar'!U372,2))),"")))),12)))</f>
        <v/>
      </c>
      <c r="L372" s="17" t="str">
        <f>IF(K372="","",K372-TODAY())</f>
        <v/>
      </c>
      <c r="M372" s="16" t="str">
        <f>IF('Cihazlar'!X372="","",IF('Cihazlar'!Y372="Uygun değil",(IF('Cihazlar'!X372="","",IF(ISNUMBER('Cihazlar'!X372),'Cihazlar'!X372,IFERROR(DATE(VALUE(RIGHT('Cihazlar'!X372,4)),VALUE(MID('Cihazlar'!X372,4,2)),VALUE(LEFT('Cihazlar'!X372,2))),""))))+0,EDATE((IF('Cihazlar'!X372="","",IF(ISNUMBER('Cihazlar'!X372),'Cihazlar'!X372,IFERROR(DATE(VALUE(RIGHT('Cihazlar'!X372,4)),VALUE(MID('Cihazlar'!X372,4,2)),VALUE(LEFT('Cihazlar'!X372,2))),"")))),12)))</f>
        <v/>
      </c>
      <c r="N372" s="17" t="str">
        <f>IF(M372="","",M372-TODAY())</f>
        <v/>
      </c>
      <c r="O372" s="16" t="str">
        <f>IF('Cihazlar'!F372&lt;&gt;"",IF('Cihazlar'!F372="","",IF(ISNUMBER('Cihazlar'!F372),'Cihazlar'!F372,IFERROR(DATE(VALUE(RIGHT('Cihazlar'!F372,4)),VALUE(MID('Cihazlar'!F372,4,2)),VALUE(LEFT('Cihazlar'!F372,2))),""))),IF('Cihazlar'!E372="","",IF(ISNUMBER('Cihazlar'!E372),'Cihazlar'!E372,IFERROR(DATE(VALUE(RIGHT('Cihazlar'!E372,4)),VALUE(MID('Cihazlar'!E372,4,2)),VALUE(LEFT('Cihazlar'!E372,2))),""))))</f>
        <v/>
      </c>
      <c r="P372" t="str">
        <f>IF('Cihazlar'!C372="","",IFERROR(MATCH('Cihazlar'!C372,'Ürünler'!$A:$A,0),IFERROR(MATCH('Cihazlar'!C372,'Ürünler'!$B:$B,0),"")))</f>
        <v/>
      </c>
      <c r="Q372">
        <f>IF(R372&gt;0,0,IF('Cihazlar'!J372&lt;&gt;"",N(VALUE('Cihazlar'!J372)),IF(P372="",0,N(INDEX('Ürünler'!$C:$C,P372)))))</f>
        <v>0</v>
      </c>
      <c r="R372">
        <f>IF('Cihazlar'!K372&lt;&gt;"",N(VALUE('Cihazlar'!K372)),IF('Cihazlar'!J372&lt;&gt;"",0,IF(P372="",0,N(INDEX('Ürünler'!$D:$D,P372)))))</f>
        <v>0</v>
      </c>
    </row>
    <row r="373" spans="1:18">
      <c r="A373" t="str">
        <f>IF(AND('Cihazlar'!A373="",'Cihazlar'!B373=""),"",IFERROR(INDEX('Müşteriler'!$A:$A,MATCH(IF('Cihazlar'!A373="","§",'Cihazlar'!A373),'Müşteriler'!$K:$K,0)),IFERROR(INDEX('Müşteriler'!$A:$A,MATCH(IF('Cihazlar'!B373="","§",'Cihazlar'!B373),'Müşteriler'!$C:$C,0)),'Cihazlar'!A373&amp;'Cihazlar'!B373)))</f>
        <v/>
      </c>
      <c r="B373" t="str">
        <f>IF('Cihazlar'!C373="","",IF(P373="",'Cihazlar'!C373,INDEX('Ürünler'!$B:$B,P373)))</f>
        <v/>
      </c>
      <c r="C373" t="str">
        <f>IF('Cihazlar'!D373="","",'Cihazlar'!D373)</f>
        <v/>
      </c>
      <c r="D373" s="16" t="str">
        <f>O373</f>
        <v/>
      </c>
      <c r="E373" t="str">
        <f>IF(R373&gt;0,R373&amp;" gün",IF(Q373&gt;0,Q373&amp;" ay",""))</f>
        <v/>
      </c>
      <c r="F373" s="16" t="str">
        <f>IF(OR('Cihazlar'!C373="",O373=""),"",IF(R373&gt;0,O373+R373,IF(Q373&gt;0,EDATE(O373,Q373),"")))</f>
        <v/>
      </c>
      <c r="G373" s="17" t="str">
        <f>IF(F373="","",F373-TODAY())</f>
        <v/>
      </c>
      <c r="H373" t="str">
        <f>IF(G373="","",IF(G373&lt;0,"Gecikmiş",IF(G373&lt;=30,"30 gün içinde","Planlı")))</f>
        <v/>
      </c>
      <c r="I373" s="16" t="str">
        <f>IF('Cihazlar'!R373="","",IF('Cihazlar'!S373="Uygun değil",(IF('Cihazlar'!R373="","",IF(ISNUMBER('Cihazlar'!R373),'Cihazlar'!R373,IFERROR(DATE(VALUE(RIGHT('Cihazlar'!R373,4)),VALUE(MID('Cihazlar'!R373,4,2)),VALUE(LEFT('Cihazlar'!R373,2))),""))))+0,EDATE((IF('Cihazlar'!R373="","",IF(ISNUMBER('Cihazlar'!R373),'Cihazlar'!R373,IFERROR(DATE(VALUE(RIGHT('Cihazlar'!R373,4)),VALUE(MID('Cihazlar'!R373,4,2)),VALUE(LEFT('Cihazlar'!R373,2))),"")))),12)))</f>
        <v/>
      </c>
      <c r="J373" s="17" t="str">
        <f>IF(I373="","",I373-TODAY())</f>
        <v/>
      </c>
      <c r="K373" s="16" t="str">
        <f>IF('Cihazlar'!U373="","",IF('Cihazlar'!V373="Kaçak var",(IF('Cihazlar'!U373="","",IF(ISNUMBER('Cihazlar'!U373),'Cihazlar'!U373,IFERROR(DATE(VALUE(RIGHT('Cihazlar'!U373,4)),VALUE(MID('Cihazlar'!U373,4,2)),VALUE(LEFT('Cihazlar'!U373,2))),""))))+30,EDATE((IF('Cihazlar'!U373="","",IF(ISNUMBER('Cihazlar'!U373),'Cihazlar'!U373,IFERROR(DATE(VALUE(RIGHT('Cihazlar'!U373,4)),VALUE(MID('Cihazlar'!U373,4,2)),VALUE(LEFT('Cihazlar'!U373,2))),"")))),12)))</f>
        <v/>
      </c>
      <c r="L373" s="17" t="str">
        <f>IF(K373="","",K373-TODAY())</f>
        <v/>
      </c>
      <c r="M373" s="16" t="str">
        <f>IF('Cihazlar'!X373="","",IF('Cihazlar'!Y373="Uygun değil",(IF('Cihazlar'!X373="","",IF(ISNUMBER('Cihazlar'!X373),'Cihazlar'!X373,IFERROR(DATE(VALUE(RIGHT('Cihazlar'!X373,4)),VALUE(MID('Cihazlar'!X373,4,2)),VALUE(LEFT('Cihazlar'!X373,2))),""))))+0,EDATE((IF('Cihazlar'!X373="","",IF(ISNUMBER('Cihazlar'!X373),'Cihazlar'!X373,IFERROR(DATE(VALUE(RIGHT('Cihazlar'!X373,4)),VALUE(MID('Cihazlar'!X373,4,2)),VALUE(LEFT('Cihazlar'!X373,2))),"")))),12)))</f>
        <v/>
      </c>
      <c r="N373" s="17" t="str">
        <f>IF(M373="","",M373-TODAY())</f>
        <v/>
      </c>
      <c r="O373" s="16" t="str">
        <f>IF('Cihazlar'!F373&lt;&gt;"",IF('Cihazlar'!F373="","",IF(ISNUMBER('Cihazlar'!F373),'Cihazlar'!F373,IFERROR(DATE(VALUE(RIGHT('Cihazlar'!F373,4)),VALUE(MID('Cihazlar'!F373,4,2)),VALUE(LEFT('Cihazlar'!F373,2))),""))),IF('Cihazlar'!E373="","",IF(ISNUMBER('Cihazlar'!E373),'Cihazlar'!E373,IFERROR(DATE(VALUE(RIGHT('Cihazlar'!E373,4)),VALUE(MID('Cihazlar'!E373,4,2)),VALUE(LEFT('Cihazlar'!E373,2))),""))))</f>
        <v/>
      </c>
      <c r="P373" t="str">
        <f>IF('Cihazlar'!C373="","",IFERROR(MATCH('Cihazlar'!C373,'Ürünler'!$A:$A,0),IFERROR(MATCH('Cihazlar'!C373,'Ürünler'!$B:$B,0),"")))</f>
        <v/>
      </c>
      <c r="Q373">
        <f>IF(R373&gt;0,0,IF('Cihazlar'!J373&lt;&gt;"",N(VALUE('Cihazlar'!J373)),IF(P373="",0,N(INDEX('Ürünler'!$C:$C,P373)))))</f>
        <v>0</v>
      </c>
      <c r="R373">
        <f>IF('Cihazlar'!K373&lt;&gt;"",N(VALUE('Cihazlar'!K373)),IF('Cihazlar'!J373&lt;&gt;"",0,IF(P373="",0,N(INDEX('Ürünler'!$D:$D,P373)))))</f>
        <v>0</v>
      </c>
    </row>
    <row r="374" spans="1:18">
      <c r="A374" t="str">
        <f>IF(AND('Cihazlar'!A374="",'Cihazlar'!B374=""),"",IFERROR(INDEX('Müşteriler'!$A:$A,MATCH(IF('Cihazlar'!A374="","§",'Cihazlar'!A374),'Müşteriler'!$K:$K,0)),IFERROR(INDEX('Müşteriler'!$A:$A,MATCH(IF('Cihazlar'!B374="","§",'Cihazlar'!B374),'Müşteriler'!$C:$C,0)),'Cihazlar'!A374&amp;'Cihazlar'!B374)))</f>
        <v/>
      </c>
      <c r="B374" t="str">
        <f>IF('Cihazlar'!C374="","",IF(P374="",'Cihazlar'!C374,INDEX('Ürünler'!$B:$B,P374)))</f>
        <v/>
      </c>
      <c r="C374" t="str">
        <f>IF('Cihazlar'!D374="","",'Cihazlar'!D374)</f>
        <v/>
      </c>
      <c r="D374" s="16" t="str">
        <f>O374</f>
        <v/>
      </c>
      <c r="E374" t="str">
        <f>IF(R374&gt;0,R374&amp;" gün",IF(Q374&gt;0,Q374&amp;" ay",""))</f>
        <v/>
      </c>
      <c r="F374" s="16" t="str">
        <f>IF(OR('Cihazlar'!C374="",O374=""),"",IF(R374&gt;0,O374+R374,IF(Q374&gt;0,EDATE(O374,Q374),"")))</f>
        <v/>
      </c>
      <c r="G374" s="17" t="str">
        <f>IF(F374="","",F374-TODAY())</f>
        <v/>
      </c>
      <c r="H374" t="str">
        <f>IF(G374="","",IF(G374&lt;0,"Gecikmiş",IF(G374&lt;=30,"30 gün içinde","Planlı")))</f>
        <v/>
      </c>
      <c r="I374" s="16" t="str">
        <f>IF('Cihazlar'!R374="","",IF('Cihazlar'!S374="Uygun değil",(IF('Cihazlar'!R374="","",IF(ISNUMBER('Cihazlar'!R374),'Cihazlar'!R374,IFERROR(DATE(VALUE(RIGHT('Cihazlar'!R374,4)),VALUE(MID('Cihazlar'!R374,4,2)),VALUE(LEFT('Cihazlar'!R374,2))),""))))+0,EDATE((IF('Cihazlar'!R374="","",IF(ISNUMBER('Cihazlar'!R374),'Cihazlar'!R374,IFERROR(DATE(VALUE(RIGHT('Cihazlar'!R374,4)),VALUE(MID('Cihazlar'!R374,4,2)),VALUE(LEFT('Cihazlar'!R374,2))),"")))),12)))</f>
        <v/>
      </c>
      <c r="J374" s="17" t="str">
        <f>IF(I374="","",I374-TODAY())</f>
        <v/>
      </c>
      <c r="K374" s="16" t="str">
        <f>IF('Cihazlar'!U374="","",IF('Cihazlar'!V374="Kaçak var",(IF('Cihazlar'!U374="","",IF(ISNUMBER('Cihazlar'!U374),'Cihazlar'!U374,IFERROR(DATE(VALUE(RIGHT('Cihazlar'!U374,4)),VALUE(MID('Cihazlar'!U374,4,2)),VALUE(LEFT('Cihazlar'!U374,2))),""))))+30,EDATE((IF('Cihazlar'!U374="","",IF(ISNUMBER('Cihazlar'!U374),'Cihazlar'!U374,IFERROR(DATE(VALUE(RIGHT('Cihazlar'!U374,4)),VALUE(MID('Cihazlar'!U374,4,2)),VALUE(LEFT('Cihazlar'!U374,2))),"")))),12)))</f>
        <v/>
      </c>
      <c r="L374" s="17" t="str">
        <f>IF(K374="","",K374-TODAY())</f>
        <v/>
      </c>
      <c r="M374" s="16" t="str">
        <f>IF('Cihazlar'!X374="","",IF('Cihazlar'!Y374="Uygun değil",(IF('Cihazlar'!X374="","",IF(ISNUMBER('Cihazlar'!X374),'Cihazlar'!X374,IFERROR(DATE(VALUE(RIGHT('Cihazlar'!X374,4)),VALUE(MID('Cihazlar'!X374,4,2)),VALUE(LEFT('Cihazlar'!X374,2))),""))))+0,EDATE((IF('Cihazlar'!X374="","",IF(ISNUMBER('Cihazlar'!X374),'Cihazlar'!X374,IFERROR(DATE(VALUE(RIGHT('Cihazlar'!X374,4)),VALUE(MID('Cihazlar'!X374,4,2)),VALUE(LEFT('Cihazlar'!X374,2))),"")))),12)))</f>
        <v/>
      </c>
      <c r="N374" s="17" t="str">
        <f>IF(M374="","",M374-TODAY())</f>
        <v/>
      </c>
      <c r="O374" s="16" t="str">
        <f>IF('Cihazlar'!F374&lt;&gt;"",IF('Cihazlar'!F374="","",IF(ISNUMBER('Cihazlar'!F374),'Cihazlar'!F374,IFERROR(DATE(VALUE(RIGHT('Cihazlar'!F374,4)),VALUE(MID('Cihazlar'!F374,4,2)),VALUE(LEFT('Cihazlar'!F374,2))),""))),IF('Cihazlar'!E374="","",IF(ISNUMBER('Cihazlar'!E374),'Cihazlar'!E374,IFERROR(DATE(VALUE(RIGHT('Cihazlar'!E374,4)),VALUE(MID('Cihazlar'!E374,4,2)),VALUE(LEFT('Cihazlar'!E374,2))),""))))</f>
        <v/>
      </c>
      <c r="P374" t="str">
        <f>IF('Cihazlar'!C374="","",IFERROR(MATCH('Cihazlar'!C374,'Ürünler'!$A:$A,0),IFERROR(MATCH('Cihazlar'!C374,'Ürünler'!$B:$B,0),"")))</f>
        <v/>
      </c>
      <c r="Q374">
        <f>IF(R374&gt;0,0,IF('Cihazlar'!J374&lt;&gt;"",N(VALUE('Cihazlar'!J374)),IF(P374="",0,N(INDEX('Ürünler'!$C:$C,P374)))))</f>
        <v>0</v>
      </c>
      <c r="R374">
        <f>IF('Cihazlar'!K374&lt;&gt;"",N(VALUE('Cihazlar'!K374)),IF('Cihazlar'!J374&lt;&gt;"",0,IF(P374="",0,N(INDEX('Ürünler'!$D:$D,P374)))))</f>
        <v>0</v>
      </c>
    </row>
    <row r="375" spans="1:18">
      <c r="A375" t="str">
        <f>IF(AND('Cihazlar'!A375="",'Cihazlar'!B375=""),"",IFERROR(INDEX('Müşteriler'!$A:$A,MATCH(IF('Cihazlar'!A375="","§",'Cihazlar'!A375),'Müşteriler'!$K:$K,0)),IFERROR(INDEX('Müşteriler'!$A:$A,MATCH(IF('Cihazlar'!B375="","§",'Cihazlar'!B375),'Müşteriler'!$C:$C,0)),'Cihazlar'!A375&amp;'Cihazlar'!B375)))</f>
        <v/>
      </c>
      <c r="B375" t="str">
        <f>IF('Cihazlar'!C375="","",IF(P375="",'Cihazlar'!C375,INDEX('Ürünler'!$B:$B,P375)))</f>
        <v/>
      </c>
      <c r="C375" t="str">
        <f>IF('Cihazlar'!D375="","",'Cihazlar'!D375)</f>
        <v/>
      </c>
      <c r="D375" s="16" t="str">
        <f>O375</f>
        <v/>
      </c>
      <c r="E375" t="str">
        <f>IF(R375&gt;0,R375&amp;" gün",IF(Q375&gt;0,Q375&amp;" ay",""))</f>
        <v/>
      </c>
      <c r="F375" s="16" t="str">
        <f>IF(OR('Cihazlar'!C375="",O375=""),"",IF(R375&gt;0,O375+R375,IF(Q375&gt;0,EDATE(O375,Q375),"")))</f>
        <v/>
      </c>
      <c r="G375" s="17" t="str">
        <f>IF(F375="","",F375-TODAY())</f>
        <v/>
      </c>
      <c r="H375" t="str">
        <f>IF(G375="","",IF(G375&lt;0,"Gecikmiş",IF(G375&lt;=30,"30 gün içinde","Planlı")))</f>
        <v/>
      </c>
      <c r="I375" s="16" t="str">
        <f>IF('Cihazlar'!R375="","",IF('Cihazlar'!S375="Uygun değil",(IF('Cihazlar'!R375="","",IF(ISNUMBER('Cihazlar'!R375),'Cihazlar'!R375,IFERROR(DATE(VALUE(RIGHT('Cihazlar'!R375,4)),VALUE(MID('Cihazlar'!R375,4,2)),VALUE(LEFT('Cihazlar'!R375,2))),""))))+0,EDATE((IF('Cihazlar'!R375="","",IF(ISNUMBER('Cihazlar'!R375),'Cihazlar'!R375,IFERROR(DATE(VALUE(RIGHT('Cihazlar'!R375,4)),VALUE(MID('Cihazlar'!R375,4,2)),VALUE(LEFT('Cihazlar'!R375,2))),"")))),12)))</f>
        <v/>
      </c>
      <c r="J375" s="17" t="str">
        <f>IF(I375="","",I375-TODAY())</f>
        <v/>
      </c>
      <c r="K375" s="16" t="str">
        <f>IF('Cihazlar'!U375="","",IF('Cihazlar'!V375="Kaçak var",(IF('Cihazlar'!U375="","",IF(ISNUMBER('Cihazlar'!U375),'Cihazlar'!U375,IFERROR(DATE(VALUE(RIGHT('Cihazlar'!U375,4)),VALUE(MID('Cihazlar'!U375,4,2)),VALUE(LEFT('Cihazlar'!U375,2))),""))))+30,EDATE((IF('Cihazlar'!U375="","",IF(ISNUMBER('Cihazlar'!U375),'Cihazlar'!U375,IFERROR(DATE(VALUE(RIGHT('Cihazlar'!U375,4)),VALUE(MID('Cihazlar'!U375,4,2)),VALUE(LEFT('Cihazlar'!U375,2))),"")))),12)))</f>
        <v/>
      </c>
      <c r="L375" s="17" t="str">
        <f>IF(K375="","",K375-TODAY())</f>
        <v/>
      </c>
      <c r="M375" s="16" t="str">
        <f>IF('Cihazlar'!X375="","",IF('Cihazlar'!Y375="Uygun değil",(IF('Cihazlar'!X375="","",IF(ISNUMBER('Cihazlar'!X375),'Cihazlar'!X375,IFERROR(DATE(VALUE(RIGHT('Cihazlar'!X375,4)),VALUE(MID('Cihazlar'!X375,4,2)),VALUE(LEFT('Cihazlar'!X375,2))),""))))+0,EDATE((IF('Cihazlar'!X375="","",IF(ISNUMBER('Cihazlar'!X375),'Cihazlar'!X375,IFERROR(DATE(VALUE(RIGHT('Cihazlar'!X375,4)),VALUE(MID('Cihazlar'!X375,4,2)),VALUE(LEFT('Cihazlar'!X375,2))),"")))),12)))</f>
        <v/>
      </c>
      <c r="N375" s="17" t="str">
        <f>IF(M375="","",M375-TODAY())</f>
        <v/>
      </c>
      <c r="O375" s="16" t="str">
        <f>IF('Cihazlar'!F375&lt;&gt;"",IF('Cihazlar'!F375="","",IF(ISNUMBER('Cihazlar'!F375),'Cihazlar'!F375,IFERROR(DATE(VALUE(RIGHT('Cihazlar'!F375,4)),VALUE(MID('Cihazlar'!F375,4,2)),VALUE(LEFT('Cihazlar'!F375,2))),""))),IF('Cihazlar'!E375="","",IF(ISNUMBER('Cihazlar'!E375),'Cihazlar'!E375,IFERROR(DATE(VALUE(RIGHT('Cihazlar'!E375,4)),VALUE(MID('Cihazlar'!E375,4,2)),VALUE(LEFT('Cihazlar'!E375,2))),""))))</f>
        <v/>
      </c>
      <c r="P375" t="str">
        <f>IF('Cihazlar'!C375="","",IFERROR(MATCH('Cihazlar'!C375,'Ürünler'!$A:$A,0),IFERROR(MATCH('Cihazlar'!C375,'Ürünler'!$B:$B,0),"")))</f>
        <v/>
      </c>
      <c r="Q375">
        <f>IF(R375&gt;0,0,IF('Cihazlar'!J375&lt;&gt;"",N(VALUE('Cihazlar'!J375)),IF(P375="",0,N(INDEX('Ürünler'!$C:$C,P375)))))</f>
        <v>0</v>
      </c>
      <c r="R375">
        <f>IF('Cihazlar'!K375&lt;&gt;"",N(VALUE('Cihazlar'!K375)),IF('Cihazlar'!J375&lt;&gt;"",0,IF(P375="",0,N(INDEX('Ürünler'!$D:$D,P375)))))</f>
        <v>0</v>
      </c>
    </row>
    <row r="376" spans="1:18">
      <c r="A376" t="str">
        <f>IF(AND('Cihazlar'!A376="",'Cihazlar'!B376=""),"",IFERROR(INDEX('Müşteriler'!$A:$A,MATCH(IF('Cihazlar'!A376="","§",'Cihazlar'!A376),'Müşteriler'!$K:$K,0)),IFERROR(INDEX('Müşteriler'!$A:$A,MATCH(IF('Cihazlar'!B376="","§",'Cihazlar'!B376),'Müşteriler'!$C:$C,0)),'Cihazlar'!A376&amp;'Cihazlar'!B376)))</f>
        <v/>
      </c>
      <c r="B376" t="str">
        <f>IF('Cihazlar'!C376="","",IF(P376="",'Cihazlar'!C376,INDEX('Ürünler'!$B:$B,P376)))</f>
        <v/>
      </c>
      <c r="C376" t="str">
        <f>IF('Cihazlar'!D376="","",'Cihazlar'!D376)</f>
        <v/>
      </c>
      <c r="D376" s="16" t="str">
        <f>O376</f>
        <v/>
      </c>
      <c r="E376" t="str">
        <f>IF(R376&gt;0,R376&amp;" gün",IF(Q376&gt;0,Q376&amp;" ay",""))</f>
        <v/>
      </c>
      <c r="F376" s="16" t="str">
        <f>IF(OR('Cihazlar'!C376="",O376=""),"",IF(R376&gt;0,O376+R376,IF(Q376&gt;0,EDATE(O376,Q376),"")))</f>
        <v/>
      </c>
      <c r="G376" s="17" t="str">
        <f>IF(F376="","",F376-TODAY())</f>
        <v/>
      </c>
      <c r="H376" t="str">
        <f>IF(G376="","",IF(G376&lt;0,"Gecikmiş",IF(G376&lt;=30,"30 gün içinde","Planlı")))</f>
        <v/>
      </c>
      <c r="I376" s="16" t="str">
        <f>IF('Cihazlar'!R376="","",IF('Cihazlar'!S376="Uygun değil",(IF('Cihazlar'!R376="","",IF(ISNUMBER('Cihazlar'!R376),'Cihazlar'!R376,IFERROR(DATE(VALUE(RIGHT('Cihazlar'!R376,4)),VALUE(MID('Cihazlar'!R376,4,2)),VALUE(LEFT('Cihazlar'!R376,2))),""))))+0,EDATE((IF('Cihazlar'!R376="","",IF(ISNUMBER('Cihazlar'!R376),'Cihazlar'!R376,IFERROR(DATE(VALUE(RIGHT('Cihazlar'!R376,4)),VALUE(MID('Cihazlar'!R376,4,2)),VALUE(LEFT('Cihazlar'!R376,2))),"")))),12)))</f>
        <v/>
      </c>
      <c r="J376" s="17" t="str">
        <f>IF(I376="","",I376-TODAY())</f>
        <v/>
      </c>
      <c r="K376" s="16" t="str">
        <f>IF('Cihazlar'!U376="","",IF('Cihazlar'!V376="Kaçak var",(IF('Cihazlar'!U376="","",IF(ISNUMBER('Cihazlar'!U376),'Cihazlar'!U376,IFERROR(DATE(VALUE(RIGHT('Cihazlar'!U376,4)),VALUE(MID('Cihazlar'!U376,4,2)),VALUE(LEFT('Cihazlar'!U376,2))),""))))+30,EDATE((IF('Cihazlar'!U376="","",IF(ISNUMBER('Cihazlar'!U376),'Cihazlar'!U376,IFERROR(DATE(VALUE(RIGHT('Cihazlar'!U376,4)),VALUE(MID('Cihazlar'!U376,4,2)),VALUE(LEFT('Cihazlar'!U376,2))),"")))),12)))</f>
        <v/>
      </c>
      <c r="L376" s="17" t="str">
        <f>IF(K376="","",K376-TODAY())</f>
        <v/>
      </c>
      <c r="M376" s="16" t="str">
        <f>IF('Cihazlar'!X376="","",IF('Cihazlar'!Y376="Uygun değil",(IF('Cihazlar'!X376="","",IF(ISNUMBER('Cihazlar'!X376),'Cihazlar'!X376,IFERROR(DATE(VALUE(RIGHT('Cihazlar'!X376,4)),VALUE(MID('Cihazlar'!X376,4,2)),VALUE(LEFT('Cihazlar'!X376,2))),""))))+0,EDATE((IF('Cihazlar'!X376="","",IF(ISNUMBER('Cihazlar'!X376),'Cihazlar'!X376,IFERROR(DATE(VALUE(RIGHT('Cihazlar'!X376,4)),VALUE(MID('Cihazlar'!X376,4,2)),VALUE(LEFT('Cihazlar'!X376,2))),"")))),12)))</f>
        <v/>
      </c>
      <c r="N376" s="17" t="str">
        <f>IF(M376="","",M376-TODAY())</f>
        <v/>
      </c>
      <c r="O376" s="16" t="str">
        <f>IF('Cihazlar'!F376&lt;&gt;"",IF('Cihazlar'!F376="","",IF(ISNUMBER('Cihazlar'!F376),'Cihazlar'!F376,IFERROR(DATE(VALUE(RIGHT('Cihazlar'!F376,4)),VALUE(MID('Cihazlar'!F376,4,2)),VALUE(LEFT('Cihazlar'!F376,2))),""))),IF('Cihazlar'!E376="","",IF(ISNUMBER('Cihazlar'!E376),'Cihazlar'!E376,IFERROR(DATE(VALUE(RIGHT('Cihazlar'!E376,4)),VALUE(MID('Cihazlar'!E376,4,2)),VALUE(LEFT('Cihazlar'!E376,2))),""))))</f>
        <v/>
      </c>
      <c r="P376" t="str">
        <f>IF('Cihazlar'!C376="","",IFERROR(MATCH('Cihazlar'!C376,'Ürünler'!$A:$A,0),IFERROR(MATCH('Cihazlar'!C376,'Ürünler'!$B:$B,0),"")))</f>
        <v/>
      </c>
      <c r="Q376">
        <f>IF(R376&gt;0,0,IF('Cihazlar'!J376&lt;&gt;"",N(VALUE('Cihazlar'!J376)),IF(P376="",0,N(INDEX('Ürünler'!$C:$C,P376)))))</f>
        <v>0</v>
      </c>
      <c r="R376">
        <f>IF('Cihazlar'!K376&lt;&gt;"",N(VALUE('Cihazlar'!K376)),IF('Cihazlar'!J376&lt;&gt;"",0,IF(P376="",0,N(INDEX('Ürünler'!$D:$D,P376)))))</f>
        <v>0</v>
      </c>
    </row>
    <row r="377" spans="1:18">
      <c r="A377" t="str">
        <f>IF(AND('Cihazlar'!A377="",'Cihazlar'!B377=""),"",IFERROR(INDEX('Müşteriler'!$A:$A,MATCH(IF('Cihazlar'!A377="","§",'Cihazlar'!A377),'Müşteriler'!$K:$K,0)),IFERROR(INDEX('Müşteriler'!$A:$A,MATCH(IF('Cihazlar'!B377="","§",'Cihazlar'!B377),'Müşteriler'!$C:$C,0)),'Cihazlar'!A377&amp;'Cihazlar'!B377)))</f>
        <v/>
      </c>
      <c r="B377" t="str">
        <f>IF('Cihazlar'!C377="","",IF(P377="",'Cihazlar'!C377,INDEX('Ürünler'!$B:$B,P377)))</f>
        <v/>
      </c>
      <c r="C377" t="str">
        <f>IF('Cihazlar'!D377="","",'Cihazlar'!D377)</f>
        <v/>
      </c>
      <c r="D377" s="16" t="str">
        <f>O377</f>
        <v/>
      </c>
      <c r="E377" t="str">
        <f>IF(R377&gt;0,R377&amp;" gün",IF(Q377&gt;0,Q377&amp;" ay",""))</f>
        <v/>
      </c>
      <c r="F377" s="16" t="str">
        <f>IF(OR('Cihazlar'!C377="",O377=""),"",IF(R377&gt;0,O377+R377,IF(Q377&gt;0,EDATE(O377,Q377),"")))</f>
        <v/>
      </c>
      <c r="G377" s="17" t="str">
        <f>IF(F377="","",F377-TODAY())</f>
        <v/>
      </c>
      <c r="H377" t="str">
        <f>IF(G377="","",IF(G377&lt;0,"Gecikmiş",IF(G377&lt;=30,"30 gün içinde","Planlı")))</f>
        <v/>
      </c>
      <c r="I377" s="16" t="str">
        <f>IF('Cihazlar'!R377="","",IF('Cihazlar'!S377="Uygun değil",(IF('Cihazlar'!R377="","",IF(ISNUMBER('Cihazlar'!R377),'Cihazlar'!R377,IFERROR(DATE(VALUE(RIGHT('Cihazlar'!R377,4)),VALUE(MID('Cihazlar'!R377,4,2)),VALUE(LEFT('Cihazlar'!R377,2))),""))))+0,EDATE((IF('Cihazlar'!R377="","",IF(ISNUMBER('Cihazlar'!R377),'Cihazlar'!R377,IFERROR(DATE(VALUE(RIGHT('Cihazlar'!R377,4)),VALUE(MID('Cihazlar'!R377,4,2)),VALUE(LEFT('Cihazlar'!R377,2))),"")))),12)))</f>
        <v/>
      </c>
      <c r="J377" s="17" t="str">
        <f>IF(I377="","",I377-TODAY())</f>
        <v/>
      </c>
      <c r="K377" s="16" t="str">
        <f>IF('Cihazlar'!U377="","",IF('Cihazlar'!V377="Kaçak var",(IF('Cihazlar'!U377="","",IF(ISNUMBER('Cihazlar'!U377),'Cihazlar'!U377,IFERROR(DATE(VALUE(RIGHT('Cihazlar'!U377,4)),VALUE(MID('Cihazlar'!U377,4,2)),VALUE(LEFT('Cihazlar'!U377,2))),""))))+30,EDATE((IF('Cihazlar'!U377="","",IF(ISNUMBER('Cihazlar'!U377),'Cihazlar'!U377,IFERROR(DATE(VALUE(RIGHT('Cihazlar'!U377,4)),VALUE(MID('Cihazlar'!U377,4,2)),VALUE(LEFT('Cihazlar'!U377,2))),"")))),12)))</f>
        <v/>
      </c>
      <c r="L377" s="17" t="str">
        <f>IF(K377="","",K377-TODAY())</f>
        <v/>
      </c>
      <c r="M377" s="16" t="str">
        <f>IF('Cihazlar'!X377="","",IF('Cihazlar'!Y377="Uygun değil",(IF('Cihazlar'!X377="","",IF(ISNUMBER('Cihazlar'!X377),'Cihazlar'!X377,IFERROR(DATE(VALUE(RIGHT('Cihazlar'!X377,4)),VALUE(MID('Cihazlar'!X377,4,2)),VALUE(LEFT('Cihazlar'!X377,2))),""))))+0,EDATE((IF('Cihazlar'!X377="","",IF(ISNUMBER('Cihazlar'!X377),'Cihazlar'!X377,IFERROR(DATE(VALUE(RIGHT('Cihazlar'!X377,4)),VALUE(MID('Cihazlar'!X377,4,2)),VALUE(LEFT('Cihazlar'!X377,2))),"")))),12)))</f>
        <v/>
      </c>
      <c r="N377" s="17" t="str">
        <f>IF(M377="","",M377-TODAY())</f>
        <v/>
      </c>
      <c r="O377" s="16" t="str">
        <f>IF('Cihazlar'!F377&lt;&gt;"",IF('Cihazlar'!F377="","",IF(ISNUMBER('Cihazlar'!F377),'Cihazlar'!F377,IFERROR(DATE(VALUE(RIGHT('Cihazlar'!F377,4)),VALUE(MID('Cihazlar'!F377,4,2)),VALUE(LEFT('Cihazlar'!F377,2))),""))),IF('Cihazlar'!E377="","",IF(ISNUMBER('Cihazlar'!E377),'Cihazlar'!E377,IFERROR(DATE(VALUE(RIGHT('Cihazlar'!E377,4)),VALUE(MID('Cihazlar'!E377,4,2)),VALUE(LEFT('Cihazlar'!E377,2))),""))))</f>
        <v/>
      </c>
      <c r="P377" t="str">
        <f>IF('Cihazlar'!C377="","",IFERROR(MATCH('Cihazlar'!C377,'Ürünler'!$A:$A,0),IFERROR(MATCH('Cihazlar'!C377,'Ürünler'!$B:$B,0),"")))</f>
        <v/>
      </c>
      <c r="Q377">
        <f>IF(R377&gt;0,0,IF('Cihazlar'!J377&lt;&gt;"",N(VALUE('Cihazlar'!J377)),IF(P377="",0,N(INDEX('Ürünler'!$C:$C,P377)))))</f>
        <v>0</v>
      </c>
      <c r="R377">
        <f>IF('Cihazlar'!K377&lt;&gt;"",N(VALUE('Cihazlar'!K377)),IF('Cihazlar'!J377&lt;&gt;"",0,IF(P377="",0,N(INDEX('Ürünler'!$D:$D,P377)))))</f>
        <v>0</v>
      </c>
    </row>
    <row r="378" spans="1:18">
      <c r="A378" t="str">
        <f>IF(AND('Cihazlar'!A378="",'Cihazlar'!B378=""),"",IFERROR(INDEX('Müşteriler'!$A:$A,MATCH(IF('Cihazlar'!A378="","§",'Cihazlar'!A378),'Müşteriler'!$K:$K,0)),IFERROR(INDEX('Müşteriler'!$A:$A,MATCH(IF('Cihazlar'!B378="","§",'Cihazlar'!B378),'Müşteriler'!$C:$C,0)),'Cihazlar'!A378&amp;'Cihazlar'!B378)))</f>
        <v/>
      </c>
      <c r="B378" t="str">
        <f>IF('Cihazlar'!C378="","",IF(P378="",'Cihazlar'!C378,INDEX('Ürünler'!$B:$B,P378)))</f>
        <v/>
      </c>
      <c r="C378" t="str">
        <f>IF('Cihazlar'!D378="","",'Cihazlar'!D378)</f>
        <v/>
      </c>
      <c r="D378" s="16" t="str">
        <f>O378</f>
        <v/>
      </c>
      <c r="E378" t="str">
        <f>IF(R378&gt;0,R378&amp;" gün",IF(Q378&gt;0,Q378&amp;" ay",""))</f>
        <v/>
      </c>
      <c r="F378" s="16" t="str">
        <f>IF(OR('Cihazlar'!C378="",O378=""),"",IF(R378&gt;0,O378+R378,IF(Q378&gt;0,EDATE(O378,Q378),"")))</f>
        <v/>
      </c>
      <c r="G378" s="17" t="str">
        <f>IF(F378="","",F378-TODAY())</f>
        <v/>
      </c>
      <c r="H378" t="str">
        <f>IF(G378="","",IF(G378&lt;0,"Gecikmiş",IF(G378&lt;=30,"30 gün içinde","Planlı")))</f>
        <v/>
      </c>
      <c r="I378" s="16" t="str">
        <f>IF('Cihazlar'!R378="","",IF('Cihazlar'!S378="Uygun değil",(IF('Cihazlar'!R378="","",IF(ISNUMBER('Cihazlar'!R378),'Cihazlar'!R378,IFERROR(DATE(VALUE(RIGHT('Cihazlar'!R378,4)),VALUE(MID('Cihazlar'!R378,4,2)),VALUE(LEFT('Cihazlar'!R378,2))),""))))+0,EDATE((IF('Cihazlar'!R378="","",IF(ISNUMBER('Cihazlar'!R378),'Cihazlar'!R378,IFERROR(DATE(VALUE(RIGHT('Cihazlar'!R378,4)),VALUE(MID('Cihazlar'!R378,4,2)),VALUE(LEFT('Cihazlar'!R378,2))),"")))),12)))</f>
        <v/>
      </c>
      <c r="J378" s="17" t="str">
        <f>IF(I378="","",I378-TODAY())</f>
        <v/>
      </c>
      <c r="K378" s="16" t="str">
        <f>IF('Cihazlar'!U378="","",IF('Cihazlar'!V378="Kaçak var",(IF('Cihazlar'!U378="","",IF(ISNUMBER('Cihazlar'!U378),'Cihazlar'!U378,IFERROR(DATE(VALUE(RIGHT('Cihazlar'!U378,4)),VALUE(MID('Cihazlar'!U378,4,2)),VALUE(LEFT('Cihazlar'!U378,2))),""))))+30,EDATE((IF('Cihazlar'!U378="","",IF(ISNUMBER('Cihazlar'!U378),'Cihazlar'!U378,IFERROR(DATE(VALUE(RIGHT('Cihazlar'!U378,4)),VALUE(MID('Cihazlar'!U378,4,2)),VALUE(LEFT('Cihazlar'!U378,2))),"")))),12)))</f>
        <v/>
      </c>
      <c r="L378" s="17" t="str">
        <f>IF(K378="","",K378-TODAY())</f>
        <v/>
      </c>
      <c r="M378" s="16" t="str">
        <f>IF('Cihazlar'!X378="","",IF('Cihazlar'!Y378="Uygun değil",(IF('Cihazlar'!X378="","",IF(ISNUMBER('Cihazlar'!X378),'Cihazlar'!X378,IFERROR(DATE(VALUE(RIGHT('Cihazlar'!X378,4)),VALUE(MID('Cihazlar'!X378,4,2)),VALUE(LEFT('Cihazlar'!X378,2))),""))))+0,EDATE((IF('Cihazlar'!X378="","",IF(ISNUMBER('Cihazlar'!X378),'Cihazlar'!X378,IFERROR(DATE(VALUE(RIGHT('Cihazlar'!X378,4)),VALUE(MID('Cihazlar'!X378,4,2)),VALUE(LEFT('Cihazlar'!X378,2))),"")))),12)))</f>
        <v/>
      </c>
      <c r="N378" s="17" t="str">
        <f>IF(M378="","",M378-TODAY())</f>
        <v/>
      </c>
      <c r="O378" s="16" t="str">
        <f>IF('Cihazlar'!F378&lt;&gt;"",IF('Cihazlar'!F378="","",IF(ISNUMBER('Cihazlar'!F378),'Cihazlar'!F378,IFERROR(DATE(VALUE(RIGHT('Cihazlar'!F378,4)),VALUE(MID('Cihazlar'!F378,4,2)),VALUE(LEFT('Cihazlar'!F378,2))),""))),IF('Cihazlar'!E378="","",IF(ISNUMBER('Cihazlar'!E378),'Cihazlar'!E378,IFERROR(DATE(VALUE(RIGHT('Cihazlar'!E378,4)),VALUE(MID('Cihazlar'!E378,4,2)),VALUE(LEFT('Cihazlar'!E378,2))),""))))</f>
        <v/>
      </c>
      <c r="P378" t="str">
        <f>IF('Cihazlar'!C378="","",IFERROR(MATCH('Cihazlar'!C378,'Ürünler'!$A:$A,0),IFERROR(MATCH('Cihazlar'!C378,'Ürünler'!$B:$B,0),"")))</f>
        <v/>
      </c>
      <c r="Q378">
        <f>IF(R378&gt;0,0,IF('Cihazlar'!J378&lt;&gt;"",N(VALUE('Cihazlar'!J378)),IF(P378="",0,N(INDEX('Ürünler'!$C:$C,P378)))))</f>
        <v>0</v>
      </c>
      <c r="R378">
        <f>IF('Cihazlar'!K378&lt;&gt;"",N(VALUE('Cihazlar'!K378)),IF('Cihazlar'!J378&lt;&gt;"",0,IF(P378="",0,N(INDEX('Ürünler'!$D:$D,P378)))))</f>
        <v>0</v>
      </c>
    </row>
    <row r="379" spans="1:18">
      <c r="A379" t="str">
        <f>IF(AND('Cihazlar'!A379="",'Cihazlar'!B379=""),"",IFERROR(INDEX('Müşteriler'!$A:$A,MATCH(IF('Cihazlar'!A379="","§",'Cihazlar'!A379),'Müşteriler'!$K:$K,0)),IFERROR(INDEX('Müşteriler'!$A:$A,MATCH(IF('Cihazlar'!B379="","§",'Cihazlar'!B379),'Müşteriler'!$C:$C,0)),'Cihazlar'!A379&amp;'Cihazlar'!B379)))</f>
        <v/>
      </c>
      <c r="B379" t="str">
        <f>IF('Cihazlar'!C379="","",IF(P379="",'Cihazlar'!C379,INDEX('Ürünler'!$B:$B,P379)))</f>
        <v/>
      </c>
      <c r="C379" t="str">
        <f>IF('Cihazlar'!D379="","",'Cihazlar'!D379)</f>
        <v/>
      </c>
      <c r="D379" s="16" t="str">
        <f>O379</f>
        <v/>
      </c>
      <c r="E379" t="str">
        <f>IF(R379&gt;0,R379&amp;" gün",IF(Q379&gt;0,Q379&amp;" ay",""))</f>
        <v/>
      </c>
      <c r="F379" s="16" t="str">
        <f>IF(OR('Cihazlar'!C379="",O379=""),"",IF(R379&gt;0,O379+R379,IF(Q379&gt;0,EDATE(O379,Q379),"")))</f>
        <v/>
      </c>
      <c r="G379" s="17" t="str">
        <f>IF(F379="","",F379-TODAY())</f>
        <v/>
      </c>
      <c r="H379" t="str">
        <f>IF(G379="","",IF(G379&lt;0,"Gecikmiş",IF(G379&lt;=30,"30 gün içinde","Planlı")))</f>
        <v/>
      </c>
      <c r="I379" s="16" t="str">
        <f>IF('Cihazlar'!R379="","",IF('Cihazlar'!S379="Uygun değil",(IF('Cihazlar'!R379="","",IF(ISNUMBER('Cihazlar'!R379),'Cihazlar'!R379,IFERROR(DATE(VALUE(RIGHT('Cihazlar'!R379,4)),VALUE(MID('Cihazlar'!R379,4,2)),VALUE(LEFT('Cihazlar'!R379,2))),""))))+0,EDATE((IF('Cihazlar'!R379="","",IF(ISNUMBER('Cihazlar'!R379),'Cihazlar'!R379,IFERROR(DATE(VALUE(RIGHT('Cihazlar'!R379,4)),VALUE(MID('Cihazlar'!R379,4,2)),VALUE(LEFT('Cihazlar'!R379,2))),"")))),12)))</f>
        <v/>
      </c>
      <c r="J379" s="17" t="str">
        <f>IF(I379="","",I379-TODAY())</f>
        <v/>
      </c>
      <c r="K379" s="16" t="str">
        <f>IF('Cihazlar'!U379="","",IF('Cihazlar'!V379="Kaçak var",(IF('Cihazlar'!U379="","",IF(ISNUMBER('Cihazlar'!U379),'Cihazlar'!U379,IFERROR(DATE(VALUE(RIGHT('Cihazlar'!U379,4)),VALUE(MID('Cihazlar'!U379,4,2)),VALUE(LEFT('Cihazlar'!U379,2))),""))))+30,EDATE((IF('Cihazlar'!U379="","",IF(ISNUMBER('Cihazlar'!U379),'Cihazlar'!U379,IFERROR(DATE(VALUE(RIGHT('Cihazlar'!U379,4)),VALUE(MID('Cihazlar'!U379,4,2)),VALUE(LEFT('Cihazlar'!U379,2))),"")))),12)))</f>
        <v/>
      </c>
      <c r="L379" s="17" t="str">
        <f>IF(K379="","",K379-TODAY())</f>
        <v/>
      </c>
      <c r="M379" s="16" t="str">
        <f>IF('Cihazlar'!X379="","",IF('Cihazlar'!Y379="Uygun değil",(IF('Cihazlar'!X379="","",IF(ISNUMBER('Cihazlar'!X379),'Cihazlar'!X379,IFERROR(DATE(VALUE(RIGHT('Cihazlar'!X379,4)),VALUE(MID('Cihazlar'!X379,4,2)),VALUE(LEFT('Cihazlar'!X379,2))),""))))+0,EDATE((IF('Cihazlar'!X379="","",IF(ISNUMBER('Cihazlar'!X379),'Cihazlar'!X379,IFERROR(DATE(VALUE(RIGHT('Cihazlar'!X379,4)),VALUE(MID('Cihazlar'!X379,4,2)),VALUE(LEFT('Cihazlar'!X379,2))),"")))),12)))</f>
        <v/>
      </c>
      <c r="N379" s="17" t="str">
        <f>IF(M379="","",M379-TODAY())</f>
        <v/>
      </c>
      <c r="O379" s="16" t="str">
        <f>IF('Cihazlar'!F379&lt;&gt;"",IF('Cihazlar'!F379="","",IF(ISNUMBER('Cihazlar'!F379),'Cihazlar'!F379,IFERROR(DATE(VALUE(RIGHT('Cihazlar'!F379,4)),VALUE(MID('Cihazlar'!F379,4,2)),VALUE(LEFT('Cihazlar'!F379,2))),""))),IF('Cihazlar'!E379="","",IF(ISNUMBER('Cihazlar'!E379),'Cihazlar'!E379,IFERROR(DATE(VALUE(RIGHT('Cihazlar'!E379,4)),VALUE(MID('Cihazlar'!E379,4,2)),VALUE(LEFT('Cihazlar'!E379,2))),""))))</f>
        <v/>
      </c>
      <c r="P379" t="str">
        <f>IF('Cihazlar'!C379="","",IFERROR(MATCH('Cihazlar'!C379,'Ürünler'!$A:$A,0),IFERROR(MATCH('Cihazlar'!C379,'Ürünler'!$B:$B,0),"")))</f>
        <v/>
      </c>
      <c r="Q379">
        <f>IF(R379&gt;0,0,IF('Cihazlar'!J379&lt;&gt;"",N(VALUE('Cihazlar'!J379)),IF(P379="",0,N(INDEX('Ürünler'!$C:$C,P379)))))</f>
        <v>0</v>
      </c>
      <c r="R379">
        <f>IF('Cihazlar'!K379&lt;&gt;"",N(VALUE('Cihazlar'!K379)),IF('Cihazlar'!J379&lt;&gt;"",0,IF(P379="",0,N(INDEX('Ürünler'!$D:$D,P379)))))</f>
        <v>0</v>
      </c>
    </row>
    <row r="380" spans="1:18">
      <c r="A380" t="str">
        <f>IF(AND('Cihazlar'!A380="",'Cihazlar'!B380=""),"",IFERROR(INDEX('Müşteriler'!$A:$A,MATCH(IF('Cihazlar'!A380="","§",'Cihazlar'!A380),'Müşteriler'!$K:$K,0)),IFERROR(INDEX('Müşteriler'!$A:$A,MATCH(IF('Cihazlar'!B380="","§",'Cihazlar'!B380),'Müşteriler'!$C:$C,0)),'Cihazlar'!A380&amp;'Cihazlar'!B380)))</f>
        <v/>
      </c>
      <c r="B380" t="str">
        <f>IF('Cihazlar'!C380="","",IF(P380="",'Cihazlar'!C380,INDEX('Ürünler'!$B:$B,P380)))</f>
        <v/>
      </c>
      <c r="C380" t="str">
        <f>IF('Cihazlar'!D380="","",'Cihazlar'!D380)</f>
        <v/>
      </c>
      <c r="D380" s="16" t="str">
        <f>O380</f>
        <v/>
      </c>
      <c r="E380" t="str">
        <f>IF(R380&gt;0,R380&amp;" gün",IF(Q380&gt;0,Q380&amp;" ay",""))</f>
        <v/>
      </c>
      <c r="F380" s="16" t="str">
        <f>IF(OR('Cihazlar'!C380="",O380=""),"",IF(R380&gt;0,O380+R380,IF(Q380&gt;0,EDATE(O380,Q380),"")))</f>
        <v/>
      </c>
      <c r="G380" s="17" t="str">
        <f>IF(F380="","",F380-TODAY())</f>
        <v/>
      </c>
      <c r="H380" t="str">
        <f>IF(G380="","",IF(G380&lt;0,"Gecikmiş",IF(G380&lt;=30,"30 gün içinde","Planlı")))</f>
        <v/>
      </c>
      <c r="I380" s="16" t="str">
        <f>IF('Cihazlar'!R380="","",IF('Cihazlar'!S380="Uygun değil",(IF('Cihazlar'!R380="","",IF(ISNUMBER('Cihazlar'!R380),'Cihazlar'!R380,IFERROR(DATE(VALUE(RIGHT('Cihazlar'!R380,4)),VALUE(MID('Cihazlar'!R380,4,2)),VALUE(LEFT('Cihazlar'!R380,2))),""))))+0,EDATE((IF('Cihazlar'!R380="","",IF(ISNUMBER('Cihazlar'!R380),'Cihazlar'!R380,IFERROR(DATE(VALUE(RIGHT('Cihazlar'!R380,4)),VALUE(MID('Cihazlar'!R380,4,2)),VALUE(LEFT('Cihazlar'!R380,2))),"")))),12)))</f>
        <v/>
      </c>
      <c r="J380" s="17" t="str">
        <f>IF(I380="","",I380-TODAY())</f>
        <v/>
      </c>
      <c r="K380" s="16" t="str">
        <f>IF('Cihazlar'!U380="","",IF('Cihazlar'!V380="Kaçak var",(IF('Cihazlar'!U380="","",IF(ISNUMBER('Cihazlar'!U380),'Cihazlar'!U380,IFERROR(DATE(VALUE(RIGHT('Cihazlar'!U380,4)),VALUE(MID('Cihazlar'!U380,4,2)),VALUE(LEFT('Cihazlar'!U380,2))),""))))+30,EDATE((IF('Cihazlar'!U380="","",IF(ISNUMBER('Cihazlar'!U380),'Cihazlar'!U380,IFERROR(DATE(VALUE(RIGHT('Cihazlar'!U380,4)),VALUE(MID('Cihazlar'!U380,4,2)),VALUE(LEFT('Cihazlar'!U380,2))),"")))),12)))</f>
        <v/>
      </c>
      <c r="L380" s="17" t="str">
        <f>IF(K380="","",K380-TODAY())</f>
        <v/>
      </c>
      <c r="M380" s="16" t="str">
        <f>IF('Cihazlar'!X380="","",IF('Cihazlar'!Y380="Uygun değil",(IF('Cihazlar'!X380="","",IF(ISNUMBER('Cihazlar'!X380),'Cihazlar'!X380,IFERROR(DATE(VALUE(RIGHT('Cihazlar'!X380,4)),VALUE(MID('Cihazlar'!X380,4,2)),VALUE(LEFT('Cihazlar'!X380,2))),""))))+0,EDATE((IF('Cihazlar'!X380="","",IF(ISNUMBER('Cihazlar'!X380),'Cihazlar'!X380,IFERROR(DATE(VALUE(RIGHT('Cihazlar'!X380,4)),VALUE(MID('Cihazlar'!X380,4,2)),VALUE(LEFT('Cihazlar'!X380,2))),"")))),12)))</f>
        <v/>
      </c>
      <c r="N380" s="17" t="str">
        <f>IF(M380="","",M380-TODAY())</f>
        <v/>
      </c>
      <c r="O380" s="16" t="str">
        <f>IF('Cihazlar'!F380&lt;&gt;"",IF('Cihazlar'!F380="","",IF(ISNUMBER('Cihazlar'!F380),'Cihazlar'!F380,IFERROR(DATE(VALUE(RIGHT('Cihazlar'!F380,4)),VALUE(MID('Cihazlar'!F380,4,2)),VALUE(LEFT('Cihazlar'!F380,2))),""))),IF('Cihazlar'!E380="","",IF(ISNUMBER('Cihazlar'!E380),'Cihazlar'!E380,IFERROR(DATE(VALUE(RIGHT('Cihazlar'!E380,4)),VALUE(MID('Cihazlar'!E380,4,2)),VALUE(LEFT('Cihazlar'!E380,2))),""))))</f>
        <v/>
      </c>
      <c r="P380" t="str">
        <f>IF('Cihazlar'!C380="","",IFERROR(MATCH('Cihazlar'!C380,'Ürünler'!$A:$A,0),IFERROR(MATCH('Cihazlar'!C380,'Ürünler'!$B:$B,0),"")))</f>
        <v/>
      </c>
      <c r="Q380">
        <f>IF(R380&gt;0,0,IF('Cihazlar'!J380&lt;&gt;"",N(VALUE('Cihazlar'!J380)),IF(P380="",0,N(INDEX('Ürünler'!$C:$C,P380)))))</f>
        <v>0</v>
      </c>
      <c r="R380">
        <f>IF('Cihazlar'!K380&lt;&gt;"",N(VALUE('Cihazlar'!K380)),IF('Cihazlar'!J380&lt;&gt;"",0,IF(P380="",0,N(INDEX('Ürünler'!$D:$D,P380)))))</f>
        <v>0</v>
      </c>
    </row>
    <row r="381" spans="1:18">
      <c r="A381" t="str">
        <f>IF(AND('Cihazlar'!A381="",'Cihazlar'!B381=""),"",IFERROR(INDEX('Müşteriler'!$A:$A,MATCH(IF('Cihazlar'!A381="","§",'Cihazlar'!A381),'Müşteriler'!$K:$K,0)),IFERROR(INDEX('Müşteriler'!$A:$A,MATCH(IF('Cihazlar'!B381="","§",'Cihazlar'!B381),'Müşteriler'!$C:$C,0)),'Cihazlar'!A381&amp;'Cihazlar'!B381)))</f>
        <v/>
      </c>
      <c r="B381" t="str">
        <f>IF('Cihazlar'!C381="","",IF(P381="",'Cihazlar'!C381,INDEX('Ürünler'!$B:$B,P381)))</f>
        <v/>
      </c>
      <c r="C381" t="str">
        <f>IF('Cihazlar'!D381="","",'Cihazlar'!D381)</f>
        <v/>
      </c>
      <c r="D381" s="16" t="str">
        <f>O381</f>
        <v/>
      </c>
      <c r="E381" t="str">
        <f>IF(R381&gt;0,R381&amp;" gün",IF(Q381&gt;0,Q381&amp;" ay",""))</f>
        <v/>
      </c>
      <c r="F381" s="16" t="str">
        <f>IF(OR('Cihazlar'!C381="",O381=""),"",IF(R381&gt;0,O381+R381,IF(Q381&gt;0,EDATE(O381,Q381),"")))</f>
        <v/>
      </c>
      <c r="G381" s="17" t="str">
        <f>IF(F381="","",F381-TODAY())</f>
        <v/>
      </c>
      <c r="H381" t="str">
        <f>IF(G381="","",IF(G381&lt;0,"Gecikmiş",IF(G381&lt;=30,"30 gün içinde","Planlı")))</f>
        <v/>
      </c>
      <c r="I381" s="16" t="str">
        <f>IF('Cihazlar'!R381="","",IF('Cihazlar'!S381="Uygun değil",(IF('Cihazlar'!R381="","",IF(ISNUMBER('Cihazlar'!R381),'Cihazlar'!R381,IFERROR(DATE(VALUE(RIGHT('Cihazlar'!R381,4)),VALUE(MID('Cihazlar'!R381,4,2)),VALUE(LEFT('Cihazlar'!R381,2))),""))))+0,EDATE((IF('Cihazlar'!R381="","",IF(ISNUMBER('Cihazlar'!R381),'Cihazlar'!R381,IFERROR(DATE(VALUE(RIGHT('Cihazlar'!R381,4)),VALUE(MID('Cihazlar'!R381,4,2)),VALUE(LEFT('Cihazlar'!R381,2))),"")))),12)))</f>
        <v/>
      </c>
      <c r="J381" s="17" t="str">
        <f>IF(I381="","",I381-TODAY())</f>
        <v/>
      </c>
      <c r="K381" s="16" t="str">
        <f>IF('Cihazlar'!U381="","",IF('Cihazlar'!V381="Kaçak var",(IF('Cihazlar'!U381="","",IF(ISNUMBER('Cihazlar'!U381),'Cihazlar'!U381,IFERROR(DATE(VALUE(RIGHT('Cihazlar'!U381,4)),VALUE(MID('Cihazlar'!U381,4,2)),VALUE(LEFT('Cihazlar'!U381,2))),""))))+30,EDATE((IF('Cihazlar'!U381="","",IF(ISNUMBER('Cihazlar'!U381),'Cihazlar'!U381,IFERROR(DATE(VALUE(RIGHT('Cihazlar'!U381,4)),VALUE(MID('Cihazlar'!U381,4,2)),VALUE(LEFT('Cihazlar'!U381,2))),"")))),12)))</f>
        <v/>
      </c>
      <c r="L381" s="17" t="str">
        <f>IF(K381="","",K381-TODAY())</f>
        <v/>
      </c>
      <c r="M381" s="16" t="str">
        <f>IF('Cihazlar'!X381="","",IF('Cihazlar'!Y381="Uygun değil",(IF('Cihazlar'!X381="","",IF(ISNUMBER('Cihazlar'!X381),'Cihazlar'!X381,IFERROR(DATE(VALUE(RIGHT('Cihazlar'!X381,4)),VALUE(MID('Cihazlar'!X381,4,2)),VALUE(LEFT('Cihazlar'!X381,2))),""))))+0,EDATE((IF('Cihazlar'!X381="","",IF(ISNUMBER('Cihazlar'!X381),'Cihazlar'!X381,IFERROR(DATE(VALUE(RIGHT('Cihazlar'!X381,4)),VALUE(MID('Cihazlar'!X381,4,2)),VALUE(LEFT('Cihazlar'!X381,2))),"")))),12)))</f>
        <v/>
      </c>
      <c r="N381" s="17" t="str">
        <f>IF(M381="","",M381-TODAY())</f>
        <v/>
      </c>
      <c r="O381" s="16" t="str">
        <f>IF('Cihazlar'!F381&lt;&gt;"",IF('Cihazlar'!F381="","",IF(ISNUMBER('Cihazlar'!F381),'Cihazlar'!F381,IFERROR(DATE(VALUE(RIGHT('Cihazlar'!F381,4)),VALUE(MID('Cihazlar'!F381,4,2)),VALUE(LEFT('Cihazlar'!F381,2))),""))),IF('Cihazlar'!E381="","",IF(ISNUMBER('Cihazlar'!E381),'Cihazlar'!E381,IFERROR(DATE(VALUE(RIGHT('Cihazlar'!E381,4)),VALUE(MID('Cihazlar'!E381,4,2)),VALUE(LEFT('Cihazlar'!E381,2))),""))))</f>
        <v/>
      </c>
      <c r="P381" t="str">
        <f>IF('Cihazlar'!C381="","",IFERROR(MATCH('Cihazlar'!C381,'Ürünler'!$A:$A,0),IFERROR(MATCH('Cihazlar'!C381,'Ürünler'!$B:$B,0),"")))</f>
        <v/>
      </c>
      <c r="Q381">
        <f>IF(R381&gt;0,0,IF('Cihazlar'!J381&lt;&gt;"",N(VALUE('Cihazlar'!J381)),IF(P381="",0,N(INDEX('Ürünler'!$C:$C,P381)))))</f>
        <v>0</v>
      </c>
      <c r="R381">
        <f>IF('Cihazlar'!K381&lt;&gt;"",N(VALUE('Cihazlar'!K381)),IF('Cihazlar'!J381&lt;&gt;"",0,IF(P381="",0,N(INDEX('Ürünler'!$D:$D,P381)))))</f>
        <v>0</v>
      </c>
    </row>
    <row r="382" spans="1:18">
      <c r="A382" t="str">
        <f>IF(AND('Cihazlar'!A382="",'Cihazlar'!B382=""),"",IFERROR(INDEX('Müşteriler'!$A:$A,MATCH(IF('Cihazlar'!A382="","§",'Cihazlar'!A382),'Müşteriler'!$K:$K,0)),IFERROR(INDEX('Müşteriler'!$A:$A,MATCH(IF('Cihazlar'!B382="","§",'Cihazlar'!B382),'Müşteriler'!$C:$C,0)),'Cihazlar'!A382&amp;'Cihazlar'!B382)))</f>
        <v/>
      </c>
      <c r="B382" t="str">
        <f>IF('Cihazlar'!C382="","",IF(P382="",'Cihazlar'!C382,INDEX('Ürünler'!$B:$B,P382)))</f>
        <v/>
      </c>
      <c r="C382" t="str">
        <f>IF('Cihazlar'!D382="","",'Cihazlar'!D382)</f>
        <v/>
      </c>
      <c r="D382" s="16" t="str">
        <f>O382</f>
        <v/>
      </c>
      <c r="E382" t="str">
        <f>IF(R382&gt;0,R382&amp;" gün",IF(Q382&gt;0,Q382&amp;" ay",""))</f>
        <v/>
      </c>
      <c r="F382" s="16" t="str">
        <f>IF(OR('Cihazlar'!C382="",O382=""),"",IF(R382&gt;0,O382+R382,IF(Q382&gt;0,EDATE(O382,Q382),"")))</f>
        <v/>
      </c>
      <c r="G382" s="17" t="str">
        <f>IF(F382="","",F382-TODAY())</f>
        <v/>
      </c>
      <c r="H382" t="str">
        <f>IF(G382="","",IF(G382&lt;0,"Gecikmiş",IF(G382&lt;=30,"30 gün içinde","Planlı")))</f>
        <v/>
      </c>
      <c r="I382" s="16" t="str">
        <f>IF('Cihazlar'!R382="","",IF('Cihazlar'!S382="Uygun değil",(IF('Cihazlar'!R382="","",IF(ISNUMBER('Cihazlar'!R382),'Cihazlar'!R382,IFERROR(DATE(VALUE(RIGHT('Cihazlar'!R382,4)),VALUE(MID('Cihazlar'!R382,4,2)),VALUE(LEFT('Cihazlar'!R382,2))),""))))+0,EDATE((IF('Cihazlar'!R382="","",IF(ISNUMBER('Cihazlar'!R382),'Cihazlar'!R382,IFERROR(DATE(VALUE(RIGHT('Cihazlar'!R382,4)),VALUE(MID('Cihazlar'!R382,4,2)),VALUE(LEFT('Cihazlar'!R382,2))),"")))),12)))</f>
        <v/>
      </c>
      <c r="J382" s="17" t="str">
        <f>IF(I382="","",I382-TODAY())</f>
        <v/>
      </c>
      <c r="K382" s="16" t="str">
        <f>IF('Cihazlar'!U382="","",IF('Cihazlar'!V382="Kaçak var",(IF('Cihazlar'!U382="","",IF(ISNUMBER('Cihazlar'!U382),'Cihazlar'!U382,IFERROR(DATE(VALUE(RIGHT('Cihazlar'!U382,4)),VALUE(MID('Cihazlar'!U382,4,2)),VALUE(LEFT('Cihazlar'!U382,2))),""))))+30,EDATE((IF('Cihazlar'!U382="","",IF(ISNUMBER('Cihazlar'!U382),'Cihazlar'!U382,IFERROR(DATE(VALUE(RIGHT('Cihazlar'!U382,4)),VALUE(MID('Cihazlar'!U382,4,2)),VALUE(LEFT('Cihazlar'!U382,2))),"")))),12)))</f>
        <v/>
      </c>
      <c r="L382" s="17" t="str">
        <f>IF(K382="","",K382-TODAY())</f>
        <v/>
      </c>
      <c r="M382" s="16" t="str">
        <f>IF('Cihazlar'!X382="","",IF('Cihazlar'!Y382="Uygun değil",(IF('Cihazlar'!X382="","",IF(ISNUMBER('Cihazlar'!X382),'Cihazlar'!X382,IFERROR(DATE(VALUE(RIGHT('Cihazlar'!X382,4)),VALUE(MID('Cihazlar'!X382,4,2)),VALUE(LEFT('Cihazlar'!X382,2))),""))))+0,EDATE((IF('Cihazlar'!X382="","",IF(ISNUMBER('Cihazlar'!X382),'Cihazlar'!X382,IFERROR(DATE(VALUE(RIGHT('Cihazlar'!X382,4)),VALUE(MID('Cihazlar'!X382,4,2)),VALUE(LEFT('Cihazlar'!X382,2))),"")))),12)))</f>
        <v/>
      </c>
      <c r="N382" s="17" t="str">
        <f>IF(M382="","",M382-TODAY())</f>
        <v/>
      </c>
      <c r="O382" s="16" t="str">
        <f>IF('Cihazlar'!F382&lt;&gt;"",IF('Cihazlar'!F382="","",IF(ISNUMBER('Cihazlar'!F382),'Cihazlar'!F382,IFERROR(DATE(VALUE(RIGHT('Cihazlar'!F382,4)),VALUE(MID('Cihazlar'!F382,4,2)),VALUE(LEFT('Cihazlar'!F382,2))),""))),IF('Cihazlar'!E382="","",IF(ISNUMBER('Cihazlar'!E382),'Cihazlar'!E382,IFERROR(DATE(VALUE(RIGHT('Cihazlar'!E382,4)),VALUE(MID('Cihazlar'!E382,4,2)),VALUE(LEFT('Cihazlar'!E382,2))),""))))</f>
        <v/>
      </c>
      <c r="P382" t="str">
        <f>IF('Cihazlar'!C382="","",IFERROR(MATCH('Cihazlar'!C382,'Ürünler'!$A:$A,0),IFERROR(MATCH('Cihazlar'!C382,'Ürünler'!$B:$B,0),"")))</f>
        <v/>
      </c>
      <c r="Q382">
        <f>IF(R382&gt;0,0,IF('Cihazlar'!J382&lt;&gt;"",N(VALUE('Cihazlar'!J382)),IF(P382="",0,N(INDEX('Ürünler'!$C:$C,P382)))))</f>
        <v>0</v>
      </c>
      <c r="R382">
        <f>IF('Cihazlar'!K382&lt;&gt;"",N(VALUE('Cihazlar'!K382)),IF('Cihazlar'!J382&lt;&gt;"",0,IF(P382="",0,N(INDEX('Ürünler'!$D:$D,P382)))))</f>
        <v>0</v>
      </c>
    </row>
    <row r="383" spans="1:18">
      <c r="A383" t="str">
        <f>IF(AND('Cihazlar'!A383="",'Cihazlar'!B383=""),"",IFERROR(INDEX('Müşteriler'!$A:$A,MATCH(IF('Cihazlar'!A383="","§",'Cihazlar'!A383),'Müşteriler'!$K:$K,0)),IFERROR(INDEX('Müşteriler'!$A:$A,MATCH(IF('Cihazlar'!B383="","§",'Cihazlar'!B383),'Müşteriler'!$C:$C,0)),'Cihazlar'!A383&amp;'Cihazlar'!B383)))</f>
        <v/>
      </c>
      <c r="B383" t="str">
        <f>IF('Cihazlar'!C383="","",IF(P383="",'Cihazlar'!C383,INDEX('Ürünler'!$B:$B,P383)))</f>
        <v/>
      </c>
      <c r="C383" t="str">
        <f>IF('Cihazlar'!D383="","",'Cihazlar'!D383)</f>
        <v/>
      </c>
      <c r="D383" s="16" t="str">
        <f>O383</f>
        <v/>
      </c>
      <c r="E383" t="str">
        <f>IF(R383&gt;0,R383&amp;" gün",IF(Q383&gt;0,Q383&amp;" ay",""))</f>
        <v/>
      </c>
      <c r="F383" s="16" t="str">
        <f>IF(OR('Cihazlar'!C383="",O383=""),"",IF(R383&gt;0,O383+R383,IF(Q383&gt;0,EDATE(O383,Q383),"")))</f>
        <v/>
      </c>
      <c r="G383" s="17" t="str">
        <f>IF(F383="","",F383-TODAY())</f>
        <v/>
      </c>
      <c r="H383" t="str">
        <f>IF(G383="","",IF(G383&lt;0,"Gecikmiş",IF(G383&lt;=30,"30 gün içinde","Planlı")))</f>
        <v/>
      </c>
      <c r="I383" s="16" t="str">
        <f>IF('Cihazlar'!R383="","",IF('Cihazlar'!S383="Uygun değil",(IF('Cihazlar'!R383="","",IF(ISNUMBER('Cihazlar'!R383),'Cihazlar'!R383,IFERROR(DATE(VALUE(RIGHT('Cihazlar'!R383,4)),VALUE(MID('Cihazlar'!R383,4,2)),VALUE(LEFT('Cihazlar'!R383,2))),""))))+0,EDATE((IF('Cihazlar'!R383="","",IF(ISNUMBER('Cihazlar'!R383),'Cihazlar'!R383,IFERROR(DATE(VALUE(RIGHT('Cihazlar'!R383,4)),VALUE(MID('Cihazlar'!R383,4,2)),VALUE(LEFT('Cihazlar'!R383,2))),"")))),12)))</f>
        <v/>
      </c>
      <c r="J383" s="17" t="str">
        <f>IF(I383="","",I383-TODAY())</f>
        <v/>
      </c>
      <c r="K383" s="16" t="str">
        <f>IF('Cihazlar'!U383="","",IF('Cihazlar'!V383="Kaçak var",(IF('Cihazlar'!U383="","",IF(ISNUMBER('Cihazlar'!U383),'Cihazlar'!U383,IFERROR(DATE(VALUE(RIGHT('Cihazlar'!U383,4)),VALUE(MID('Cihazlar'!U383,4,2)),VALUE(LEFT('Cihazlar'!U383,2))),""))))+30,EDATE((IF('Cihazlar'!U383="","",IF(ISNUMBER('Cihazlar'!U383),'Cihazlar'!U383,IFERROR(DATE(VALUE(RIGHT('Cihazlar'!U383,4)),VALUE(MID('Cihazlar'!U383,4,2)),VALUE(LEFT('Cihazlar'!U383,2))),"")))),12)))</f>
        <v/>
      </c>
      <c r="L383" s="17" t="str">
        <f>IF(K383="","",K383-TODAY())</f>
        <v/>
      </c>
      <c r="M383" s="16" t="str">
        <f>IF('Cihazlar'!X383="","",IF('Cihazlar'!Y383="Uygun değil",(IF('Cihazlar'!X383="","",IF(ISNUMBER('Cihazlar'!X383),'Cihazlar'!X383,IFERROR(DATE(VALUE(RIGHT('Cihazlar'!X383,4)),VALUE(MID('Cihazlar'!X383,4,2)),VALUE(LEFT('Cihazlar'!X383,2))),""))))+0,EDATE((IF('Cihazlar'!X383="","",IF(ISNUMBER('Cihazlar'!X383),'Cihazlar'!X383,IFERROR(DATE(VALUE(RIGHT('Cihazlar'!X383,4)),VALUE(MID('Cihazlar'!X383,4,2)),VALUE(LEFT('Cihazlar'!X383,2))),"")))),12)))</f>
        <v/>
      </c>
      <c r="N383" s="17" t="str">
        <f>IF(M383="","",M383-TODAY())</f>
        <v/>
      </c>
      <c r="O383" s="16" t="str">
        <f>IF('Cihazlar'!F383&lt;&gt;"",IF('Cihazlar'!F383="","",IF(ISNUMBER('Cihazlar'!F383),'Cihazlar'!F383,IFERROR(DATE(VALUE(RIGHT('Cihazlar'!F383,4)),VALUE(MID('Cihazlar'!F383,4,2)),VALUE(LEFT('Cihazlar'!F383,2))),""))),IF('Cihazlar'!E383="","",IF(ISNUMBER('Cihazlar'!E383),'Cihazlar'!E383,IFERROR(DATE(VALUE(RIGHT('Cihazlar'!E383,4)),VALUE(MID('Cihazlar'!E383,4,2)),VALUE(LEFT('Cihazlar'!E383,2))),""))))</f>
        <v/>
      </c>
      <c r="P383" t="str">
        <f>IF('Cihazlar'!C383="","",IFERROR(MATCH('Cihazlar'!C383,'Ürünler'!$A:$A,0),IFERROR(MATCH('Cihazlar'!C383,'Ürünler'!$B:$B,0),"")))</f>
        <v/>
      </c>
      <c r="Q383">
        <f>IF(R383&gt;0,0,IF('Cihazlar'!J383&lt;&gt;"",N(VALUE('Cihazlar'!J383)),IF(P383="",0,N(INDEX('Ürünler'!$C:$C,P383)))))</f>
        <v>0</v>
      </c>
      <c r="R383">
        <f>IF('Cihazlar'!K383&lt;&gt;"",N(VALUE('Cihazlar'!K383)),IF('Cihazlar'!J383&lt;&gt;"",0,IF(P383="",0,N(INDEX('Ürünler'!$D:$D,P383)))))</f>
        <v>0</v>
      </c>
    </row>
    <row r="384" spans="1:18">
      <c r="A384" t="str">
        <f>IF(AND('Cihazlar'!A384="",'Cihazlar'!B384=""),"",IFERROR(INDEX('Müşteriler'!$A:$A,MATCH(IF('Cihazlar'!A384="","§",'Cihazlar'!A384),'Müşteriler'!$K:$K,0)),IFERROR(INDEX('Müşteriler'!$A:$A,MATCH(IF('Cihazlar'!B384="","§",'Cihazlar'!B384),'Müşteriler'!$C:$C,0)),'Cihazlar'!A384&amp;'Cihazlar'!B384)))</f>
        <v/>
      </c>
      <c r="B384" t="str">
        <f>IF('Cihazlar'!C384="","",IF(P384="",'Cihazlar'!C384,INDEX('Ürünler'!$B:$B,P384)))</f>
        <v/>
      </c>
      <c r="C384" t="str">
        <f>IF('Cihazlar'!D384="","",'Cihazlar'!D384)</f>
        <v/>
      </c>
      <c r="D384" s="16" t="str">
        <f>O384</f>
        <v/>
      </c>
      <c r="E384" t="str">
        <f>IF(R384&gt;0,R384&amp;" gün",IF(Q384&gt;0,Q384&amp;" ay",""))</f>
        <v/>
      </c>
      <c r="F384" s="16" t="str">
        <f>IF(OR('Cihazlar'!C384="",O384=""),"",IF(R384&gt;0,O384+R384,IF(Q384&gt;0,EDATE(O384,Q384),"")))</f>
        <v/>
      </c>
      <c r="G384" s="17" t="str">
        <f>IF(F384="","",F384-TODAY())</f>
        <v/>
      </c>
      <c r="H384" t="str">
        <f>IF(G384="","",IF(G384&lt;0,"Gecikmiş",IF(G384&lt;=30,"30 gün içinde","Planlı")))</f>
        <v/>
      </c>
      <c r="I384" s="16" t="str">
        <f>IF('Cihazlar'!R384="","",IF('Cihazlar'!S384="Uygun değil",(IF('Cihazlar'!R384="","",IF(ISNUMBER('Cihazlar'!R384),'Cihazlar'!R384,IFERROR(DATE(VALUE(RIGHT('Cihazlar'!R384,4)),VALUE(MID('Cihazlar'!R384,4,2)),VALUE(LEFT('Cihazlar'!R384,2))),""))))+0,EDATE((IF('Cihazlar'!R384="","",IF(ISNUMBER('Cihazlar'!R384),'Cihazlar'!R384,IFERROR(DATE(VALUE(RIGHT('Cihazlar'!R384,4)),VALUE(MID('Cihazlar'!R384,4,2)),VALUE(LEFT('Cihazlar'!R384,2))),"")))),12)))</f>
        <v/>
      </c>
      <c r="J384" s="17" t="str">
        <f>IF(I384="","",I384-TODAY())</f>
        <v/>
      </c>
      <c r="K384" s="16" t="str">
        <f>IF('Cihazlar'!U384="","",IF('Cihazlar'!V384="Kaçak var",(IF('Cihazlar'!U384="","",IF(ISNUMBER('Cihazlar'!U384),'Cihazlar'!U384,IFERROR(DATE(VALUE(RIGHT('Cihazlar'!U384,4)),VALUE(MID('Cihazlar'!U384,4,2)),VALUE(LEFT('Cihazlar'!U384,2))),""))))+30,EDATE((IF('Cihazlar'!U384="","",IF(ISNUMBER('Cihazlar'!U384),'Cihazlar'!U384,IFERROR(DATE(VALUE(RIGHT('Cihazlar'!U384,4)),VALUE(MID('Cihazlar'!U384,4,2)),VALUE(LEFT('Cihazlar'!U384,2))),"")))),12)))</f>
        <v/>
      </c>
      <c r="L384" s="17" t="str">
        <f>IF(K384="","",K384-TODAY())</f>
        <v/>
      </c>
      <c r="M384" s="16" t="str">
        <f>IF('Cihazlar'!X384="","",IF('Cihazlar'!Y384="Uygun değil",(IF('Cihazlar'!X384="","",IF(ISNUMBER('Cihazlar'!X384),'Cihazlar'!X384,IFERROR(DATE(VALUE(RIGHT('Cihazlar'!X384,4)),VALUE(MID('Cihazlar'!X384,4,2)),VALUE(LEFT('Cihazlar'!X384,2))),""))))+0,EDATE((IF('Cihazlar'!X384="","",IF(ISNUMBER('Cihazlar'!X384),'Cihazlar'!X384,IFERROR(DATE(VALUE(RIGHT('Cihazlar'!X384,4)),VALUE(MID('Cihazlar'!X384,4,2)),VALUE(LEFT('Cihazlar'!X384,2))),"")))),12)))</f>
        <v/>
      </c>
      <c r="N384" s="17" t="str">
        <f>IF(M384="","",M384-TODAY())</f>
        <v/>
      </c>
      <c r="O384" s="16" t="str">
        <f>IF('Cihazlar'!F384&lt;&gt;"",IF('Cihazlar'!F384="","",IF(ISNUMBER('Cihazlar'!F384),'Cihazlar'!F384,IFERROR(DATE(VALUE(RIGHT('Cihazlar'!F384,4)),VALUE(MID('Cihazlar'!F384,4,2)),VALUE(LEFT('Cihazlar'!F384,2))),""))),IF('Cihazlar'!E384="","",IF(ISNUMBER('Cihazlar'!E384),'Cihazlar'!E384,IFERROR(DATE(VALUE(RIGHT('Cihazlar'!E384,4)),VALUE(MID('Cihazlar'!E384,4,2)),VALUE(LEFT('Cihazlar'!E384,2))),""))))</f>
        <v/>
      </c>
      <c r="P384" t="str">
        <f>IF('Cihazlar'!C384="","",IFERROR(MATCH('Cihazlar'!C384,'Ürünler'!$A:$A,0),IFERROR(MATCH('Cihazlar'!C384,'Ürünler'!$B:$B,0),"")))</f>
        <v/>
      </c>
      <c r="Q384">
        <f>IF(R384&gt;0,0,IF('Cihazlar'!J384&lt;&gt;"",N(VALUE('Cihazlar'!J384)),IF(P384="",0,N(INDEX('Ürünler'!$C:$C,P384)))))</f>
        <v>0</v>
      </c>
      <c r="R384">
        <f>IF('Cihazlar'!K384&lt;&gt;"",N(VALUE('Cihazlar'!K384)),IF('Cihazlar'!J384&lt;&gt;"",0,IF(P384="",0,N(INDEX('Ürünler'!$D:$D,P384)))))</f>
        <v>0</v>
      </c>
    </row>
    <row r="385" spans="1:18">
      <c r="A385" t="str">
        <f>IF(AND('Cihazlar'!A385="",'Cihazlar'!B385=""),"",IFERROR(INDEX('Müşteriler'!$A:$A,MATCH(IF('Cihazlar'!A385="","§",'Cihazlar'!A385),'Müşteriler'!$K:$K,0)),IFERROR(INDEX('Müşteriler'!$A:$A,MATCH(IF('Cihazlar'!B385="","§",'Cihazlar'!B385),'Müşteriler'!$C:$C,0)),'Cihazlar'!A385&amp;'Cihazlar'!B385)))</f>
        <v/>
      </c>
      <c r="B385" t="str">
        <f>IF('Cihazlar'!C385="","",IF(P385="",'Cihazlar'!C385,INDEX('Ürünler'!$B:$B,P385)))</f>
        <v/>
      </c>
      <c r="C385" t="str">
        <f>IF('Cihazlar'!D385="","",'Cihazlar'!D385)</f>
        <v/>
      </c>
      <c r="D385" s="16" t="str">
        <f>O385</f>
        <v/>
      </c>
      <c r="E385" t="str">
        <f>IF(R385&gt;0,R385&amp;" gün",IF(Q385&gt;0,Q385&amp;" ay",""))</f>
        <v/>
      </c>
      <c r="F385" s="16" t="str">
        <f>IF(OR('Cihazlar'!C385="",O385=""),"",IF(R385&gt;0,O385+R385,IF(Q385&gt;0,EDATE(O385,Q385),"")))</f>
        <v/>
      </c>
      <c r="G385" s="17" t="str">
        <f>IF(F385="","",F385-TODAY())</f>
        <v/>
      </c>
      <c r="H385" t="str">
        <f>IF(G385="","",IF(G385&lt;0,"Gecikmiş",IF(G385&lt;=30,"30 gün içinde","Planlı")))</f>
        <v/>
      </c>
      <c r="I385" s="16" t="str">
        <f>IF('Cihazlar'!R385="","",IF('Cihazlar'!S385="Uygun değil",(IF('Cihazlar'!R385="","",IF(ISNUMBER('Cihazlar'!R385),'Cihazlar'!R385,IFERROR(DATE(VALUE(RIGHT('Cihazlar'!R385,4)),VALUE(MID('Cihazlar'!R385,4,2)),VALUE(LEFT('Cihazlar'!R385,2))),""))))+0,EDATE((IF('Cihazlar'!R385="","",IF(ISNUMBER('Cihazlar'!R385),'Cihazlar'!R385,IFERROR(DATE(VALUE(RIGHT('Cihazlar'!R385,4)),VALUE(MID('Cihazlar'!R385,4,2)),VALUE(LEFT('Cihazlar'!R385,2))),"")))),12)))</f>
        <v/>
      </c>
      <c r="J385" s="17" t="str">
        <f>IF(I385="","",I385-TODAY())</f>
        <v/>
      </c>
      <c r="K385" s="16" t="str">
        <f>IF('Cihazlar'!U385="","",IF('Cihazlar'!V385="Kaçak var",(IF('Cihazlar'!U385="","",IF(ISNUMBER('Cihazlar'!U385),'Cihazlar'!U385,IFERROR(DATE(VALUE(RIGHT('Cihazlar'!U385,4)),VALUE(MID('Cihazlar'!U385,4,2)),VALUE(LEFT('Cihazlar'!U385,2))),""))))+30,EDATE((IF('Cihazlar'!U385="","",IF(ISNUMBER('Cihazlar'!U385),'Cihazlar'!U385,IFERROR(DATE(VALUE(RIGHT('Cihazlar'!U385,4)),VALUE(MID('Cihazlar'!U385,4,2)),VALUE(LEFT('Cihazlar'!U385,2))),"")))),12)))</f>
        <v/>
      </c>
      <c r="L385" s="17" t="str">
        <f>IF(K385="","",K385-TODAY())</f>
        <v/>
      </c>
      <c r="M385" s="16" t="str">
        <f>IF('Cihazlar'!X385="","",IF('Cihazlar'!Y385="Uygun değil",(IF('Cihazlar'!X385="","",IF(ISNUMBER('Cihazlar'!X385),'Cihazlar'!X385,IFERROR(DATE(VALUE(RIGHT('Cihazlar'!X385,4)),VALUE(MID('Cihazlar'!X385,4,2)),VALUE(LEFT('Cihazlar'!X385,2))),""))))+0,EDATE((IF('Cihazlar'!X385="","",IF(ISNUMBER('Cihazlar'!X385),'Cihazlar'!X385,IFERROR(DATE(VALUE(RIGHT('Cihazlar'!X385,4)),VALUE(MID('Cihazlar'!X385,4,2)),VALUE(LEFT('Cihazlar'!X385,2))),"")))),12)))</f>
        <v/>
      </c>
      <c r="N385" s="17" t="str">
        <f>IF(M385="","",M385-TODAY())</f>
        <v/>
      </c>
      <c r="O385" s="16" t="str">
        <f>IF('Cihazlar'!F385&lt;&gt;"",IF('Cihazlar'!F385="","",IF(ISNUMBER('Cihazlar'!F385),'Cihazlar'!F385,IFERROR(DATE(VALUE(RIGHT('Cihazlar'!F385,4)),VALUE(MID('Cihazlar'!F385,4,2)),VALUE(LEFT('Cihazlar'!F385,2))),""))),IF('Cihazlar'!E385="","",IF(ISNUMBER('Cihazlar'!E385),'Cihazlar'!E385,IFERROR(DATE(VALUE(RIGHT('Cihazlar'!E385,4)),VALUE(MID('Cihazlar'!E385,4,2)),VALUE(LEFT('Cihazlar'!E385,2))),""))))</f>
        <v/>
      </c>
      <c r="P385" t="str">
        <f>IF('Cihazlar'!C385="","",IFERROR(MATCH('Cihazlar'!C385,'Ürünler'!$A:$A,0),IFERROR(MATCH('Cihazlar'!C385,'Ürünler'!$B:$B,0),"")))</f>
        <v/>
      </c>
      <c r="Q385">
        <f>IF(R385&gt;0,0,IF('Cihazlar'!J385&lt;&gt;"",N(VALUE('Cihazlar'!J385)),IF(P385="",0,N(INDEX('Ürünler'!$C:$C,P385)))))</f>
        <v>0</v>
      </c>
      <c r="R385">
        <f>IF('Cihazlar'!K385&lt;&gt;"",N(VALUE('Cihazlar'!K385)),IF('Cihazlar'!J385&lt;&gt;"",0,IF(P385="",0,N(INDEX('Ürünler'!$D:$D,P385)))))</f>
        <v>0</v>
      </c>
    </row>
    <row r="386" spans="1:18">
      <c r="A386" t="str">
        <f>IF(AND('Cihazlar'!A386="",'Cihazlar'!B386=""),"",IFERROR(INDEX('Müşteriler'!$A:$A,MATCH(IF('Cihazlar'!A386="","§",'Cihazlar'!A386),'Müşteriler'!$K:$K,0)),IFERROR(INDEX('Müşteriler'!$A:$A,MATCH(IF('Cihazlar'!B386="","§",'Cihazlar'!B386),'Müşteriler'!$C:$C,0)),'Cihazlar'!A386&amp;'Cihazlar'!B386)))</f>
        <v/>
      </c>
      <c r="B386" t="str">
        <f>IF('Cihazlar'!C386="","",IF(P386="",'Cihazlar'!C386,INDEX('Ürünler'!$B:$B,P386)))</f>
        <v/>
      </c>
      <c r="C386" t="str">
        <f>IF('Cihazlar'!D386="","",'Cihazlar'!D386)</f>
        <v/>
      </c>
      <c r="D386" s="16" t="str">
        <f>O386</f>
        <v/>
      </c>
      <c r="E386" t="str">
        <f>IF(R386&gt;0,R386&amp;" gün",IF(Q386&gt;0,Q386&amp;" ay",""))</f>
        <v/>
      </c>
      <c r="F386" s="16" t="str">
        <f>IF(OR('Cihazlar'!C386="",O386=""),"",IF(R386&gt;0,O386+R386,IF(Q386&gt;0,EDATE(O386,Q386),"")))</f>
        <v/>
      </c>
      <c r="G386" s="17" t="str">
        <f>IF(F386="","",F386-TODAY())</f>
        <v/>
      </c>
      <c r="H386" t="str">
        <f>IF(G386="","",IF(G386&lt;0,"Gecikmiş",IF(G386&lt;=30,"30 gün içinde","Planlı")))</f>
        <v/>
      </c>
      <c r="I386" s="16" t="str">
        <f>IF('Cihazlar'!R386="","",IF('Cihazlar'!S386="Uygun değil",(IF('Cihazlar'!R386="","",IF(ISNUMBER('Cihazlar'!R386),'Cihazlar'!R386,IFERROR(DATE(VALUE(RIGHT('Cihazlar'!R386,4)),VALUE(MID('Cihazlar'!R386,4,2)),VALUE(LEFT('Cihazlar'!R386,2))),""))))+0,EDATE((IF('Cihazlar'!R386="","",IF(ISNUMBER('Cihazlar'!R386),'Cihazlar'!R386,IFERROR(DATE(VALUE(RIGHT('Cihazlar'!R386,4)),VALUE(MID('Cihazlar'!R386,4,2)),VALUE(LEFT('Cihazlar'!R386,2))),"")))),12)))</f>
        <v/>
      </c>
      <c r="J386" s="17" t="str">
        <f>IF(I386="","",I386-TODAY())</f>
        <v/>
      </c>
      <c r="K386" s="16" t="str">
        <f>IF('Cihazlar'!U386="","",IF('Cihazlar'!V386="Kaçak var",(IF('Cihazlar'!U386="","",IF(ISNUMBER('Cihazlar'!U386),'Cihazlar'!U386,IFERROR(DATE(VALUE(RIGHT('Cihazlar'!U386,4)),VALUE(MID('Cihazlar'!U386,4,2)),VALUE(LEFT('Cihazlar'!U386,2))),""))))+30,EDATE((IF('Cihazlar'!U386="","",IF(ISNUMBER('Cihazlar'!U386),'Cihazlar'!U386,IFERROR(DATE(VALUE(RIGHT('Cihazlar'!U386,4)),VALUE(MID('Cihazlar'!U386,4,2)),VALUE(LEFT('Cihazlar'!U386,2))),"")))),12)))</f>
        <v/>
      </c>
      <c r="L386" s="17" t="str">
        <f>IF(K386="","",K386-TODAY())</f>
        <v/>
      </c>
      <c r="M386" s="16" t="str">
        <f>IF('Cihazlar'!X386="","",IF('Cihazlar'!Y386="Uygun değil",(IF('Cihazlar'!X386="","",IF(ISNUMBER('Cihazlar'!X386),'Cihazlar'!X386,IFERROR(DATE(VALUE(RIGHT('Cihazlar'!X386,4)),VALUE(MID('Cihazlar'!X386,4,2)),VALUE(LEFT('Cihazlar'!X386,2))),""))))+0,EDATE((IF('Cihazlar'!X386="","",IF(ISNUMBER('Cihazlar'!X386),'Cihazlar'!X386,IFERROR(DATE(VALUE(RIGHT('Cihazlar'!X386,4)),VALUE(MID('Cihazlar'!X386,4,2)),VALUE(LEFT('Cihazlar'!X386,2))),"")))),12)))</f>
        <v/>
      </c>
      <c r="N386" s="17" t="str">
        <f>IF(M386="","",M386-TODAY())</f>
        <v/>
      </c>
      <c r="O386" s="16" t="str">
        <f>IF('Cihazlar'!F386&lt;&gt;"",IF('Cihazlar'!F386="","",IF(ISNUMBER('Cihazlar'!F386),'Cihazlar'!F386,IFERROR(DATE(VALUE(RIGHT('Cihazlar'!F386,4)),VALUE(MID('Cihazlar'!F386,4,2)),VALUE(LEFT('Cihazlar'!F386,2))),""))),IF('Cihazlar'!E386="","",IF(ISNUMBER('Cihazlar'!E386),'Cihazlar'!E386,IFERROR(DATE(VALUE(RIGHT('Cihazlar'!E386,4)),VALUE(MID('Cihazlar'!E386,4,2)),VALUE(LEFT('Cihazlar'!E386,2))),""))))</f>
        <v/>
      </c>
      <c r="P386" t="str">
        <f>IF('Cihazlar'!C386="","",IFERROR(MATCH('Cihazlar'!C386,'Ürünler'!$A:$A,0),IFERROR(MATCH('Cihazlar'!C386,'Ürünler'!$B:$B,0),"")))</f>
        <v/>
      </c>
      <c r="Q386">
        <f>IF(R386&gt;0,0,IF('Cihazlar'!J386&lt;&gt;"",N(VALUE('Cihazlar'!J386)),IF(P386="",0,N(INDEX('Ürünler'!$C:$C,P386)))))</f>
        <v>0</v>
      </c>
      <c r="R386">
        <f>IF('Cihazlar'!K386&lt;&gt;"",N(VALUE('Cihazlar'!K386)),IF('Cihazlar'!J386&lt;&gt;"",0,IF(P386="",0,N(INDEX('Ürünler'!$D:$D,P386)))))</f>
        <v>0</v>
      </c>
    </row>
    <row r="387" spans="1:18">
      <c r="A387" t="str">
        <f>IF(AND('Cihazlar'!A387="",'Cihazlar'!B387=""),"",IFERROR(INDEX('Müşteriler'!$A:$A,MATCH(IF('Cihazlar'!A387="","§",'Cihazlar'!A387),'Müşteriler'!$K:$K,0)),IFERROR(INDEX('Müşteriler'!$A:$A,MATCH(IF('Cihazlar'!B387="","§",'Cihazlar'!B387),'Müşteriler'!$C:$C,0)),'Cihazlar'!A387&amp;'Cihazlar'!B387)))</f>
        <v/>
      </c>
      <c r="B387" t="str">
        <f>IF('Cihazlar'!C387="","",IF(P387="",'Cihazlar'!C387,INDEX('Ürünler'!$B:$B,P387)))</f>
        <v/>
      </c>
      <c r="C387" t="str">
        <f>IF('Cihazlar'!D387="","",'Cihazlar'!D387)</f>
        <v/>
      </c>
      <c r="D387" s="16" t="str">
        <f>O387</f>
        <v/>
      </c>
      <c r="E387" t="str">
        <f>IF(R387&gt;0,R387&amp;" gün",IF(Q387&gt;0,Q387&amp;" ay",""))</f>
        <v/>
      </c>
      <c r="F387" s="16" t="str">
        <f>IF(OR('Cihazlar'!C387="",O387=""),"",IF(R387&gt;0,O387+R387,IF(Q387&gt;0,EDATE(O387,Q387),"")))</f>
        <v/>
      </c>
      <c r="G387" s="17" t="str">
        <f>IF(F387="","",F387-TODAY())</f>
        <v/>
      </c>
      <c r="H387" t="str">
        <f>IF(G387="","",IF(G387&lt;0,"Gecikmiş",IF(G387&lt;=30,"30 gün içinde","Planlı")))</f>
        <v/>
      </c>
      <c r="I387" s="16" t="str">
        <f>IF('Cihazlar'!R387="","",IF('Cihazlar'!S387="Uygun değil",(IF('Cihazlar'!R387="","",IF(ISNUMBER('Cihazlar'!R387),'Cihazlar'!R387,IFERROR(DATE(VALUE(RIGHT('Cihazlar'!R387,4)),VALUE(MID('Cihazlar'!R387,4,2)),VALUE(LEFT('Cihazlar'!R387,2))),""))))+0,EDATE((IF('Cihazlar'!R387="","",IF(ISNUMBER('Cihazlar'!R387),'Cihazlar'!R387,IFERROR(DATE(VALUE(RIGHT('Cihazlar'!R387,4)),VALUE(MID('Cihazlar'!R387,4,2)),VALUE(LEFT('Cihazlar'!R387,2))),"")))),12)))</f>
        <v/>
      </c>
      <c r="J387" s="17" t="str">
        <f>IF(I387="","",I387-TODAY())</f>
        <v/>
      </c>
      <c r="K387" s="16" t="str">
        <f>IF('Cihazlar'!U387="","",IF('Cihazlar'!V387="Kaçak var",(IF('Cihazlar'!U387="","",IF(ISNUMBER('Cihazlar'!U387),'Cihazlar'!U387,IFERROR(DATE(VALUE(RIGHT('Cihazlar'!U387,4)),VALUE(MID('Cihazlar'!U387,4,2)),VALUE(LEFT('Cihazlar'!U387,2))),""))))+30,EDATE((IF('Cihazlar'!U387="","",IF(ISNUMBER('Cihazlar'!U387),'Cihazlar'!U387,IFERROR(DATE(VALUE(RIGHT('Cihazlar'!U387,4)),VALUE(MID('Cihazlar'!U387,4,2)),VALUE(LEFT('Cihazlar'!U387,2))),"")))),12)))</f>
        <v/>
      </c>
      <c r="L387" s="17" t="str">
        <f>IF(K387="","",K387-TODAY())</f>
        <v/>
      </c>
      <c r="M387" s="16" t="str">
        <f>IF('Cihazlar'!X387="","",IF('Cihazlar'!Y387="Uygun değil",(IF('Cihazlar'!X387="","",IF(ISNUMBER('Cihazlar'!X387),'Cihazlar'!X387,IFERROR(DATE(VALUE(RIGHT('Cihazlar'!X387,4)),VALUE(MID('Cihazlar'!X387,4,2)),VALUE(LEFT('Cihazlar'!X387,2))),""))))+0,EDATE((IF('Cihazlar'!X387="","",IF(ISNUMBER('Cihazlar'!X387),'Cihazlar'!X387,IFERROR(DATE(VALUE(RIGHT('Cihazlar'!X387,4)),VALUE(MID('Cihazlar'!X387,4,2)),VALUE(LEFT('Cihazlar'!X387,2))),"")))),12)))</f>
        <v/>
      </c>
      <c r="N387" s="17" t="str">
        <f>IF(M387="","",M387-TODAY())</f>
        <v/>
      </c>
      <c r="O387" s="16" t="str">
        <f>IF('Cihazlar'!F387&lt;&gt;"",IF('Cihazlar'!F387="","",IF(ISNUMBER('Cihazlar'!F387),'Cihazlar'!F387,IFERROR(DATE(VALUE(RIGHT('Cihazlar'!F387,4)),VALUE(MID('Cihazlar'!F387,4,2)),VALUE(LEFT('Cihazlar'!F387,2))),""))),IF('Cihazlar'!E387="","",IF(ISNUMBER('Cihazlar'!E387),'Cihazlar'!E387,IFERROR(DATE(VALUE(RIGHT('Cihazlar'!E387,4)),VALUE(MID('Cihazlar'!E387,4,2)),VALUE(LEFT('Cihazlar'!E387,2))),""))))</f>
        <v/>
      </c>
      <c r="P387" t="str">
        <f>IF('Cihazlar'!C387="","",IFERROR(MATCH('Cihazlar'!C387,'Ürünler'!$A:$A,0),IFERROR(MATCH('Cihazlar'!C387,'Ürünler'!$B:$B,0),"")))</f>
        <v/>
      </c>
      <c r="Q387">
        <f>IF(R387&gt;0,0,IF('Cihazlar'!J387&lt;&gt;"",N(VALUE('Cihazlar'!J387)),IF(P387="",0,N(INDEX('Ürünler'!$C:$C,P387)))))</f>
        <v>0</v>
      </c>
      <c r="R387">
        <f>IF('Cihazlar'!K387&lt;&gt;"",N(VALUE('Cihazlar'!K387)),IF('Cihazlar'!J387&lt;&gt;"",0,IF(P387="",0,N(INDEX('Ürünler'!$D:$D,P387)))))</f>
        <v>0</v>
      </c>
    </row>
    <row r="388" spans="1:18">
      <c r="A388" t="str">
        <f>IF(AND('Cihazlar'!A388="",'Cihazlar'!B388=""),"",IFERROR(INDEX('Müşteriler'!$A:$A,MATCH(IF('Cihazlar'!A388="","§",'Cihazlar'!A388),'Müşteriler'!$K:$K,0)),IFERROR(INDEX('Müşteriler'!$A:$A,MATCH(IF('Cihazlar'!B388="","§",'Cihazlar'!B388),'Müşteriler'!$C:$C,0)),'Cihazlar'!A388&amp;'Cihazlar'!B388)))</f>
        <v/>
      </c>
      <c r="B388" t="str">
        <f>IF('Cihazlar'!C388="","",IF(P388="",'Cihazlar'!C388,INDEX('Ürünler'!$B:$B,P388)))</f>
        <v/>
      </c>
      <c r="C388" t="str">
        <f>IF('Cihazlar'!D388="","",'Cihazlar'!D388)</f>
        <v/>
      </c>
      <c r="D388" s="16" t="str">
        <f>O388</f>
        <v/>
      </c>
      <c r="E388" t="str">
        <f>IF(R388&gt;0,R388&amp;" gün",IF(Q388&gt;0,Q388&amp;" ay",""))</f>
        <v/>
      </c>
      <c r="F388" s="16" t="str">
        <f>IF(OR('Cihazlar'!C388="",O388=""),"",IF(R388&gt;0,O388+R388,IF(Q388&gt;0,EDATE(O388,Q388),"")))</f>
        <v/>
      </c>
      <c r="G388" s="17" t="str">
        <f>IF(F388="","",F388-TODAY())</f>
        <v/>
      </c>
      <c r="H388" t="str">
        <f>IF(G388="","",IF(G388&lt;0,"Gecikmiş",IF(G388&lt;=30,"30 gün içinde","Planlı")))</f>
        <v/>
      </c>
      <c r="I388" s="16" t="str">
        <f>IF('Cihazlar'!R388="","",IF('Cihazlar'!S388="Uygun değil",(IF('Cihazlar'!R388="","",IF(ISNUMBER('Cihazlar'!R388),'Cihazlar'!R388,IFERROR(DATE(VALUE(RIGHT('Cihazlar'!R388,4)),VALUE(MID('Cihazlar'!R388,4,2)),VALUE(LEFT('Cihazlar'!R388,2))),""))))+0,EDATE((IF('Cihazlar'!R388="","",IF(ISNUMBER('Cihazlar'!R388),'Cihazlar'!R388,IFERROR(DATE(VALUE(RIGHT('Cihazlar'!R388,4)),VALUE(MID('Cihazlar'!R388,4,2)),VALUE(LEFT('Cihazlar'!R388,2))),"")))),12)))</f>
        <v/>
      </c>
      <c r="J388" s="17" t="str">
        <f>IF(I388="","",I388-TODAY())</f>
        <v/>
      </c>
      <c r="K388" s="16" t="str">
        <f>IF('Cihazlar'!U388="","",IF('Cihazlar'!V388="Kaçak var",(IF('Cihazlar'!U388="","",IF(ISNUMBER('Cihazlar'!U388),'Cihazlar'!U388,IFERROR(DATE(VALUE(RIGHT('Cihazlar'!U388,4)),VALUE(MID('Cihazlar'!U388,4,2)),VALUE(LEFT('Cihazlar'!U388,2))),""))))+30,EDATE((IF('Cihazlar'!U388="","",IF(ISNUMBER('Cihazlar'!U388),'Cihazlar'!U388,IFERROR(DATE(VALUE(RIGHT('Cihazlar'!U388,4)),VALUE(MID('Cihazlar'!U388,4,2)),VALUE(LEFT('Cihazlar'!U388,2))),"")))),12)))</f>
        <v/>
      </c>
      <c r="L388" s="17" t="str">
        <f>IF(K388="","",K388-TODAY())</f>
        <v/>
      </c>
      <c r="M388" s="16" t="str">
        <f>IF('Cihazlar'!X388="","",IF('Cihazlar'!Y388="Uygun değil",(IF('Cihazlar'!X388="","",IF(ISNUMBER('Cihazlar'!X388),'Cihazlar'!X388,IFERROR(DATE(VALUE(RIGHT('Cihazlar'!X388,4)),VALUE(MID('Cihazlar'!X388,4,2)),VALUE(LEFT('Cihazlar'!X388,2))),""))))+0,EDATE((IF('Cihazlar'!X388="","",IF(ISNUMBER('Cihazlar'!X388),'Cihazlar'!X388,IFERROR(DATE(VALUE(RIGHT('Cihazlar'!X388,4)),VALUE(MID('Cihazlar'!X388,4,2)),VALUE(LEFT('Cihazlar'!X388,2))),"")))),12)))</f>
        <v/>
      </c>
      <c r="N388" s="17" t="str">
        <f>IF(M388="","",M388-TODAY())</f>
        <v/>
      </c>
      <c r="O388" s="16" t="str">
        <f>IF('Cihazlar'!F388&lt;&gt;"",IF('Cihazlar'!F388="","",IF(ISNUMBER('Cihazlar'!F388),'Cihazlar'!F388,IFERROR(DATE(VALUE(RIGHT('Cihazlar'!F388,4)),VALUE(MID('Cihazlar'!F388,4,2)),VALUE(LEFT('Cihazlar'!F388,2))),""))),IF('Cihazlar'!E388="","",IF(ISNUMBER('Cihazlar'!E388),'Cihazlar'!E388,IFERROR(DATE(VALUE(RIGHT('Cihazlar'!E388,4)),VALUE(MID('Cihazlar'!E388,4,2)),VALUE(LEFT('Cihazlar'!E388,2))),""))))</f>
        <v/>
      </c>
      <c r="P388" t="str">
        <f>IF('Cihazlar'!C388="","",IFERROR(MATCH('Cihazlar'!C388,'Ürünler'!$A:$A,0),IFERROR(MATCH('Cihazlar'!C388,'Ürünler'!$B:$B,0),"")))</f>
        <v/>
      </c>
      <c r="Q388">
        <f>IF(R388&gt;0,0,IF('Cihazlar'!J388&lt;&gt;"",N(VALUE('Cihazlar'!J388)),IF(P388="",0,N(INDEX('Ürünler'!$C:$C,P388)))))</f>
        <v>0</v>
      </c>
      <c r="R388">
        <f>IF('Cihazlar'!K388&lt;&gt;"",N(VALUE('Cihazlar'!K388)),IF('Cihazlar'!J388&lt;&gt;"",0,IF(P388="",0,N(INDEX('Ürünler'!$D:$D,P388)))))</f>
        <v>0</v>
      </c>
    </row>
    <row r="389" spans="1:18">
      <c r="A389" t="str">
        <f>IF(AND('Cihazlar'!A389="",'Cihazlar'!B389=""),"",IFERROR(INDEX('Müşteriler'!$A:$A,MATCH(IF('Cihazlar'!A389="","§",'Cihazlar'!A389),'Müşteriler'!$K:$K,0)),IFERROR(INDEX('Müşteriler'!$A:$A,MATCH(IF('Cihazlar'!B389="","§",'Cihazlar'!B389),'Müşteriler'!$C:$C,0)),'Cihazlar'!A389&amp;'Cihazlar'!B389)))</f>
        <v/>
      </c>
      <c r="B389" t="str">
        <f>IF('Cihazlar'!C389="","",IF(P389="",'Cihazlar'!C389,INDEX('Ürünler'!$B:$B,P389)))</f>
        <v/>
      </c>
      <c r="C389" t="str">
        <f>IF('Cihazlar'!D389="","",'Cihazlar'!D389)</f>
        <v/>
      </c>
      <c r="D389" s="16" t="str">
        <f>O389</f>
        <v/>
      </c>
      <c r="E389" t="str">
        <f>IF(R389&gt;0,R389&amp;" gün",IF(Q389&gt;0,Q389&amp;" ay",""))</f>
        <v/>
      </c>
      <c r="F389" s="16" t="str">
        <f>IF(OR('Cihazlar'!C389="",O389=""),"",IF(R389&gt;0,O389+R389,IF(Q389&gt;0,EDATE(O389,Q389),"")))</f>
        <v/>
      </c>
      <c r="G389" s="17" t="str">
        <f>IF(F389="","",F389-TODAY())</f>
        <v/>
      </c>
      <c r="H389" t="str">
        <f>IF(G389="","",IF(G389&lt;0,"Gecikmiş",IF(G389&lt;=30,"30 gün içinde","Planlı")))</f>
        <v/>
      </c>
      <c r="I389" s="16" t="str">
        <f>IF('Cihazlar'!R389="","",IF('Cihazlar'!S389="Uygun değil",(IF('Cihazlar'!R389="","",IF(ISNUMBER('Cihazlar'!R389),'Cihazlar'!R389,IFERROR(DATE(VALUE(RIGHT('Cihazlar'!R389,4)),VALUE(MID('Cihazlar'!R389,4,2)),VALUE(LEFT('Cihazlar'!R389,2))),""))))+0,EDATE((IF('Cihazlar'!R389="","",IF(ISNUMBER('Cihazlar'!R389),'Cihazlar'!R389,IFERROR(DATE(VALUE(RIGHT('Cihazlar'!R389,4)),VALUE(MID('Cihazlar'!R389,4,2)),VALUE(LEFT('Cihazlar'!R389,2))),"")))),12)))</f>
        <v/>
      </c>
      <c r="J389" s="17" t="str">
        <f>IF(I389="","",I389-TODAY())</f>
        <v/>
      </c>
      <c r="K389" s="16" t="str">
        <f>IF('Cihazlar'!U389="","",IF('Cihazlar'!V389="Kaçak var",(IF('Cihazlar'!U389="","",IF(ISNUMBER('Cihazlar'!U389),'Cihazlar'!U389,IFERROR(DATE(VALUE(RIGHT('Cihazlar'!U389,4)),VALUE(MID('Cihazlar'!U389,4,2)),VALUE(LEFT('Cihazlar'!U389,2))),""))))+30,EDATE((IF('Cihazlar'!U389="","",IF(ISNUMBER('Cihazlar'!U389),'Cihazlar'!U389,IFERROR(DATE(VALUE(RIGHT('Cihazlar'!U389,4)),VALUE(MID('Cihazlar'!U389,4,2)),VALUE(LEFT('Cihazlar'!U389,2))),"")))),12)))</f>
        <v/>
      </c>
      <c r="L389" s="17" t="str">
        <f>IF(K389="","",K389-TODAY())</f>
        <v/>
      </c>
      <c r="M389" s="16" t="str">
        <f>IF('Cihazlar'!X389="","",IF('Cihazlar'!Y389="Uygun değil",(IF('Cihazlar'!X389="","",IF(ISNUMBER('Cihazlar'!X389),'Cihazlar'!X389,IFERROR(DATE(VALUE(RIGHT('Cihazlar'!X389,4)),VALUE(MID('Cihazlar'!X389,4,2)),VALUE(LEFT('Cihazlar'!X389,2))),""))))+0,EDATE((IF('Cihazlar'!X389="","",IF(ISNUMBER('Cihazlar'!X389),'Cihazlar'!X389,IFERROR(DATE(VALUE(RIGHT('Cihazlar'!X389,4)),VALUE(MID('Cihazlar'!X389,4,2)),VALUE(LEFT('Cihazlar'!X389,2))),"")))),12)))</f>
        <v/>
      </c>
      <c r="N389" s="17" t="str">
        <f>IF(M389="","",M389-TODAY())</f>
        <v/>
      </c>
      <c r="O389" s="16" t="str">
        <f>IF('Cihazlar'!F389&lt;&gt;"",IF('Cihazlar'!F389="","",IF(ISNUMBER('Cihazlar'!F389),'Cihazlar'!F389,IFERROR(DATE(VALUE(RIGHT('Cihazlar'!F389,4)),VALUE(MID('Cihazlar'!F389,4,2)),VALUE(LEFT('Cihazlar'!F389,2))),""))),IF('Cihazlar'!E389="","",IF(ISNUMBER('Cihazlar'!E389),'Cihazlar'!E389,IFERROR(DATE(VALUE(RIGHT('Cihazlar'!E389,4)),VALUE(MID('Cihazlar'!E389,4,2)),VALUE(LEFT('Cihazlar'!E389,2))),""))))</f>
        <v/>
      </c>
      <c r="P389" t="str">
        <f>IF('Cihazlar'!C389="","",IFERROR(MATCH('Cihazlar'!C389,'Ürünler'!$A:$A,0),IFERROR(MATCH('Cihazlar'!C389,'Ürünler'!$B:$B,0),"")))</f>
        <v/>
      </c>
      <c r="Q389">
        <f>IF(R389&gt;0,0,IF('Cihazlar'!J389&lt;&gt;"",N(VALUE('Cihazlar'!J389)),IF(P389="",0,N(INDEX('Ürünler'!$C:$C,P389)))))</f>
        <v>0</v>
      </c>
      <c r="R389">
        <f>IF('Cihazlar'!K389&lt;&gt;"",N(VALUE('Cihazlar'!K389)),IF('Cihazlar'!J389&lt;&gt;"",0,IF(P389="",0,N(INDEX('Ürünler'!$D:$D,P389)))))</f>
        <v>0</v>
      </c>
    </row>
    <row r="390" spans="1:18">
      <c r="A390" t="str">
        <f>IF(AND('Cihazlar'!A390="",'Cihazlar'!B390=""),"",IFERROR(INDEX('Müşteriler'!$A:$A,MATCH(IF('Cihazlar'!A390="","§",'Cihazlar'!A390),'Müşteriler'!$K:$K,0)),IFERROR(INDEX('Müşteriler'!$A:$A,MATCH(IF('Cihazlar'!B390="","§",'Cihazlar'!B390),'Müşteriler'!$C:$C,0)),'Cihazlar'!A390&amp;'Cihazlar'!B390)))</f>
        <v/>
      </c>
      <c r="B390" t="str">
        <f>IF('Cihazlar'!C390="","",IF(P390="",'Cihazlar'!C390,INDEX('Ürünler'!$B:$B,P390)))</f>
        <v/>
      </c>
      <c r="C390" t="str">
        <f>IF('Cihazlar'!D390="","",'Cihazlar'!D390)</f>
        <v/>
      </c>
      <c r="D390" s="16" t="str">
        <f>O390</f>
        <v/>
      </c>
      <c r="E390" t="str">
        <f>IF(R390&gt;0,R390&amp;" gün",IF(Q390&gt;0,Q390&amp;" ay",""))</f>
        <v/>
      </c>
      <c r="F390" s="16" t="str">
        <f>IF(OR('Cihazlar'!C390="",O390=""),"",IF(R390&gt;0,O390+R390,IF(Q390&gt;0,EDATE(O390,Q390),"")))</f>
        <v/>
      </c>
      <c r="G390" s="17" t="str">
        <f>IF(F390="","",F390-TODAY())</f>
        <v/>
      </c>
      <c r="H390" t="str">
        <f>IF(G390="","",IF(G390&lt;0,"Gecikmiş",IF(G390&lt;=30,"30 gün içinde","Planlı")))</f>
        <v/>
      </c>
      <c r="I390" s="16" t="str">
        <f>IF('Cihazlar'!R390="","",IF('Cihazlar'!S390="Uygun değil",(IF('Cihazlar'!R390="","",IF(ISNUMBER('Cihazlar'!R390),'Cihazlar'!R390,IFERROR(DATE(VALUE(RIGHT('Cihazlar'!R390,4)),VALUE(MID('Cihazlar'!R390,4,2)),VALUE(LEFT('Cihazlar'!R390,2))),""))))+0,EDATE((IF('Cihazlar'!R390="","",IF(ISNUMBER('Cihazlar'!R390),'Cihazlar'!R390,IFERROR(DATE(VALUE(RIGHT('Cihazlar'!R390,4)),VALUE(MID('Cihazlar'!R390,4,2)),VALUE(LEFT('Cihazlar'!R390,2))),"")))),12)))</f>
        <v/>
      </c>
      <c r="J390" s="17" t="str">
        <f>IF(I390="","",I390-TODAY())</f>
        <v/>
      </c>
      <c r="K390" s="16" t="str">
        <f>IF('Cihazlar'!U390="","",IF('Cihazlar'!V390="Kaçak var",(IF('Cihazlar'!U390="","",IF(ISNUMBER('Cihazlar'!U390),'Cihazlar'!U390,IFERROR(DATE(VALUE(RIGHT('Cihazlar'!U390,4)),VALUE(MID('Cihazlar'!U390,4,2)),VALUE(LEFT('Cihazlar'!U390,2))),""))))+30,EDATE((IF('Cihazlar'!U390="","",IF(ISNUMBER('Cihazlar'!U390),'Cihazlar'!U390,IFERROR(DATE(VALUE(RIGHT('Cihazlar'!U390,4)),VALUE(MID('Cihazlar'!U390,4,2)),VALUE(LEFT('Cihazlar'!U390,2))),"")))),12)))</f>
        <v/>
      </c>
      <c r="L390" s="17" t="str">
        <f>IF(K390="","",K390-TODAY())</f>
        <v/>
      </c>
      <c r="M390" s="16" t="str">
        <f>IF('Cihazlar'!X390="","",IF('Cihazlar'!Y390="Uygun değil",(IF('Cihazlar'!X390="","",IF(ISNUMBER('Cihazlar'!X390),'Cihazlar'!X390,IFERROR(DATE(VALUE(RIGHT('Cihazlar'!X390,4)),VALUE(MID('Cihazlar'!X390,4,2)),VALUE(LEFT('Cihazlar'!X390,2))),""))))+0,EDATE((IF('Cihazlar'!X390="","",IF(ISNUMBER('Cihazlar'!X390),'Cihazlar'!X390,IFERROR(DATE(VALUE(RIGHT('Cihazlar'!X390,4)),VALUE(MID('Cihazlar'!X390,4,2)),VALUE(LEFT('Cihazlar'!X390,2))),"")))),12)))</f>
        <v/>
      </c>
      <c r="N390" s="17" t="str">
        <f>IF(M390="","",M390-TODAY())</f>
        <v/>
      </c>
      <c r="O390" s="16" t="str">
        <f>IF('Cihazlar'!F390&lt;&gt;"",IF('Cihazlar'!F390="","",IF(ISNUMBER('Cihazlar'!F390),'Cihazlar'!F390,IFERROR(DATE(VALUE(RIGHT('Cihazlar'!F390,4)),VALUE(MID('Cihazlar'!F390,4,2)),VALUE(LEFT('Cihazlar'!F390,2))),""))),IF('Cihazlar'!E390="","",IF(ISNUMBER('Cihazlar'!E390),'Cihazlar'!E390,IFERROR(DATE(VALUE(RIGHT('Cihazlar'!E390,4)),VALUE(MID('Cihazlar'!E390,4,2)),VALUE(LEFT('Cihazlar'!E390,2))),""))))</f>
        <v/>
      </c>
      <c r="P390" t="str">
        <f>IF('Cihazlar'!C390="","",IFERROR(MATCH('Cihazlar'!C390,'Ürünler'!$A:$A,0),IFERROR(MATCH('Cihazlar'!C390,'Ürünler'!$B:$B,0),"")))</f>
        <v/>
      </c>
      <c r="Q390">
        <f>IF(R390&gt;0,0,IF('Cihazlar'!J390&lt;&gt;"",N(VALUE('Cihazlar'!J390)),IF(P390="",0,N(INDEX('Ürünler'!$C:$C,P390)))))</f>
        <v>0</v>
      </c>
      <c r="R390">
        <f>IF('Cihazlar'!K390&lt;&gt;"",N(VALUE('Cihazlar'!K390)),IF('Cihazlar'!J390&lt;&gt;"",0,IF(P390="",0,N(INDEX('Ürünler'!$D:$D,P390)))))</f>
        <v>0</v>
      </c>
    </row>
    <row r="391" spans="1:18">
      <c r="A391" t="str">
        <f>IF(AND('Cihazlar'!A391="",'Cihazlar'!B391=""),"",IFERROR(INDEX('Müşteriler'!$A:$A,MATCH(IF('Cihazlar'!A391="","§",'Cihazlar'!A391),'Müşteriler'!$K:$K,0)),IFERROR(INDEX('Müşteriler'!$A:$A,MATCH(IF('Cihazlar'!B391="","§",'Cihazlar'!B391),'Müşteriler'!$C:$C,0)),'Cihazlar'!A391&amp;'Cihazlar'!B391)))</f>
        <v/>
      </c>
      <c r="B391" t="str">
        <f>IF('Cihazlar'!C391="","",IF(P391="",'Cihazlar'!C391,INDEX('Ürünler'!$B:$B,P391)))</f>
        <v/>
      </c>
      <c r="C391" t="str">
        <f>IF('Cihazlar'!D391="","",'Cihazlar'!D391)</f>
        <v/>
      </c>
      <c r="D391" s="16" t="str">
        <f>O391</f>
        <v/>
      </c>
      <c r="E391" t="str">
        <f>IF(R391&gt;0,R391&amp;" gün",IF(Q391&gt;0,Q391&amp;" ay",""))</f>
        <v/>
      </c>
      <c r="F391" s="16" t="str">
        <f>IF(OR('Cihazlar'!C391="",O391=""),"",IF(R391&gt;0,O391+R391,IF(Q391&gt;0,EDATE(O391,Q391),"")))</f>
        <v/>
      </c>
      <c r="G391" s="17" t="str">
        <f>IF(F391="","",F391-TODAY())</f>
        <v/>
      </c>
      <c r="H391" t="str">
        <f>IF(G391="","",IF(G391&lt;0,"Gecikmiş",IF(G391&lt;=30,"30 gün içinde","Planlı")))</f>
        <v/>
      </c>
      <c r="I391" s="16" t="str">
        <f>IF('Cihazlar'!R391="","",IF('Cihazlar'!S391="Uygun değil",(IF('Cihazlar'!R391="","",IF(ISNUMBER('Cihazlar'!R391),'Cihazlar'!R391,IFERROR(DATE(VALUE(RIGHT('Cihazlar'!R391,4)),VALUE(MID('Cihazlar'!R391,4,2)),VALUE(LEFT('Cihazlar'!R391,2))),""))))+0,EDATE((IF('Cihazlar'!R391="","",IF(ISNUMBER('Cihazlar'!R391),'Cihazlar'!R391,IFERROR(DATE(VALUE(RIGHT('Cihazlar'!R391,4)),VALUE(MID('Cihazlar'!R391,4,2)),VALUE(LEFT('Cihazlar'!R391,2))),"")))),12)))</f>
        <v/>
      </c>
      <c r="J391" s="17" t="str">
        <f>IF(I391="","",I391-TODAY())</f>
        <v/>
      </c>
      <c r="K391" s="16" t="str">
        <f>IF('Cihazlar'!U391="","",IF('Cihazlar'!V391="Kaçak var",(IF('Cihazlar'!U391="","",IF(ISNUMBER('Cihazlar'!U391),'Cihazlar'!U391,IFERROR(DATE(VALUE(RIGHT('Cihazlar'!U391,4)),VALUE(MID('Cihazlar'!U391,4,2)),VALUE(LEFT('Cihazlar'!U391,2))),""))))+30,EDATE((IF('Cihazlar'!U391="","",IF(ISNUMBER('Cihazlar'!U391),'Cihazlar'!U391,IFERROR(DATE(VALUE(RIGHT('Cihazlar'!U391,4)),VALUE(MID('Cihazlar'!U391,4,2)),VALUE(LEFT('Cihazlar'!U391,2))),"")))),12)))</f>
        <v/>
      </c>
      <c r="L391" s="17" t="str">
        <f>IF(K391="","",K391-TODAY())</f>
        <v/>
      </c>
      <c r="M391" s="16" t="str">
        <f>IF('Cihazlar'!X391="","",IF('Cihazlar'!Y391="Uygun değil",(IF('Cihazlar'!X391="","",IF(ISNUMBER('Cihazlar'!X391),'Cihazlar'!X391,IFERROR(DATE(VALUE(RIGHT('Cihazlar'!X391,4)),VALUE(MID('Cihazlar'!X391,4,2)),VALUE(LEFT('Cihazlar'!X391,2))),""))))+0,EDATE((IF('Cihazlar'!X391="","",IF(ISNUMBER('Cihazlar'!X391),'Cihazlar'!X391,IFERROR(DATE(VALUE(RIGHT('Cihazlar'!X391,4)),VALUE(MID('Cihazlar'!X391,4,2)),VALUE(LEFT('Cihazlar'!X391,2))),"")))),12)))</f>
        <v/>
      </c>
      <c r="N391" s="17" t="str">
        <f>IF(M391="","",M391-TODAY())</f>
        <v/>
      </c>
      <c r="O391" s="16" t="str">
        <f>IF('Cihazlar'!F391&lt;&gt;"",IF('Cihazlar'!F391="","",IF(ISNUMBER('Cihazlar'!F391),'Cihazlar'!F391,IFERROR(DATE(VALUE(RIGHT('Cihazlar'!F391,4)),VALUE(MID('Cihazlar'!F391,4,2)),VALUE(LEFT('Cihazlar'!F391,2))),""))),IF('Cihazlar'!E391="","",IF(ISNUMBER('Cihazlar'!E391),'Cihazlar'!E391,IFERROR(DATE(VALUE(RIGHT('Cihazlar'!E391,4)),VALUE(MID('Cihazlar'!E391,4,2)),VALUE(LEFT('Cihazlar'!E391,2))),""))))</f>
        <v/>
      </c>
      <c r="P391" t="str">
        <f>IF('Cihazlar'!C391="","",IFERROR(MATCH('Cihazlar'!C391,'Ürünler'!$A:$A,0),IFERROR(MATCH('Cihazlar'!C391,'Ürünler'!$B:$B,0),"")))</f>
        <v/>
      </c>
      <c r="Q391">
        <f>IF(R391&gt;0,0,IF('Cihazlar'!J391&lt;&gt;"",N(VALUE('Cihazlar'!J391)),IF(P391="",0,N(INDEX('Ürünler'!$C:$C,P391)))))</f>
        <v>0</v>
      </c>
      <c r="R391">
        <f>IF('Cihazlar'!K391&lt;&gt;"",N(VALUE('Cihazlar'!K391)),IF('Cihazlar'!J391&lt;&gt;"",0,IF(P391="",0,N(INDEX('Ürünler'!$D:$D,P391)))))</f>
        <v>0</v>
      </c>
    </row>
    <row r="392" spans="1:18">
      <c r="A392" t="str">
        <f>IF(AND('Cihazlar'!A392="",'Cihazlar'!B392=""),"",IFERROR(INDEX('Müşteriler'!$A:$A,MATCH(IF('Cihazlar'!A392="","§",'Cihazlar'!A392),'Müşteriler'!$K:$K,0)),IFERROR(INDEX('Müşteriler'!$A:$A,MATCH(IF('Cihazlar'!B392="","§",'Cihazlar'!B392),'Müşteriler'!$C:$C,0)),'Cihazlar'!A392&amp;'Cihazlar'!B392)))</f>
        <v/>
      </c>
      <c r="B392" t="str">
        <f>IF('Cihazlar'!C392="","",IF(P392="",'Cihazlar'!C392,INDEX('Ürünler'!$B:$B,P392)))</f>
        <v/>
      </c>
      <c r="C392" t="str">
        <f>IF('Cihazlar'!D392="","",'Cihazlar'!D392)</f>
        <v/>
      </c>
      <c r="D392" s="16" t="str">
        <f>O392</f>
        <v/>
      </c>
      <c r="E392" t="str">
        <f>IF(R392&gt;0,R392&amp;" gün",IF(Q392&gt;0,Q392&amp;" ay",""))</f>
        <v/>
      </c>
      <c r="F392" s="16" t="str">
        <f>IF(OR('Cihazlar'!C392="",O392=""),"",IF(R392&gt;0,O392+R392,IF(Q392&gt;0,EDATE(O392,Q392),"")))</f>
        <v/>
      </c>
      <c r="G392" s="17" t="str">
        <f>IF(F392="","",F392-TODAY())</f>
        <v/>
      </c>
      <c r="H392" t="str">
        <f>IF(G392="","",IF(G392&lt;0,"Gecikmiş",IF(G392&lt;=30,"30 gün içinde","Planlı")))</f>
        <v/>
      </c>
      <c r="I392" s="16" t="str">
        <f>IF('Cihazlar'!R392="","",IF('Cihazlar'!S392="Uygun değil",(IF('Cihazlar'!R392="","",IF(ISNUMBER('Cihazlar'!R392),'Cihazlar'!R392,IFERROR(DATE(VALUE(RIGHT('Cihazlar'!R392,4)),VALUE(MID('Cihazlar'!R392,4,2)),VALUE(LEFT('Cihazlar'!R392,2))),""))))+0,EDATE((IF('Cihazlar'!R392="","",IF(ISNUMBER('Cihazlar'!R392),'Cihazlar'!R392,IFERROR(DATE(VALUE(RIGHT('Cihazlar'!R392,4)),VALUE(MID('Cihazlar'!R392,4,2)),VALUE(LEFT('Cihazlar'!R392,2))),"")))),12)))</f>
        <v/>
      </c>
      <c r="J392" s="17" t="str">
        <f>IF(I392="","",I392-TODAY())</f>
        <v/>
      </c>
      <c r="K392" s="16" t="str">
        <f>IF('Cihazlar'!U392="","",IF('Cihazlar'!V392="Kaçak var",(IF('Cihazlar'!U392="","",IF(ISNUMBER('Cihazlar'!U392),'Cihazlar'!U392,IFERROR(DATE(VALUE(RIGHT('Cihazlar'!U392,4)),VALUE(MID('Cihazlar'!U392,4,2)),VALUE(LEFT('Cihazlar'!U392,2))),""))))+30,EDATE((IF('Cihazlar'!U392="","",IF(ISNUMBER('Cihazlar'!U392),'Cihazlar'!U392,IFERROR(DATE(VALUE(RIGHT('Cihazlar'!U392,4)),VALUE(MID('Cihazlar'!U392,4,2)),VALUE(LEFT('Cihazlar'!U392,2))),"")))),12)))</f>
        <v/>
      </c>
      <c r="L392" s="17" t="str">
        <f>IF(K392="","",K392-TODAY())</f>
        <v/>
      </c>
      <c r="M392" s="16" t="str">
        <f>IF('Cihazlar'!X392="","",IF('Cihazlar'!Y392="Uygun değil",(IF('Cihazlar'!X392="","",IF(ISNUMBER('Cihazlar'!X392),'Cihazlar'!X392,IFERROR(DATE(VALUE(RIGHT('Cihazlar'!X392,4)),VALUE(MID('Cihazlar'!X392,4,2)),VALUE(LEFT('Cihazlar'!X392,2))),""))))+0,EDATE((IF('Cihazlar'!X392="","",IF(ISNUMBER('Cihazlar'!X392),'Cihazlar'!X392,IFERROR(DATE(VALUE(RIGHT('Cihazlar'!X392,4)),VALUE(MID('Cihazlar'!X392,4,2)),VALUE(LEFT('Cihazlar'!X392,2))),"")))),12)))</f>
        <v/>
      </c>
      <c r="N392" s="17" t="str">
        <f>IF(M392="","",M392-TODAY())</f>
        <v/>
      </c>
      <c r="O392" s="16" t="str">
        <f>IF('Cihazlar'!F392&lt;&gt;"",IF('Cihazlar'!F392="","",IF(ISNUMBER('Cihazlar'!F392),'Cihazlar'!F392,IFERROR(DATE(VALUE(RIGHT('Cihazlar'!F392,4)),VALUE(MID('Cihazlar'!F392,4,2)),VALUE(LEFT('Cihazlar'!F392,2))),""))),IF('Cihazlar'!E392="","",IF(ISNUMBER('Cihazlar'!E392),'Cihazlar'!E392,IFERROR(DATE(VALUE(RIGHT('Cihazlar'!E392,4)),VALUE(MID('Cihazlar'!E392,4,2)),VALUE(LEFT('Cihazlar'!E392,2))),""))))</f>
        <v/>
      </c>
      <c r="P392" t="str">
        <f>IF('Cihazlar'!C392="","",IFERROR(MATCH('Cihazlar'!C392,'Ürünler'!$A:$A,0),IFERROR(MATCH('Cihazlar'!C392,'Ürünler'!$B:$B,0),"")))</f>
        <v/>
      </c>
      <c r="Q392">
        <f>IF(R392&gt;0,0,IF('Cihazlar'!J392&lt;&gt;"",N(VALUE('Cihazlar'!J392)),IF(P392="",0,N(INDEX('Ürünler'!$C:$C,P392)))))</f>
        <v>0</v>
      </c>
      <c r="R392">
        <f>IF('Cihazlar'!K392&lt;&gt;"",N(VALUE('Cihazlar'!K392)),IF('Cihazlar'!J392&lt;&gt;"",0,IF(P392="",0,N(INDEX('Ürünler'!$D:$D,P392)))))</f>
        <v>0</v>
      </c>
    </row>
    <row r="393" spans="1:18">
      <c r="A393" t="str">
        <f>IF(AND('Cihazlar'!A393="",'Cihazlar'!B393=""),"",IFERROR(INDEX('Müşteriler'!$A:$A,MATCH(IF('Cihazlar'!A393="","§",'Cihazlar'!A393),'Müşteriler'!$K:$K,0)),IFERROR(INDEX('Müşteriler'!$A:$A,MATCH(IF('Cihazlar'!B393="","§",'Cihazlar'!B393),'Müşteriler'!$C:$C,0)),'Cihazlar'!A393&amp;'Cihazlar'!B393)))</f>
        <v/>
      </c>
      <c r="B393" t="str">
        <f>IF('Cihazlar'!C393="","",IF(P393="",'Cihazlar'!C393,INDEX('Ürünler'!$B:$B,P393)))</f>
        <v/>
      </c>
      <c r="C393" t="str">
        <f>IF('Cihazlar'!D393="","",'Cihazlar'!D393)</f>
        <v/>
      </c>
      <c r="D393" s="16" t="str">
        <f>O393</f>
        <v/>
      </c>
      <c r="E393" t="str">
        <f>IF(R393&gt;0,R393&amp;" gün",IF(Q393&gt;0,Q393&amp;" ay",""))</f>
        <v/>
      </c>
      <c r="F393" s="16" t="str">
        <f>IF(OR('Cihazlar'!C393="",O393=""),"",IF(R393&gt;0,O393+R393,IF(Q393&gt;0,EDATE(O393,Q393),"")))</f>
        <v/>
      </c>
      <c r="G393" s="17" t="str">
        <f>IF(F393="","",F393-TODAY())</f>
        <v/>
      </c>
      <c r="H393" t="str">
        <f>IF(G393="","",IF(G393&lt;0,"Gecikmiş",IF(G393&lt;=30,"30 gün içinde","Planlı")))</f>
        <v/>
      </c>
      <c r="I393" s="16" t="str">
        <f>IF('Cihazlar'!R393="","",IF('Cihazlar'!S393="Uygun değil",(IF('Cihazlar'!R393="","",IF(ISNUMBER('Cihazlar'!R393),'Cihazlar'!R393,IFERROR(DATE(VALUE(RIGHT('Cihazlar'!R393,4)),VALUE(MID('Cihazlar'!R393,4,2)),VALUE(LEFT('Cihazlar'!R393,2))),""))))+0,EDATE((IF('Cihazlar'!R393="","",IF(ISNUMBER('Cihazlar'!R393),'Cihazlar'!R393,IFERROR(DATE(VALUE(RIGHT('Cihazlar'!R393,4)),VALUE(MID('Cihazlar'!R393,4,2)),VALUE(LEFT('Cihazlar'!R393,2))),"")))),12)))</f>
        <v/>
      </c>
      <c r="J393" s="17" t="str">
        <f>IF(I393="","",I393-TODAY())</f>
        <v/>
      </c>
      <c r="K393" s="16" t="str">
        <f>IF('Cihazlar'!U393="","",IF('Cihazlar'!V393="Kaçak var",(IF('Cihazlar'!U393="","",IF(ISNUMBER('Cihazlar'!U393),'Cihazlar'!U393,IFERROR(DATE(VALUE(RIGHT('Cihazlar'!U393,4)),VALUE(MID('Cihazlar'!U393,4,2)),VALUE(LEFT('Cihazlar'!U393,2))),""))))+30,EDATE((IF('Cihazlar'!U393="","",IF(ISNUMBER('Cihazlar'!U393),'Cihazlar'!U393,IFERROR(DATE(VALUE(RIGHT('Cihazlar'!U393,4)),VALUE(MID('Cihazlar'!U393,4,2)),VALUE(LEFT('Cihazlar'!U393,2))),"")))),12)))</f>
        <v/>
      </c>
      <c r="L393" s="17" t="str">
        <f>IF(K393="","",K393-TODAY())</f>
        <v/>
      </c>
      <c r="M393" s="16" t="str">
        <f>IF('Cihazlar'!X393="","",IF('Cihazlar'!Y393="Uygun değil",(IF('Cihazlar'!X393="","",IF(ISNUMBER('Cihazlar'!X393),'Cihazlar'!X393,IFERROR(DATE(VALUE(RIGHT('Cihazlar'!X393,4)),VALUE(MID('Cihazlar'!X393,4,2)),VALUE(LEFT('Cihazlar'!X393,2))),""))))+0,EDATE((IF('Cihazlar'!X393="","",IF(ISNUMBER('Cihazlar'!X393),'Cihazlar'!X393,IFERROR(DATE(VALUE(RIGHT('Cihazlar'!X393,4)),VALUE(MID('Cihazlar'!X393,4,2)),VALUE(LEFT('Cihazlar'!X393,2))),"")))),12)))</f>
        <v/>
      </c>
      <c r="N393" s="17" t="str">
        <f>IF(M393="","",M393-TODAY())</f>
        <v/>
      </c>
      <c r="O393" s="16" t="str">
        <f>IF('Cihazlar'!F393&lt;&gt;"",IF('Cihazlar'!F393="","",IF(ISNUMBER('Cihazlar'!F393),'Cihazlar'!F393,IFERROR(DATE(VALUE(RIGHT('Cihazlar'!F393,4)),VALUE(MID('Cihazlar'!F393,4,2)),VALUE(LEFT('Cihazlar'!F393,2))),""))),IF('Cihazlar'!E393="","",IF(ISNUMBER('Cihazlar'!E393),'Cihazlar'!E393,IFERROR(DATE(VALUE(RIGHT('Cihazlar'!E393,4)),VALUE(MID('Cihazlar'!E393,4,2)),VALUE(LEFT('Cihazlar'!E393,2))),""))))</f>
        <v/>
      </c>
      <c r="P393" t="str">
        <f>IF('Cihazlar'!C393="","",IFERROR(MATCH('Cihazlar'!C393,'Ürünler'!$A:$A,0),IFERROR(MATCH('Cihazlar'!C393,'Ürünler'!$B:$B,0),"")))</f>
        <v/>
      </c>
      <c r="Q393">
        <f>IF(R393&gt;0,0,IF('Cihazlar'!J393&lt;&gt;"",N(VALUE('Cihazlar'!J393)),IF(P393="",0,N(INDEX('Ürünler'!$C:$C,P393)))))</f>
        <v>0</v>
      </c>
      <c r="R393">
        <f>IF('Cihazlar'!K393&lt;&gt;"",N(VALUE('Cihazlar'!K393)),IF('Cihazlar'!J393&lt;&gt;"",0,IF(P393="",0,N(INDEX('Ürünler'!$D:$D,P393)))))</f>
        <v>0</v>
      </c>
    </row>
    <row r="394" spans="1:18">
      <c r="A394" t="str">
        <f>IF(AND('Cihazlar'!A394="",'Cihazlar'!B394=""),"",IFERROR(INDEX('Müşteriler'!$A:$A,MATCH(IF('Cihazlar'!A394="","§",'Cihazlar'!A394),'Müşteriler'!$K:$K,0)),IFERROR(INDEX('Müşteriler'!$A:$A,MATCH(IF('Cihazlar'!B394="","§",'Cihazlar'!B394),'Müşteriler'!$C:$C,0)),'Cihazlar'!A394&amp;'Cihazlar'!B394)))</f>
        <v/>
      </c>
      <c r="B394" t="str">
        <f>IF('Cihazlar'!C394="","",IF(P394="",'Cihazlar'!C394,INDEX('Ürünler'!$B:$B,P394)))</f>
        <v/>
      </c>
      <c r="C394" t="str">
        <f>IF('Cihazlar'!D394="","",'Cihazlar'!D394)</f>
        <v/>
      </c>
      <c r="D394" s="16" t="str">
        <f>O394</f>
        <v/>
      </c>
      <c r="E394" t="str">
        <f>IF(R394&gt;0,R394&amp;" gün",IF(Q394&gt;0,Q394&amp;" ay",""))</f>
        <v/>
      </c>
      <c r="F394" s="16" t="str">
        <f>IF(OR('Cihazlar'!C394="",O394=""),"",IF(R394&gt;0,O394+R394,IF(Q394&gt;0,EDATE(O394,Q394),"")))</f>
        <v/>
      </c>
      <c r="G394" s="17" t="str">
        <f>IF(F394="","",F394-TODAY())</f>
        <v/>
      </c>
      <c r="H394" t="str">
        <f>IF(G394="","",IF(G394&lt;0,"Gecikmiş",IF(G394&lt;=30,"30 gün içinde","Planlı")))</f>
        <v/>
      </c>
      <c r="I394" s="16" t="str">
        <f>IF('Cihazlar'!R394="","",IF('Cihazlar'!S394="Uygun değil",(IF('Cihazlar'!R394="","",IF(ISNUMBER('Cihazlar'!R394),'Cihazlar'!R394,IFERROR(DATE(VALUE(RIGHT('Cihazlar'!R394,4)),VALUE(MID('Cihazlar'!R394,4,2)),VALUE(LEFT('Cihazlar'!R394,2))),""))))+0,EDATE((IF('Cihazlar'!R394="","",IF(ISNUMBER('Cihazlar'!R394),'Cihazlar'!R394,IFERROR(DATE(VALUE(RIGHT('Cihazlar'!R394,4)),VALUE(MID('Cihazlar'!R394,4,2)),VALUE(LEFT('Cihazlar'!R394,2))),"")))),12)))</f>
        <v/>
      </c>
      <c r="J394" s="17" t="str">
        <f>IF(I394="","",I394-TODAY())</f>
        <v/>
      </c>
      <c r="K394" s="16" t="str">
        <f>IF('Cihazlar'!U394="","",IF('Cihazlar'!V394="Kaçak var",(IF('Cihazlar'!U394="","",IF(ISNUMBER('Cihazlar'!U394),'Cihazlar'!U394,IFERROR(DATE(VALUE(RIGHT('Cihazlar'!U394,4)),VALUE(MID('Cihazlar'!U394,4,2)),VALUE(LEFT('Cihazlar'!U394,2))),""))))+30,EDATE((IF('Cihazlar'!U394="","",IF(ISNUMBER('Cihazlar'!U394),'Cihazlar'!U394,IFERROR(DATE(VALUE(RIGHT('Cihazlar'!U394,4)),VALUE(MID('Cihazlar'!U394,4,2)),VALUE(LEFT('Cihazlar'!U394,2))),"")))),12)))</f>
        <v/>
      </c>
      <c r="L394" s="17" t="str">
        <f>IF(K394="","",K394-TODAY())</f>
        <v/>
      </c>
      <c r="M394" s="16" t="str">
        <f>IF('Cihazlar'!X394="","",IF('Cihazlar'!Y394="Uygun değil",(IF('Cihazlar'!X394="","",IF(ISNUMBER('Cihazlar'!X394),'Cihazlar'!X394,IFERROR(DATE(VALUE(RIGHT('Cihazlar'!X394,4)),VALUE(MID('Cihazlar'!X394,4,2)),VALUE(LEFT('Cihazlar'!X394,2))),""))))+0,EDATE((IF('Cihazlar'!X394="","",IF(ISNUMBER('Cihazlar'!X394),'Cihazlar'!X394,IFERROR(DATE(VALUE(RIGHT('Cihazlar'!X394,4)),VALUE(MID('Cihazlar'!X394,4,2)),VALUE(LEFT('Cihazlar'!X394,2))),"")))),12)))</f>
        <v/>
      </c>
      <c r="N394" s="17" t="str">
        <f>IF(M394="","",M394-TODAY())</f>
        <v/>
      </c>
      <c r="O394" s="16" t="str">
        <f>IF('Cihazlar'!F394&lt;&gt;"",IF('Cihazlar'!F394="","",IF(ISNUMBER('Cihazlar'!F394),'Cihazlar'!F394,IFERROR(DATE(VALUE(RIGHT('Cihazlar'!F394,4)),VALUE(MID('Cihazlar'!F394,4,2)),VALUE(LEFT('Cihazlar'!F394,2))),""))),IF('Cihazlar'!E394="","",IF(ISNUMBER('Cihazlar'!E394),'Cihazlar'!E394,IFERROR(DATE(VALUE(RIGHT('Cihazlar'!E394,4)),VALUE(MID('Cihazlar'!E394,4,2)),VALUE(LEFT('Cihazlar'!E394,2))),""))))</f>
        <v/>
      </c>
      <c r="P394" t="str">
        <f>IF('Cihazlar'!C394="","",IFERROR(MATCH('Cihazlar'!C394,'Ürünler'!$A:$A,0),IFERROR(MATCH('Cihazlar'!C394,'Ürünler'!$B:$B,0),"")))</f>
        <v/>
      </c>
      <c r="Q394">
        <f>IF(R394&gt;0,0,IF('Cihazlar'!J394&lt;&gt;"",N(VALUE('Cihazlar'!J394)),IF(P394="",0,N(INDEX('Ürünler'!$C:$C,P394)))))</f>
        <v>0</v>
      </c>
      <c r="R394">
        <f>IF('Cihazlar'!K394&lt;&gt;"",N(VALUE('Cihazlar'!K394)),IF('Cihazlar'!J394&lt;&gt;"",0,IF(P394="",0,N(INDEX('Ürünler'!$D:$D,P394)))))</f>
        <v>0</v>
      </c>
    </row>
    <row r="395" spans="1:18">
      <c r="A395" t="str">
        <f>IF(AND('Cihazlar'!A395="",'Cihazlar'!B395=""),"",IFERROR(INDEX('Müşteriler'!$A:$A,MATCH(IF('Cihazlar'!A395="","§",'Cihazlar'!A395),'Müşteriler'!$K:$K,0)),IFERROR(INDEX('Müşteriler'!$A:$A,MATCH(IF('Cihazlar'!B395="","§",'Cihazlar'!B395),'Müşteriler'!$C:$C,0)),'Cihazlar'!A395&amp;'Cihazlar'!B395)))</f>
        <v/>
      </c>
      <c r="B395" t="str">
        <f>IF('Cihazlar'!C395="","",IF(P395="",'Cihazlar'!C395,INDEX('Ürünler'!$B:$B,P395)))</f>
        <v/>
      </c>
      <c r="C395" t="str">
        <f>IF('Cihazlar'!D395="","",'Cihazlar'!D395)</f>
        <v/>
      </c>
      <c r="D395" s="16" t="str">
        <f>O395</f>
        <v/>
      </c>
      <c r="E395" t="str">
        <f>IF(R395&gt;0,R395&amp;" gün",IF(Q395&gt;0,Q395&amp;" ay",""))</f>
        <v/>
      </c>
      <c r="F395" s="16" t="str">
        <f>IF(OR('Cihazlar'!C395="",O395=""),"",IF(R395&gt;0,O395+R395,IF(Q395&gt;0,EDATE(O395,Q395),"")))</f>
        <v/>
      </c>
      <c r="G395" s="17" t="str">
        <f>IF(F395="","",F395-TODAY())</f>
        <v/>
      </c>
      <c r="H395" t="str">
        <f>IF(G395="","",IF(G395&lt;0,"Gecikmiş",IF(G395&lt;=30,"30 gün içinde","Planlı")))</f>
        <v/>
      </c>
      <c r="I395" s="16" t="str">
        <f>IF('Cihazlar'!R395="","",IF('Cihazlar'!S395="Uygun değil",(IF('Cihazlar'!R395="","",IF(ISNUMBER('Cihazlar'!R395),'Cihazlar'!R395,IFERROR(DATE(VALUE(RIGHT('Cihazlar'!R395,4)),VALUE(MID('Cihazlar'!R395,4,2)),VALUE(LEFT('Cihazlar'!R395,2))),""))))+0,EDATE((IF('Cihazlar'!R395="","",IF(ISNUMBER('Cihazlar'!R395),'Cihazlar'!R395,IFERROR(DATE(VALUE(RIGHT('Cihazlar'!R395,4)),VALUE(MID('Cihazlar'!R395,4,2)),VALUE(LEFT('Cihazlar'!R395,2))),"")))),12)))</f>
        <v/>
      </c>
      <c r="J395" s="17" t="str">
        <f>IF(I395="","",I395-TODAY())</f>
        <v/>
      </c>
      <c r="K395" s="16" t="str">
        <f>IF('Cihazlar'!U395="","",IF('Cihazlar'!V395="Kaçak var",(IF('Cihazlar'!U395="","",IF(ISNUMBER('Cihazlar'!U395),'Cihazlar'!U395,IFERROR(DATE(VALUE(RIGHT('Cihazlar'!U395,4)),VALUE(MID('Cihazlar'!U395,4,2)),VALUE(LEFT('Cihazlar'!U395,2))),""))))+30,EDATE((IF('Cihazlar'!U395="","",IF(ISNUMBER('Cihazlar'!U395),'Cihazlar'!U395,IFERROR(DATE(VALUE(RIGHT('Cihazlar'!U395,4)),VALUE(MID('Cihazlar'!U395,4,2)),VALUE(LEFT('Cihazlar'!U395,2))),"")))),12)))</f>
        <v/>
      </c>
      <c r="L395" s="17" t="str">
        <f>IF(K395="","",K395-TODAY())</f>
        <v/>
      </c>
      <c r="M395" s="16" t="str">
        <f>IF('Cihazlar'!X395="","",IF('Cihazlar'!Y395="Uygun değil",(IF('Cihazlar'!X395="","",IF(ISNUMBER('Cihazlar'!X395),'Cihazlar'!X395,IFERROR(DATE(VALUE(RIGHT('Cihazlar'!X395,4)),VALUE(MID('Cihazlar'!X395,4,2)),VALUE(LEFT('Cihazlar'!X395,2))),""))))+0,EDATE((IF('Cihazlar'!X395="","",IF(ISNUMBER('Cihazlar'!X395),'Cihazlar'!X395,IFERROR(DATE(VALUE(RIGHT('Cihazlar'!X395,4)),VALUE(MID('Cihazlar'!X395,4,2)),VALUE(LEFT('Cihazlar'!X395,2))),"")))),12)))</f>
        <v/>
      </c>
      <c r="N395" s="17" t="str">
        <f>IF(M395="","",M395-TODAY())</f>
        <v/>
      </c>
      <c r="O395" s="16" t="str">
        <f>IF('Cihazlar'!F395&lt;&gt;"",IF('Cihazlar'!F395="","",IF(ISNUMBER('Cihazlar'!F395),'Cihazlar'!F395,IFERROR(DATE(VALUE(RIGHT('Cihazlar'!F395,4)),VALUE(MID('Cihazlar'!F395,4,2)),VALUE(LEFT('Cihazlar'!F395,2))),""))),IF('Cihazlar'!E395="","",IF(ISNUMBER('Cihazlar'!E395),'Cihazlar'!E395,IFERROR(DATE(VALUE(RIGHT('Cihazlar'!E395,4)),VALUE(MID('Cihazlar'!E395,4,2)),VALUE(LEFT('Cihazlar'!E395,2))),""))))</f>
        <v/>
      </c>
      <c r="P395" t="str">
        <f>IF('Cihazlar'!C395="","",IFERROR(MATCH('Cihazlar'!C395,'Ürünler'!$A:$A,0),IFERROR(MATCH('Cihazlar'!C395,'Ürünler'!$B:$B,0),"")))</f>
        <v/>
      </c>
      <c r="Q395">
        <f>IF(R395&gt;0,0,IF('Cihazlar'!J395&lt;&gt;"",N(VALUE('Cihazlar'!J395)),IF(P395="",0,N(INDEX('Ürünler'!$C:$C,P395)))))</f>
        <v>0</v>
      </c>
      <c r="R395">
        <f>IF('Cihazlar'!K395&lt;&gt;"",N(VALUE('Cihazlar'!K395)),IF('Cihazlar'!J395&lt;&gt;"",0,IF(P395="",0,N(INDEX('Ürünler'!$D:$D,P395)))))</f>
        <v>0</v>
      </c>
    </row>
    <row r="396" spans="1:18">
      <c r="A396" t="str">
        <f>IF(AND('Cihazlar'!A396="",'Cihazlar'!B396=""),"",IFERROR(INDEX('Müşteriler'!$A:$A,MATCH(IF('Cihazlar'!A396="","§",'Cihazlar'!A396),'Müşteriler'!$K:$K,0)),IFERROR(INDEX('Müşteriler'!$A:$A,MATCH(IF('Cihazlar'!B396="","§",'Cihazlar'!B396),'Müşteriler'!$C:$C,0)),'Cihazlar'!A396&amp;'Cihazlar'!B396)))</f>
        <v/>
      </c>
      <c r="B396" t="str">
        <f>IF('Cihazlar'!C396="","",IF(P396="",'Cihazlar'!C396,INDEX('Ürünler'!$B:$B,P396)))</f>
        <v/>
      </c>
      <c r="C396" t="str">
        <f>IF('Cihazlar'!D396="","",'Cihazlar'!D396)</f>
        <v/>
      </c>
      <c r="D396" s="16" t="str">
        <f>O396</f>
        <v/>
      </c>
      <c r="E396" t="str">
        <f>IF(R396&gt;0,R396&amp;" gün",IF(Q396&gt;0,Q396&amp;" ay",""))</f>
        <v/>
      </c>
      <c r="F396" s="16" t="str">
        <f>IF(OR('Cihazlar'!C396="",O396=""),"",IF(R396&gt;0,O396+R396,IF(Q396&gt;0,EDATE(O396,Q396),"")))</f>
        <v/>
      </c>
      <c r="G396" s="17" t="str">
        <f>IF(F396="","",F396-TODAY())</f>
        <v/>
      </c>
      <c r="H396" t="str">
        <f>IF(G396="","",IF(G396&lt;0,"Gecikmiş",IF(G396&lt;=30,"30 gün içinde","Planlı")))</f>
        <v/>
      </c>
      <c r="I396" s="16" t="str">
        <f>IF('Cihazlar'!R396="","",IF('Cihazlar'!S396="Uygun değil",(IF('Cihazlar'!R396="","",IF(ISNUMBER('Cihazlar'!R396),'Cihazlar'!R396,IFERROR(DATE(VALUE(RIGHT('Cihazlar'!R396,4)),VALUE(MID('Cihazlar'!R396,4,2)),VALUE(LEFT('Cihazlar'!R396,2))),""))))+0,EDATE((IF('Cihazlar'!R396="","",IF(ISNUMBER('Cihazlar'!R396),'Cihazlar'!R396,IFERROR(DATE(VALUE(RIGHT('Cihazlar'!R396,4)),VALUE(MID('Cihazlar'!R396,4,2)),VALUE(LEFT('Cihazlar'!R396,2))),"")))),12)))</f>
        <v/>
      </c>
      <c r="J396" s="17" t="str">
        <f>IF(I396="","",I396-TODAY())</f>
        <v/>
      </c>
      <c r="K396" s="16" t="str">
        <f>IF('Cihazlar'!U396="","",IF('Cihazlar'!V396="Kaçak var",(IF('Cihazlar'!U396="","",IF(ISNUMBER('Cihazlar'!U396),'Cihazlar'!U396,IFERROR(DATE(VALUE(RIGHT('Cihazlar'!U396,4)),VALUE(MID('Cihazlar'!U396,4,2)),VALUE(LEFT('Cihazlar'!U396,2))),""))))+30,EDATE((IF('Cihazlar'!U396="","",IF(ISNUMBER('Cihazlar'!U396),'Cihazlar'!U396,IFERROR(DATE(VALUE(RIGHT('Cihazlar'!U396,4)),VALUE(MID('Cihazlar'!U396,4,2)),VALUE(LEFT('Cihazlar'!U396,2))),"")))),12)))</f>
        <v/>
      </c>
      <c r="L396" s="17" t="str">
        <f>IF(K396="","",K396-TODAY())</f>
        <v/>
      </c>
      <c r="M396" s="16" t="str">
        <f>IF('Cihazlar'!X396="","",IF('Cihazlar'!Y396="Uygun değil",(IF('Cihazlar'!X396="","",IF(ISNUMBER('Cihazlar'!X396),'Cihazlar'!X396,IFERROR(DATE(VALUE(RIGHT('Cihazlar'!X396,4)),VALUE(MID('Cihazlar'!X396,4,2)),VALUE(LEFT('Cihazlar'!X396,2))),""))))+0,EDATE((IF('Cihazlar'!X396="","",IF(ISNUMBER('Cihazlar'!X396),'Cihazlar'!X396,IFERROR(DATE(VALUE(RIGHT('Cihazlar'!X396,4)),VALUE(MID('Cihazlar'!X396,4,2)),VALUE(LEFT('Cihazlar'!X396,2))),"")))),12)))</f>
        <v/>
      </c>
      <c r="N396" s="17" t="str">
        <f>IF(M396="","",M396-TODAY())</f>
        <v/>
      </c>
      <c r="O396" s="16" t="str">
        <f>IF('Cihazlar'!F396&lt;&gt;"",IF('Cihazlar'!F396="","",IF(ISNUMBER('Cihazlar'!F396),'Cihazlar'!F396,IFERROR(DATE(VALUE(RIGHT('Cihazlar'!F396,4)),VALUE(MID('Cihazlar'!F396,4,2)),VALUE(LEFT('Cihazlar'!F396,2))),""))),IF('Cihazlar'!E396="","",IF(ISNUMBER('Cihazlar'!E396),'Cihazlar'!E396,IFERROR(DATE(VALUE(RIGHT('Cihazlar'!E396,4)),VALUE(MID('Cihazlar'!E396,4,2)),VALUE(LEFT('Cihazlar'!E396,2))),""))))</f>
        <v/>
      </c>
      <c r="P396" t="str">
        <f>IF('Cihazlar'!C396="","",IFERROR(MATCH('Cihazlar'!C396,'Ürünler'!$A:$A,0),IFERROR(MATCH('Cihazlar'!C396,'Ürünler'!$B:$B,0),"")))</f>
        <v/>
      </c>
      <c r="Q396">
        <f>IF(R396&gt;0,0,IF('Cihazlar'!J396&lt;&gt;"",N(VALUE('Cihazlar'!J396)),IF(P396="",0,N(INDEX('Ürünler'!$C:$C,P396)))))</f>
        <v>0</v>
      </c>
      <c r="R396">
        <f>IF('Cihazlar'!K396&lt;&gt;"",N(VALUE('Cihazlar'!K396)),IF('Cihazlar'!J396&lt;&gt;"",0,IF(P396="",0,N(INDEX('Ürünler'!$D:$D,P396)))))</f>
        <v>0</v>
      </c>
    </row>
    <row r="397" spans="1:18">
      <c r="A397" t="str">
        <f>IF(AND('Cihazlar'!A397="",'Cihazlar'!B397=""),"",IFERROR(INDEX('Müşteriler'!$A:$A,MATCH(IF('Cihazlar'!A397="","§",'Cihazlar'!A397),'Müşteriler'!$K:$K,0)),IFERROR(INDEX('Müşteriler'!$A:$A,MATCH(IF('Cihazlar'!B397="","§",'Cihazlar'!B397),'Müşteriler'!$C:$C,0)),'Cihazlar'!A397&amp;'Cihazlar'!B397)))</f>
        <v/>
      </c>
      <c r="B397" t="str">
        <f>IF('Cihazlar'!C397="","",IF(P397="",'Cihazlar'!C397,INDEX('Ürünler'!$B:$B,P397)))</f>
        <v/>
      </c>
      <c r="C397" t="str">
        <f>IF('Cihazlar'!D397="","",'Cihazlar'!D397)</f>
        <v/>
      </c>
      <c r="D397" s="16" t="str">
        <f>O397</f>
        <v/>
      </c>
      <c r="E397" t="str">
        <f>IF(R397&gt;0,R397&amp;" gün",IF(Q397&gt;0,Q397&amp;" ay",""))</f>
        <v/>
      </c>
      <c r="F397" s="16" t="str">
        <f>IF(OR('Cihazlar'!C397="",O397=""),"",IF(R397&gt;0,O397+R397,IF(Q397&gt;0,EDATE(O397,Q397),"")))</f>
        <v/>
      </c>
      <c r="G397" s="17" t="str">
        <f>IF(F397="","",F397-TODAY())</f>
        <v/>
      </c>
      <c r="H397" t="str">
        <f>IF(G397="","",IF(G397&lt;0,"Gecikmiş",IF(G397&lt;=30,"30 gün içinde","Planlı")))</f>
        <v/>
      </c>
      <c r="I397" s="16" t="str">
        <f>IF('Cihazlar'!R397="","",IF('Cihazlar'!S397="Uygun değil",(IF('Cihazlar'!R397="","",IF(ISNUMBER('Cihazlar'!R397),'Cihazlar'!R397,IFERROR(DATE(VALUE(RIGHT('Cihazlar'!R397,4)),VALUE(MID('Cihazlar'!R397,4,2)),VALUE(LEFT('Cihazlar'!R397,2))),""))))+0,EDATE((IF('Cihazlar'!R397="","",IF(ISNUMBER('Cihazlar'!R397),'Cihazlar'!R397,IFERROR(DATE(VALUE(RIGHT('Cihazlar'!R397,4)),VALUE(MID('Cihazlar'!R397,4,2)),VALUE(LEFT('Cihazlar'!R397,2))),"")))),12)))</f>
        <v/>
      </c>
      <c r="J397" s="17" t="str">
        <f>IF(I397="","",I397-TODAY())</f>
        <v/>
      </c>
      <c r="K397" s="16" t="str">
        <f>IF('Cihazlar'!U397="","",IF('Cihazlar'!V397="Kaçak var",(IF('Cihazlar'!U397="","",IF(ISNUMBER('Cihazlar'!U397),'Cihazlar'!U397,IFERROR(DATE(VALUE(RIGHT('Cihazlar'!U397,4)),VALUE(MID('Cihazlar'!U397,4,2)),VALUE(LEFT('Cihazlar'!U397,2))),""))))+30,EDATE((IF('Cihazlar'!U397="","",IF(ISNUMBER('Cihazlar'!U397),'Cihazlar'!U397,IFERROR(DATE(VALUE(RIGHT('Cihazlar'!U397,4)),VALUE(MID('Cihazlar'!U397,4,2)),VALUE(LEFT('Cihazlar'!U397,2))),"")))),12)))</f>
        <v/>
      </c>
      <c r="L397" s="17" t="str">
        <f>IF(K397="","",K397-TODAY())</f>
        <v/>
      </c>
      <c r="M397" s="16" t="str">
        <f>IF('Cihazlar'!X397="","",IF('Cihazlar'!Y397="Uygun değil",(IF('Cihazlar'!X397="","",IF(ISNUMBER('Cihazlar'!X397),'Cihazlar'!X397,IFERROR(DATE(VALUE(RIGHT('Cihazlar'!X397,4)),VALUE(MID('Cihazlar'!X397,4,2)),VALUE(LEFT('Cihazlar'!X397,2))),""))))+0,EDATE((IF('Cihazlar'!X397="","",IF(ISNUMBER('Cihazlar'!X397),'Cihazlar'!X397,IFERROR(DATE(VALUE(RIGHT('Cihazlar'!X397,4)),VALUE(MID('Cihazlar'!X397,4,2)),VALUE(LEFT('Cihazlar'!X397,2))),"")))),12)))</f>
        <v/>
      </c>
      <c r="N397" s="17" t="str">
        <f>IF(M397="","",M397-TODAY())</f>
        <v/>
      </c>
      <c r="O397" s="16" t="str">
        <f>IF('Cihazlar'!F397&lt;&gt;"",IF('Cihazlar'!F397="","",IF(ISNUMBER('Cihazlar'!F397),'Cihazlar'!F397,IFERROR(DATE(VALUE(RIGHT('Cihazlar'!F397,4)),VALUE(MID('Cihazlar'!F397,4,2)),VALUE(LEFT('Cihazlar'!F397,2))),""))),IF('Cihazlar'!E397="","",IF(ISNUMBER('Cihazlar'!E397),'Cihazlar'!E397,IFERROR(DATE(VALUE(RIGHT('Cihazlar'!E397,4)),VALUE(MID('Cihazlar'!E397,4,2)),VALUE(LEFT('Cihazlar'!E397,2))),""))))</f>
        <v/>
      </c>
      <c r="P397" t="str">
        <f>IF('Cihazlar'!C397="","",IFERROR(MATCH('Cihazlar'!C397,'Ürünler'!$A:$A,0),IFERROR(MATCH('Cihazlar'!C397,'Ürünler'!$B:$B,0),"")))</f>
        <v/>
      </c>
      <c r="Q397">
        <f>IF(R397&gt;0,0,IF('Cihazlar'!J397&lt;&gt;"",N(VALUE('Cihazlar'!J397)),IF(P397="",0,N(INDEX('Ürünler'!$C:$C,P397)))))</f>
        <v>0</v>
      </c>
      <c r="R397">
        <f>IF('Cihazlar'!K397&lt;&gt;"",N(VALUE('Cihazlar'!K397)),IF('Cihazlar'!J397&lt;&gt;"",0,IF(P397="",0,N(INDEX('Ürünler'!$D:$D,P397)))))</f>
        <v>0</v>
      </c>
    </row>
    <row r="398" spans="1:18">
      <c r="A398" t="str">
        <f>IF(AND('Cihazlar'!A398="",'Cihazlar'!B398=""),"",IFERROR(INDEX('Müşteriler'!$A:$A,MATCH(IF('Cihazlar'!A398="","§",'Cihazlar'!A398),'Müşteriler'!$K:$K,0)),IFERROR(INDEX('Müşteriler'!$A:$A,MATCH(IF('Cihazlar'!B398="","§",'Cihazlar'!B398),'Müşteriler'!$C:$C,0)),'Cihazlar'!A398&amp;'Cihazlar'!B398)))</f>
        <v/>
      </c>
      <c r="B398" t="str">
        <f>IF('Cihazlar'!C398="","",IF(P398="",'Cihazlar'!C398,INDEX('Ürünler'!$B:$B,P398)))</f>
        <v/>
      </c>
      <c r="C398" t="str">
        <f>IF('Cihazlar'!D398="","",'Cihazlar'!D398)</f>
        <v/>
      </c>
      <c r="D398" s="16" t="str">
        <f>O398</f>
        <v/>
      </c>
      <c r="E398" t="str">
        <f>IF(R398&gt;0,R398&amp;" gün",IF(Q398&gt;0,Q398&amp;" ay",""))</f>
        <v/>
      </c>
      <c r="F398" s="16" t="str">
        <f>IF(OR('Cihazlar'!C398="",O398=""),"",IF(R398&gt;0,O398+R398,IF(Q398&gt;0,EDATE(O398,Q398),"")))</f>
        <v/>
      </c>
      <c r="G398" s="17" t="str">
        <f>IF(F398="","",F398-TODAY())</f>
        <v/>
      </c>
      <c r="H398" t="str">
        <f>IF(G398="","",IF(G398&lt;0,"Gecikmiş",IF(G398&lt;=30,"30 gün içinde","Planlı")))</f>
        <v/>
      </c>
      <c r="I398" s="16" t="str">
        <f>IF('Cihazlar'!R398="","",IF('Cihazlar'!S398="Uygun değil",(IF('Cihazlar'!R398="","",IF(ISNUMBER('Cihazlar'!R398),'Cihazlar'!R398,IFERROR(DATE(VALUE(RIGHT('Cihazlar'!R398,4)),VALUE(MID('Cihazlar'!R398,4,2)),VALUE(LEFT('Cihazlar'!R398,2))),""))))+0,EDATE((IF('Cihazlar'!R398="","",IF(ISNUMBER('Cihazlar'!R398),'Cihazlar'!R398,IFERROR(DATE(VALUE(RIGHT('Cihazlar'!R398,4)),VALUE(MID('Cihazlar'!R398,4,2)),VALUE(LEFT('Cihazlar'!R398,2))),"")))),12)))</f>
        <v/>
      </c>
      <c r="J398" s="17" t="str">
        <f>IF(I398="","",I398-TODAY())</f>
        <v/>
      </c>
      <c r="K398" s="16" t="str">
        <f>IF('Cihazlar'!U398="","",IF('Cihazlar'!V398="Kaçak var",(IF('Cihazlar'!U398="","",IF(ISNUMBER('Cihazlar'!U398),'Cihazlar'!U398,IFERROR(DATE(VALUE(RIGHT('Cihazlar'!U398,4)),VALUE(MID('Cihazlar'!U398,4,2)),VALUE(LEFT('Cihazlar'!U398,2))),""))))+30,EDATE((IF('Cihazlar'!U398="","",IF(ISNUMBER('Cihazlar'!U398),'Cihazlar'!U398,IFERROR(DATE(VALUE(RIGHT('Cihazlar'!U398,4)),VALUE(MID('Cihazlar'!U398,4,2)),VALUE(LEFT('Cihazlar'!U398,2))),"")))),12)))</f>
        <v/>
      </c>
      <c r="L398" s="17" t="str">
        <f>IF(K398="","",K398-TODAY())</f>
        <v/>
      </c>
      <c r="M398" s="16" t="str">
        <f>IF('Cihazlar'!X398="","",IF('Cihazlar'!Y398="Uygun değil",(IF('Cihazlar'!X398="","",IF(ISNUMBER('Cihazlar'!X398),'Cihazlar'!X398,IFERROR(DATE(VALUE(RIGHT('Cihazlar'!X398,4)),VALUE(MID('Cihazlar'!X398,4,2)),VALUE(LEFT('Cihazlar'!X398,2))),""))))+0,EDATE((IF('Cihazlar'!X398="","",IF(ISNUMBER('Cihazlar'!X398),'Cihazlar'!X398,IFERROR(DATE(VALUE(RIGHT('Cihazlar'!X398,4)),VALUE(MID('Cihazlar'!X398,4,2)),VALUE(LEFT('Cihazlar'!X398,2))),"")))),12)))</f>
        <v/>
      </c>
      <c r="N398" s="17" t="str">
        <f>IF(M398="","",M398-TODAY())</f>
        <v/>
      </c>
      <c r="O398" s="16" t="str">
        <f>IF('Cihazlar'!F398&lt;&gt;"",IF('Cihazlar'!F398="","",IF(ISNUMBER('Cihazlar'!F398),'Cihazlar'!F398,IFERROR(DATE(VALUE(RIGHT('Cihazlar'!F398,4)),VALUE(MID('Cihazlar'!F398,4,2)),VALUE(LEFT('Cihazlar'!F398,2))),""))),IF('Cihazlar'!E398="","",IF(ISNUMBER('Cihazlar'!E398),'Cihazlar'!E398,IFERROR(DATE(VALUE(RIGHT('Cihazlar'!E398,4)),VALUE(MID('Cihazlar'!E398,4,2)),VALUE(LEFT('Cihazlar'!E398,2))),""))))</f>
        <v/>
      </c>
      <c r="P398" t="str">
        <f>IF('Cihazlar'!C398="","",IFERROR(MATCH('Cihazlar'!C398,'Ürünler'!$A:$A,0),IFERROR(MATCH('Cihazlar'!C398,'Ürünler'!$B:$B,0),"")))</f>
        <v/>
      </c>
      <c r="Q398">
        <f>IF(R398&gt;0,0,IF('Cihazlar'!J398&lt;&gt;"",N(VALUE('Cihazlar'!J398)),IF(P398="",0,N(INDEX('Ürünler'!$C:$C,P398)))))</f>
        <v>0</v>
      </c>
      <c r="R398">
        <f>IF('Cihazlar'!K398&lt;&gt;"",N(VALUE('Cihazlar'!K398)),IF('Cihazlar'!J398&lt;&gt;"",0,IF(P398="",0,N(INDEX('Ürünler'!$D:$D,P398)))))</f>
        <v>0</v>
      </c>
    </row>
    <row r="399" spans="1:18">
      <c r="A399" t="str">
        <f>IF(AND('Cihazlar'!A399="",'Cihazlar'!B399=""),"",IFERROR(INDEX('Müşteriler'!$A:$A,MATCH(IF('Cihazlar'!A399="","§",'Cihazlar'!A399),'Müşteriler'!$K:$K,0)),IFERROR(INDEX('Müşteriler'!$A:$A,MATCH(IF('Cihazlar'!B399="","§",'Cihazlar'!B399),'Müşteriler'!$C:$C,0)),'Cihazlar'!A399&amp;'Cihazlar'!B399)))</f>
        <v/>
      </c>
      <c r="B399" t="str">
        <f>IF('Cihazlar'!C399="","",IF(P399="",'Cihazlar'!C399,INDEX('Ürünler'!$B:$B,P399)))</f>
        <v/>
      </c>
      <c r="C399" t="str">
        <f>IF('Cihazlar'!D399="","",'Cihazlar'!D399)</f>
        <v/>
      </c>
      <c r="D399" s="16" t="str">
        <f>O399</f>
        <v/>
      </c>
      <c r="E399" t="str">
        <f>IF(R399&gt;0,R399&amp;" gün",IF(Q399&gt;0,Q399&amp;" ay",""))</f>
        <v/>
      </c>
      <c r="F399" s="16" t="str">
        <f>IF(OR('Cihazlar'!C399="",O399=""),"",IF(R399&gt;0,O399+R399,IF(Q399&gt;0,EDATE(O399,Q399),"")))</f>
        <v/>
      </c>
      <c r="G399" s="17" t="str">
        <f>IF(F399="","",F399-TODAY())</f>
        <v/>
      </c>
      <c r="H399" t="str">
        <f>IF(G399="","",IF(G399&lt;0,"Gecikmiş",IF(G399&lt;=30,"30 gün içinde","Planlı")))</f>
        <v/>
      </c>
      <c r="I399" s="16" t="str">
        <f>IF('Cihazlar'!R399="","",IF('Cihazlar'!S399="Uygun değil",(IF('Cihazlar'!R399="","",IF(ISNUMBER('Cihazlar'!R399),'Cihazlar'!R399,IFERROR(DATE(VALUE(RIGHT('Cihazlar'!R399,4)),VALUE(MID('Cihazlar'!R399,4,2)),VALUE(LEFT('Cihazlar'!R399,2))),""))))+0,EDATE((IF('Cihazlar'!R399="","",IF(ISNUMBER('Cihazlar'!R399),'Cihazlar'!R399,IFERROR(DATE(VALUE(RIGHT('Cihazlar'!R399,4)),VALUE(MID('Cihazlar'!R399,4,2)),VALUE(LEFT('Cihazlar'!R399,2))),"")))),12)))</f>
        <v/>
      </c>
      <c r="J399" s="17" t="str">
        <f>IF(I399="","",I399-TODAY())</f>
        <v/>
      </c>
      <c r="K399" s="16" t="str">
        <f>IF('Cihazlar'!U399="","",IF('Cihazlar'!V399="Kaçak var",(IF('Cihazlar'!U399="","",IF(ISNUMBER('Cihazlar'!U399),'Cihazlar'!U399,IFERROR(DATE(VALUE(RIGHT('Cihazlar'!U399,4)),VALUE(MID('Cihazlar'!U399,4,2)),VALUE(LEFT('Cihazlar'!U399,2))),""))))+30,EDATE((IF('Cihazlar'!U399="","",IF(ISNUMBER('Cihazlar'!U399),'Cihazlar'!U399,IFERROR(DATE(VALUE(RIGHT('Cihazlar'!U399,4)),VALUE(MID('Cihazlar'!U399,4,2)),VALUE(LEFT('Cihazlar'!U399,2))),"")))),12)))</f>
        <v/>
      </c>
      <c r="L399" s="17" t="str">
        <f>IF(K399="","",K399-TODAY())</f>
        <v/>
      </c>
      <c r="M399" s="16" t="str">
        <f>IF('Cihazlar'!X399="","",IF('Cihazlar'!Y399="Uygun değil",(IF('Cihazlar'!X399="","",IF(ISNUMBER('Cihazlar'!X399),'Cihazlar'!X399,IFERROR(DATE(VALUE(RIGHT('Cihazlar'!X399,4)),VALUE(MID('Cihazlar'!X399,4,2)),VALUE(LEFT('Cihazlar'!X399,2))),""))))+0,EDATE((IF('Cihazlar'!X399="","",IF(ISNUMBER('Cihazlar'!X399),'Cihazlar'!X399,IFERROR(DATE(VALUE(RIGHT('Cihazlar'!X399,4)),VALUE(MID('Cihazlar'!X399,4,2)),VALUE(LEFT('Cihazlar'!X399,2))),"")))),12)))</f>
        <v/>
      </c>
      <c r="N399" s="17" t="str">
        <f>IF(M399="","",M399-TODAY())</f>
        <v/>
      </c>
      <c r="O399" s="16" t="str">
        <f>IF('Cihazlar'!F399&lt;&gt;"",IF('Cihazlar'!F399="","",IF(ISNUMBER('Cihazlar'!F399),'Cihazlar'!F399,IFERROR(DATE(VALUE(RIGHT('Cihazlar'!F399,4)),VALUE(MID('Cihazlar'!F399,4,2)),VALUE(LEFT('Cihazlar'!F399,2))),""))),IF('Cihazlar'!E399="","",IF(ISNUMBER('Cihazlar'!E399),'Cihazlar'!E399,IFERROR(DATE(VALUE(RIGHT('Cihazlar'!E399,4)),VALUE(MID('Cihazlar'!E399,4,2)),VALUE(LEFT('Cihazlar'!E399,2))),""))))</f>
        <v/>
      </c>
      <c r="P399" t="str">
        <f>IF('Cihazlar'!C399="","",IFERROR(MATCH('Cihazlar'!C399,'Ürünler'!$A:$A,0),IFERROR(MATCH('Cihazlar'!C399,'Ürünler'!$B:$B,0),"")))</f>
        <v/>
      </c>
      <c r="Q399">
        <f>IF(R399&gt;0,0,IF('Cihazlar'!J399&lt;&gt;"",N(VALUE('Cihazlar'!J399)),IF(P399="",0,N(INDEX('Ürünler'!$C:$C,P399)))))</f>
        <v>0</v>
      </c>
      <c r="R399">
        <f>IF('Cihazlar'!K399&lt;&gt;"",N(VALUE('Cihazlar'!K399)),IF('Cihazlar'!J399&lt;&gt;"",0,IF(P399="",0,N(INDEX('Ürünler'!$D:$D,P399)))))</f>
        <v>0</v>
      </c>
    </row>
    <row r="400" spans="1:18">
      <c r="A400" t="str">
        <f>IF(AND('Cihazlar'!A400="",'Cihazlar'!B400=""),"",IFERROR(INDEX('Müşteriler'!$A:$A,MATCH(IF('Cihazlar'!A400="","§",'Cihazlar'!A400),'Müşteriler'!$K:$K,0)),IFERROR(INDEX('Müşteriler'!$A:$A,MATCH(IF('Cihazlar'!B400="","§",'Cihazlar'!B400),'Müşteriler'!$C:$C,0)),'Cihazlar'!A400&amp;'Cihazlar'!B400)))</f>
        <v/>
      </c>
      <c r="B400" t="str">
        <f>IF('Cihazlar'!C400="","",IF(P400="",'Cihazlar'!C400,INDEX('Ürünler'!$B:$B,P400)))</f>
        <v/>
      </c>
      <c r="C400" t="str">
        <f>IF('Cihazlar'!D400="","",'Cihazlar'!D400)</f>
        <v/>
      </c>
      <c r="D400" s="16" t="str">
        <f>O400</f>
        <v/>
      </c>
      <c r="E400" t="str">
        <f>IF(R400&gt;0,R400&amp;" gün",IF(Q400&gt;0,Q400&amp;" ay",""))</f>
        <v/>
      </c>
      <c r="F400" s="16" t="str">
        <f>IF(OR('Cihazlar'!C400="",O400=""),"",IF(R400&gt;0,O400+R400,IF(Q400&gt;0,EDATE(O400,Q400),"")))</f>
        <v/>
      </c>
      <c r="G400" s="17" t="str">
        <f>IF(F400="","",F400-TODAY())</f>
        <v/>
      </c>
      <c r="H400" t="str">
        <f>IF(G400="","",IF(G400&lt;0,"Gecikmiş",IF(G400&lt;=30,"30 gün içinde","Planlı")))</f>
        <v/>
      </c>
      <c r="I400" s="16" t="str">
        <f>IF('Cihazlar'!R400="","",IF('Cihazlar'!S400="Uygun değil",(IF('Cihazlar'!R400="","",IF(ISNUMBER('Cihazlar'!R400),'Cihazlar'!R400,IFERROR(DATE(VALUE(RIGHT('Cihazlar'!R400,4)),VALUE(MID('Cihazlar'!R400,4,2)),VALUE(LEFT('Cihazlar'!R400,2))),""))))+0,EDATE((IF('Cihazlar'!R400="","",IF(ISNUMBER('Cihazlar'!R400),'Cihazlar'!R400,IFERROR(DATE(VALUE(RIGHT('Cihazlar'!R400,4)),VALUE(MID('Cihazlar'!R400,4,2)),VALUE(LEFT('Cihazlar'!R400,2))),"")))),12)))</f>
        <v/>
      </c>
      <c r="J400" s="17" t="str">
        <f>IF(I400="","",I400-TODAY())</f>
        <v/>
      </c>
      <c r="K400" s="16" t="str">
        <f>IF('Cihazlar'!U400="","",IF('Cihazlar'!V400="Kaçak var",(IF('Cihazlar'!U400="","",IF(ISNUMBER('Cihazlar'!U400),'Cihazlar'!U400,IFERROR(DATE(VALUE(RIGHT('Cihazlar'!U400,4)),VALUE(MID('Cihazlar'!U400,4,2)),VALUE(LEFT('Cihazlar'!U400,2))),""))))+30,EDATE((IF('Cihazlar'!U400="","",IF(ISNUMBER('Cihazlar'!U400),'Cihazlar'!U400,IFERROR(DATE(VALUE(RIGHT('Cihazlar'!U400,4)),VALUE(MID('Cihazlar'!U400,4,2)),VALUE(LEFT('Cihazlar'!U400,2))),"")))),12)))</f>
        <v/>
      </c>
      <c r="L400" s="17" t="str">
        <f>IF(K400="","",K400-TODAY())</f>
        <v/>
      </c>
      <c r="M400" s="16" t="str">
        <f>IF('Cihazlar'!X400="","",IF('Cihazlar'!Y400="Uygun değil",(IF('Cihazlar'!X400="","",IF(ISNUMBER('Cihazlar'!X400),'Cihazlar'!X400,IFERROR(DATE(VALUE(RIGHT('Cihazlar'!X400,4)),VALUE(MID('Cihazlar'!X400,4,2)),VALUE(LEFT('Cihazlar'!X400,2))),""))))+0,EDATE((IF('Cihazlar'!X400="","",IF(ISNUMBER('Cihazlar'!X400),'Cihazlar'!X400,IFERROR(DATE(VALUE(RIGHT('Cihazlar'!X400,4)),VALUE(MID('Cihazlar'!X400,4,2)),VALUE(LEFT('Cihazlar'!X400,2))),"")))),12)))</f>
        <v/>
      </c>
      <c r="N400" s="17" t="str">
        <f>IF(M400="","",M400-TODAY())</f>
        <v/>
      </c>
      <c r="O400" s="16" t="str">
        <f>IF('Cihazlar'!F400&lt;&gt;"",IF('Cihazlar'!F400="","",IF(ISNUMBER('Cihazlar'!F400),'Cihazlar'!F400,IFERROR(DATE(VALUE(RIGHT('Cihazlar'!F400,4)),VALUE(MID('Cihazlar'!F400,4,2)),VALUE(LEFT('Cihazlar'!F400,2))),""))),IF('Cihazlar'!E400="","",IF(ISNUMBER('Cihazlar'!E400),'Cihazlar'!E400,IFERROR(DATE(VALUE(RIGHT('Cihazlar'!E400,4)),VALUE(MID('Cihazlar'!E400,4,2)),VALUE(LEFT('Cihazlar'!E400,2))),""))))</f>
        <v/>
      </c>
      <c r="P400" t="str">
        <f>IF('Cihazlar'!C400="","",IFERROR(MATCH('Cihazlar'!C400,'Ürünler'!$A:$A,0),IFERROR(MATCH('Cihazlar'!C400,'Ürünler'!$B:$B,0),"")))</f>
        <v/>
      </c>
      <c r="Q400">
        <f>IF(R400&gt;0,0,IF('Cihazlar'!J400&lt;&gt;"",N(VALUE('Cihazlar'!J400)),IF(P400="",0,N(INDEX('Ürünler'!$C:$C,P400)))))</f>
        <v>0</v>
      </c>
      <c r="R400">
        <f>IF('Cihazlar'!K400&lt;&gt;"",N(VALUE('Cihazlar'!K400)),IF('Cihazlar'!J400&lt;&gt;"",0,IF(P400="",0,N(INDEX('Ürünler'!$D:$D,P400)))))</f>
        <v>0</v>
      </c>
    </row>
    <row r="401" spans="1:18">
      <c r="A401" t="str">
        <f>IF(AND('Cihazlar'!A401="",'Cihazlar'!B401=""),"",IFERROR(INDEX('Müşteriler'!$A:$A,MATCH(IF('Cihazlar'!A401="","§",'Cihazlar'!A401),'Müşteriler'!$K:$K,0)),IFERROR(INDEX('Müşteriler'!$A:$A,MATCH(IF('Cihazlar'!B401="","§",'Cihazlar'!B401),'Müşteriler'!$C:$C,0)),'Cihazlar'!A401&amp;'Cihazlar'!B401)))</f>
        <v/>
      </c>
      <c r="B401" t="str">
        <f>IF('Cihazlar'!C401="","",IF(P401="",'Cihazlar'!C401,INDEX('Ürünler'!$B:$B,P401)))</f>
        <v/>
      </c>
      <c r="C401" t="str">
        <f>IF('Cihazlar'!D401="","",'Cihazlar'!D401)</f>
        <v/>
      </c>
      <c r="D401" s="16" t="str">
        <f>O401</f>
        <v/>
      </c>
      <c r="E401" t="str">
        <f>IF(R401&gt;0,R401&amp;" gün",IF(Q401&gt;0,Q401&amp;" ay",""))</f>
        <v/>
      </c>
      <c r="F401" s="16" t="str">
        <f>IF(OR('Cihazlar'!C401="",O401=""),"",IF(R401&gt;0,O401+R401,IF(Q401&gt;0,EDATE(O401,Q401),"")))</f>
        <v/>
      </c>
      <c r="G401" s="17" t="str">
        <f>IF(F401="","",F401-TODAY())</f>
        <v/>
      </c>
      <c r="H401" t="str">
        <f>IF(G401="","",IF(G401&lt;0,"Gecikmiş",IF(G401&lt;=30,"30 gün içinde","Planlı")))</f>
        <v/>
      </c>
      <c r="I401" s="16" t="str">
        <f>IF('Cihazlar'!R401="","",IF('Cihazlar'!S401="Uygun değil",(IF('Cihazlar'!R401="","",IF(ISNUMBER('Cihazlar'!R401),'Cihazlar'!R401,IFERROR(DATE(VALUE(RIGHT('Cihazlar'!R401,4)),VALUE(MID('Cihazlar'!R401,4,2)),VALUE(LEFT('Cihazlar'!R401,2))),""))))+0,EDATE((IF('Cihazlar'!R401="","",IF(ISNUMBER('Cihazlar'!R401),'Cihazlar'!R401,IFERROR(DATE(VALUE(RIGHT('Cihazlar'!R401,4)),VALUE(MID('Cihazlar'!R401,4,2)),VALUE(LEFT('Cihazlar'!R401,2))),"")))),12)))</f>
        <v/>
      </c>
      <c r="J401" s="17" t="str">
        <f>IF(I401="","",I401-TODAY())</f>
        <v/>
      </c>
      <c r="K401" s="16" t="str">
        <f>IF('Cihazlar'!U401="","",IF('Cihazlar'!V401="Kaçak var",(IF('Cihazlar'!U401="","",IF(ISNUMBER('Cihazlar'!U401),'Cihazlar'!U401,IFERROR(DATE(VALUE(RIGHT('Cihazlar'!U401,4)),VALUE(MID('Cihazlar'!U401,4,2)),VALUE(LEFT('Cihazlar'!U401,2))),""))))+30,EDATE((IF('Cihazlar'!U401="","",IF(ISNUMBER('Cihazlar'!U401),'Cihazlar'!U401,IFERROR(DATE(VALUE(RIGHT('Cihazlar'!U401,4)),VALUE(MID('Cihazlar'!U401,4,2)),VALUE(LEFT('Cihazlar'!U401,2))),"")))),12)))</f>
        <v/>
      </c>
      <c r="L401" s="17" t="str">
        <f>IF(K401="","",K401-TODAY())</f>
        <v/>
      </c>
      <c r="M401" s="16" t="str">
        <f>IF('Cihazlar'!X401="","",IF('Cihazlar'!Y401="Uygun değil",(IF('Cihazlar'!X401="","",IF(ISNUMBER('Cihazlar'!X401),'Cihazlar'!X401,IFERROR(DATE(VALUE(RIGHT('Cihazlar'!X401,4)),VALUE(MID('Cihazlar'!X401,4,2)),VALUE(LEFT('Cihazlar'!X401,2))),""))))+0,EDATE((IF('Cihazlar'!X401="","",IF(ISNUMBER('Cihazlar'!X401),'Cihazlar'!X401,IFERROR(DATE(VALUE(RIGHT('Cihazlar'!X401,4)),VALUE(MID('Cihazlar'!X401,4,2)),VALUE(LEFT('Cihazlar'!X401,2))),"")))),12)))</f>
        <v/>
      </c>
      <c r="N401" s="17" t="str">
        <f>IF(M401="","",M401-TODAY())</f>
        <v/>
      </c>
      <c r="O401" s="16" t="str">
        <f>IF('Cihazlar'!F401&lt;&gt;"",IF('Cihazlar'!F401="","",IF(ISNUMBER('Cihazlar'!F401),'Cihazlar'!F401,IFERROR(DATE(VALUE(RIGHT('Cihazlar'!F401,4)),VALUE(MID('Cihazlar'!F401,4,2)),VALUE(LEFT('Cihazlar'!F401,2))),""))),IF('Cihazlar'!E401="","",IF(ISNUMBER('Cihazlar'!E401),'Cihazlar'!E401,IFERROR(DATE(VALUE(RIGHT('Cihazlar'!E401,4)),VALUE(MID('Cihazlar'!E401,4,2)),VALUE(LEFT('Cihazlar'!E401,2))),""))))</f>
        <v/>
      </c>
      <c r="P401" t="str">
        <f>IF('Cihazlar'!C401="","",IFERROR(MATCH('Cihazlar'!C401,'Ürünler'!$A:$A,0),IFERROR(MATCH('Cihazlar'!C401,'Ürünler'!$B:$B,0),"")))</f>
        <v/>
      </c>
      <c r="Q401">
        <f>IF(R401&gt;0,0,IF('Cihazlar'!J401&lt;&gt;"",N(VALUE('Cihazlar'!J401)),IF(P401="",0,N(INDEX('Ürünler'!$C:$C,P401)))))</f>
        <v>0</v>
      </c>
      <c r="R401">
        <f>IF('Cihazlar'!K401&lt;&gt;"",N(VALUE('Cihazlar'!K401)),IF('Cihazlar'!J401&lt;&gt;"",0,IF(P401="",0,N(INDEX('Ürünler'!$D:$D,P401)))))</f>
        <v>0</v>
      </c>
    </row>
    <row r="402" spans="1:18">
      <c r="A402" t="str">
        <f>IF(AND('Cihazlar'!A402="",'Cihazlar'!B402=""),"",IFERROR(INDEX('Müşteriler'!$A:$A,MATCH(IF('Cihazlar'!A402="","§",'Cihazlar'!A402),'Müşteriler'!$K:$K,0)),IFERROR(INDEX('Müşteriler'!$A:$A,MATCH(IF('Cihazlar'!B402="","§",'Cihazlar'!B402),'Müşteriler'!$C:$C,0)),'Cihazlar'!A402&amp;'Cihazlar'!B402)))</f>
        <v/>
      </c>
      <c r="B402" t="str">
        <f>IF('Cihazlar'!C402="","",IF(P402="",'Cihazlar'!C402,INDEX('Ürünler'!$B:$B,P402)))</f>
        <v/>
      </c>
      <c r="C402" t="str">
        <f>IF('Cihazlar'!D402="","",'Cihazlar'!D402)</f>
        <v/>
      </c>
      <c r="D402" s="16" t="str">
        <f>O402</f>
        <v/>
      </c>
      <c r="E402" t="str">
        <f>IF(R402&gt;0,R402&amp;" gün",IF(Q402&gt;0,Q402&amp;" ay",""))</f>
        <v/>
      </c>
      <c r="F402" s="16" t="str">
        <f>IF(OR('Cihazlar'!C402="",O402=""),"",IF(R402&gt;0,O402+R402,IF(Q402&gt;0,EDATE(O402,Q402),"")))</f>
        <v/>
      </c>
      <c r="G402" s="17" t="str">
        <f>IF(F402="","",F402-TODAY())</f>
        <v/>
      </c>
      <c r="H402" t="str">
        <f>IF(G402="","",IF(G402&lt;0,"Gecikmiş",IF(G402&lt;=30,"30 gün içinde","Planlı")))</f>
        <v/>
      </c>
      <c r="I402" s="16" t="str">
        <f>IF('Cihazlar'!R402="","",IF('Cihazlar'!S402="Uygun değil",(IF('Cihazlar'!R402="","",IF(ISNUMBER('Cihazlar'!R402),'Cihazlar'!R402,IFERROR(DATE(VALUE(RIGHT('Cihazlar'!R402,4)),VALUE(MID('Cihazlar'!R402,4,2)),VALUE(LEFT('Cihazlar'!R402,2))),""))))+0,EDATE((IF('Cihazlar'!R402="","",IF(ISNUMBER('Cihazlar'!R402),'Cihazlar'!R402,IFERROR(DATE(VALUE(RIGHT('Cihazlar'!R402,4)),VALUE(MID('Cihazlar'!R402,4,2)),VALUE(LEFT('Cihazlar'!R402,2))),"")))),12)))</f>
        <v/>
      </c>
      <c r="J402" s="17" t="str">
        <f>IF(I402="","",I402-TODAY())</f>
        <v/>
      </c>
      <c r="K402" s="16" t="str">
        <f>IF('Cihazlar'!U402="","",IF('Cihazlar'!V402="Kaçak var",(IF('Cihazlar'!U402="","",IF(ISNUMBER('Cihazlar'!U402),'Cihazlar'!U402,IFERROR(DATE(VALUE(RIGHT('Cihazlar'!U402,4)),VALUE(MID('Cihazlar'!U402,4,2)),VALUE(LEFT('Cihazlar'!U402,2))),""))))+30,EDATE((IF('Cihazlar'!U402="","",IF(ISNUMBER('Cihazlar'!U402),'Cihazlar'!U402,IFERROR(DATE(VALUE(RIGHT('Cihazlar'!U402,4)),VALUE(MID('Cihazlar'!U402,4,2)),VALUE(LEFT('Cihazlar'!U402,2))),"")))),12)))</f>
        <v/>
      </c>
      <c r="L402" s="17" t="str">
        <f>IF(K402="","",K402-TODAY())</f>
        <v/>
      </c>
      <c r="M402" s="16" t="str">
        <f>IF('Cihazlar'!X402="","",IF('Cihazlar'!Y402="Uygun değil",(IF('Cihazlar'!X402="","",IF(ISNUMBER('Cihazlar'!X402),'Cihazlar'!X402,IFERROR(DATE(VALUE(RIGHT('Cihazlar'!X402,4)),VALUE(MID('Cihazlar'!X402,4,2)),VALUE(LEFT('Cihazlar'!X402,2))),""))))+0,EDATE((IF('Cihazlar'!X402="","",IF(ISNUMBER('Cihazlar'!X402),'Cihazlar'!X402,IFERROR(DATE(VALUE(RIGHT('Cihazlar'!X402,4)),VALUE(MID('Cihazlar'!X402,4,2)),VALUE(LEFT('Cihazlar'!X402,2))),"")))),12)))</f>
        <v/>
      </c>
      <c r="N402" s="17" t="str">
        <f>IF(M402="","",M402-TODAY())</f>
        <v/>
      </c>
      <c r="O402" s="16" t="str">
        <f>IF('Cihazlar'!F402&lt;&gt;"",IF('Cihazlar'!F402="","",IF(ISNUMBER('Cihazlar'!F402),'Cihazlar'!F402,IFERROR(DATE(VALUE(RIGHT('Cihazlar'!F402,4)),VALUE(MID('Cihazlar'!F402,4,2)),VALUE(LEFT('Cihazlar'!F402,2))),""))),IF('Cihazlar'!E402="","",IF(ISNUMBER('Cihazlar'!E402),'Cihazlar'!E402,IFERROR(DATE(VALUE(RIGHT('Cihazlar'!E402,4)),VALUE(MID('Cihazlar'!E402,4,2)),VALUE(LEFT('Cihazlar'!E402,2))),""))))</f>
        <v/>
      </c>
      <c r="P402" t="str">
        <f>IF('Cihazlar'!C402="","",IFERROR(MATCH('Cihazlar'!C402,'Ürünler'!$A:$A,0),IFERROR(MATCH('Cihazlar'!C402,'Ürünler'!$B:$B,0),"")))</f>
        <v/>
      </c>
      <c r="Q402">
        <f>IF(R402&gt;0,0,IF('Cihazlar'!J402&lt;&gt;"",N(VALUE('Cihazlar'!J402)),IF(P402="",0,N(INDEX('Ürünler'!$C:$C,P402)))))</f>
        <v>0</v>
      </c>
      <c r="R402">
        <f>IF('Cihazlar'!K402&lt;&gt;"",N(VALUE('Cihazlar'!K402)),IF('Cihazlar'!J402&lt;&gt;"",0,IF(P402="",0,N(INDEX('Ürünler'!$D:$D,P402)))))</f>
        <v>0</v>
      </c>
    </row>
    <row r="403" spans="1:18">
      <c r="A403" t="str">
        <f>IF(AND('Cihazlar'!A403="",'Cihazlar'!B403=""),"",IFERROR(INDEX('Müşteriler'!$A:$A,MATCH(IF('Cihazlar'!A403="","§",'Cihazlar'!A403),'Müşteriler'!$K:$K,0)),IFERROR(INDEX('Müşteriler'!$A:$A,MATCH(IF('Cihazlar'!B403="","§",'Cihazlar'!B403),'Müşteriler'!$C:$C,0)),'Cihazlar'!A403&amp;'Cihazlar'!B403)))</f>
        <v/>
      </c>
      <c r="B403" t="str">
        <f>IF('Cihazlar'!C403="","",IF(P403="",'Cihazlar'!C403,INDEX('Ürünler'!$B:$B,P403)))</f>
        <v/>
      </c>
      <c r="C403" t="str">
        <f>IF('Cihazlar'!D403="","",'Cihazlar'!D403)</f>
        <v/>
      </c>
      <c r="D403" s="16" t="str">
        <f>O403</f>
        <v/>
      </c>
      <c r="E403" t="str">
        <f>IF(R403&gt;0,R403&amp;" gün",IF(Q403&gt;0,Q403&amp;" ay",""))</f>
        <v/>
      </c>
      <c r="F403" s="16" t="str">
        <f>IF(OR('Cihazlar'!C403="",O403=""),"",IF(R403&gt;0,O403+R403,IF(Q403&gt;0,EDATE(O403,Q403),"")))</f>
        <v/>
      </c>
      <c r="G403" s="17" t="str">
        <f>IF(F403="","",F403-TODAY())</f>
        <v/>
      </c>
      <c r="H403" t="str">
        <f>IF(G403="","",IF(G403&lt;0,"Gecikmiş",IF(G403&lt;=30,"30 gün içinde","Planlı")))</f>
        <v/>
      </c>
      <c r="I403" s="16" t="str">
        <f>IF('Cihazlar'!R403="","",IF('Cihazlar'!S403="Uygun değil",(IF('Cihazlar'!R403="","",IF(ISNUMBER('Cihazlar'!R403),'Cihazlar'!R403,IFERROR(DATE(VALUE(RIGHT('Cihazlar'!R403,4)),VALUE(MID('Cihazlar'!R403,4,2)),VALUE(LEFT('Cihazlar'!R403,2))),""))))+0,EDATE((IF('Cihazlar'!R403="","",IF(ISNUMBER('Cihazlar'!R403),'Cihazlar'!R403,IFERROR(DATE(VALUE(RIGHT('Cihazlar'!R403,4)),VALUE(MID('Cihazlar'!R403,4,2)),VALUE(LEFT('Cihazlar'!R403,2))),"")))),12)))</f>
        <v/>
      </c>
      <c r="J403" s="17" t="str">
        <f>IF(I403="","",I403-TODAY())</f>
        <v/>
      </c>
      <c r="K403" s="16" t="str">
        <f>IF('Cihazlar'!U403="","",IF('Cihazlar'!V403="Kaçak var",(IF('Cihazlar'!U403="","",IF(ISNUMBER('Cihazlar'!U403),'Cihazlar'!U403,IFERROR(DATE(VALUE(RIGHT('Cihazlar'!U403,4)),VALUE(MID('Cihazlar'!U403,4,2)),VALUE(LEFT('Cihazlar'!U403,2))),""))))+30,EDATE((IF('Cihazlar'!U403="","",IF(ISNUMBER('Cihazlar'!U403),'Cihazlar'!U403,IFERROR(DATE(VALUE(RIGHT('Cihazlar'!U403,4)),VALUE(MID('Cihazlar'!U403,4,2)),VALUE(LEFT('Cihazlar'!U403,2))),"")))),12)))</f>
        <v/>
      </c>
      <c r="L403" s="17" t="str">
        <f>IF(K403="","",K403-TODAY())</f>
        <v/>
      </c>
      <c r="M403" s="16" t="str">
        <f>IF('Cihazlar'!X403="","",IF('Cihazlar'!Y403="Uygun değil",(IF('Cihazlar'!X403="","",IF(ISNUMBER('Cihazlar'!X403),'Cihazlar'!X403,IFERROR(DATE(VALUE(RIGHT('Cihazlar'!X403,4)),VALUE(MID('Cihazlar'!X403,4,2)),VALUE(LEFT('Cihazlar'!X403,2))),""))))+0,EDATE((IF('Cihazlar'!X403="","",IF(ISNUMBER('Cihazlar'!X403),'Cihazlar'!X403,IFERROR(DATE(VALUE(RIGHT('Cihazlar'!X403,4)),VALUE(MID('Cihazlar'!X403,4,2)),VALUE(LEFT('Cihazlar'!X403,2))),"")))),12)))</f>
        <v/>
      </c>
      <c r="N403" s="17" t="str">
        <f>IF(M403="","",M403-TODAY())</f>
        <v/>
      </c>
      <c r="O403" s="16" t="str">
        <f>IF('Cihazlar'!F403&lt;&gt;"",IF('Cihazlar'!F403="","",IF(ISNUMBER('Cihazlar'!F403),'Cihazlar'!F403,IFERROR(DATE(VALUE(RIGHT('Cihazlar'!F403,4)),VALUE(MID('Cihazlar'!F403,4,2)),VALUE(LEFT('Cihazlar'!F403,2))),""))),IF('Cihazlar'!E403="","",IF(ISNUMBER('Cihazlar'!E403),'Cihazlar'!E403,IFERROR(DATE(VALUE(RIGHT('Cihazlar'!E403,4)),VALUE(MID('Cihazlar'!E403,4,2)),VALUE(LEFT('Cihazlar'!E403,2))),""))))</f>
        <v/>
      </c>
      <c r="P403" t="str">
        <f>IF('Cihazlar'!C403="","",IFERROR(MATCH('Cihazlar'!C403,'Ürünler'!$A:$A,0),IFERROR(MATCH('Cihazlar'!C403,'Ürünler'!$B:$B,0),"")))</f>
        <v/>
      </c>
      <c r="Q403">
        <f>IF(R403&gt;0,0,IF('Cihazlar'!J403&lt;&gt;"",N(VALUE('Cihazlar'!J403)),IF(P403="",0,N(INDEX('Ürünler'!$C:$C,P403)))))</f>
        <v>0</v>
      </c>
      <c r="R403">
        <f>IF('Cihazlar'!K403&lt;&gt;"",N(VALUE('Cihazlar'!K403)),IF('Cihazlar'!J403&lt;&gt;"",0,IF(P403="",0,N(INDEX('Ürünler'!$D:$D,P403)))))</f>
        <v>0</v>
      </c>
    </row>
    <row r="404" spans="1:18">
      <c r="A404" t="str">
        <f>IF(AND('Cihazlar'!A404="",'Cihazlar'!B404=""),"",IFERROR(INDEX('Müşteriler'!$A:$A,MATCH(IF('Cihazlar'!A404="","§",'Cihazlar'!A404),'Müşteriler'!$K:$K,0)),IFERROR(INDEX('Müşteriler'!$A:$A,MATCH(IF('Cihazlar'!B404="","§",'Cihazlar'!B404),'Müşteriler'!$C:$C,0)),'Cihazlar'!A404&amp;'Cihazlar'!B404)))</f>
        <v/>
      </c>
      <c r="B404" t="str">
        <f>IF('Cihazlar'!C404="","",IF(P404="",'Cihazlar'!C404,INDEX('Ürünler'!$B:$B,P404)))</f>
        <v/>
      </c>
      <c r="C404" t="str">
        <f>IF('Cihazlar'!D404="","",'Cihazlar'!D404)</f>
        <v/>
      </c>
      <c r="D404" s="16" t="str">
        <f>O404</f>
        <v/>
      </c>
      <c r="E404" t="str">
        <f>IF(R404&gt;0,R404&amp;" gün",IF(Q404&gt;0,Q404&amp;" ay",""))</f>
        <v/>
      </c>
      <c r="F404" s="16" t="str">
        <f>IF(OR('Cihazlar'!C404="",O404=""),"",IF(R404&gt;0,O404+R404,IF(Q404&gt;0,EDATE(O404,Q404),"")))</f>
        <v/>
      </c>
      <c r="G404" s="17" t="str">
        <f>IF(F404="","",F404-TODAY())</f>
        <v/>
      </c>
      <c r="H404" t="str">
        <f>IF(G404="","",IF(G404&lt;0,"Gecikmiş",IF(G404&lt;=30,"30 gün içinde","Planlı")))</f>
        <v/>
      </c>
      <c r="I404" s="16" t="str">
        <f>IF('Cihazlar'!R404="","",IF('Cihazlar'!S404="Uygun değil",(IF('Cihazlar'!R404="","",IF(ISNUMBER('Cihazlar'!R404),'Cihazlar'!R404,IFERROR(DATE(VALUE(RIGHT('Cihazlar'!R404,4)),VALUE(MID('Cihazlar'!R404,4,2)),VALUE(LEFT('Cihazlar'!R404,2))),""))))+0,EDATE((IF('Cihazlar'!R404="","",IF(ISNUMBER('Cihazlar'!R404),'Cihazlar'!R404,IFERROR(DATE(VALUE(RIGHT('Cihazlar'!R404,4)),VALUE(MID('Cihazlar'!R404,4,2)),VALUE(LEFT('Cihazlar'!R404,2))),"")))),12)))</f>
        <v/>
      </c>
      <c r="J404" s="17" t="str">
        <f>IF(I404="","",I404-TODAY())</f>
        <v/>
      </c>
      <c r="K404" s="16" t="str">
        <f>IF('Cihazlar'!U404="","",IF('Cihazlar'!V404="Kaçak var",(IF('Cihazlar'!U404="","",IF(ISNUMBER('Cihazlar'!U404),'Cihazlar'!U404,IFERROR(DATE(VALUE(RIGHT('Cihazlar'!U404,4)),VALUE(MID('Cihazlar'!U404,4,2)),VALUE(LEFT('Cihazlar'!U404,2))),""))))+30,EDATE((IF('Cihazlar'!U404="","",IF(ISNUMBER('Cihazlar'!U404),'Cihazlar'!U404,IFERROR(DATE(VALUE(RIGHT('Cihazlar'!U404,4)),VALUE(MID('Cihazlar'!U404,4,2)),VALUE(LEFT('Cihazlar'!U404,2))),"")))),12)))</f>
        <v/>
      </c>
      <c r="L404" s="17" t="str">
        <f>IF(K404="","",K404-TODAY())</f>
        <v/>
      </c>
      <c r="M404" s="16" t="str">
        <f>IF('Cihazlar'!X404="","",IF('Cihazlar'!Y404="Uygun değil",(IF('Cihazlar'!X404="","",IF(ISNUMBER('Cihazlar'!X404),'Cihazlar'!X404,IFERROR(DATE(VALUE(RIGHT('Cihazlar'!X404,4)),VALUE(MID('Cihazlar'!X404,4,2)),VALUE(LEFT('Cihazlar'!X404,2))),""))))+0,EDATE((IF('Cihazlar'!X404="","",IF(ISNUMBER('Cihazlar'!X404),'Cihazlar'!X404,IFERROR(DATE(VALUE(RIGHT('Cihazlar'!X404,4)),VALUE(MID('Cihazlar'!X404,4,2)),VALUE(LEFT('Cihazlar'!X404,2))),"")))),12)))</f>
        <v/>
      </c>
      <c r="N404" s="17" t="str">
        <f>IF(M404="","",M404-TODAY())</f>
        <v/>
      </c>
      <c r="O404" s="16" t="str">
        <f>IF('Cihazlar'!F404&lt;&gt;"",IF('Cihazlar'!F404="","",IF(ISNUMBER('Cihazlar'!F404),'Cihazlar'!F404,IFERROR(DATE(VALUE(RIGHT('Cihazlar'!F404,4)),VALUE(MID('Cihazlar'!F404,4,2)),VALUE(LEFT('Cihazlar'!F404,2))),""))),IF('Cihazlar'!E404="","",IF(ISNUMBER('Cihazlar'!E404),'Cihazlar'!E404,IFERROR(DATE(VALUE(RIGHT('Cihazlar'!E404,4)),VALUE(MID('Cihazlar'!E404,4,2)),VALUE(LEFT('Cihazlar'!E404,2))),""))))</f>
        <v/>
      </c>
      <c r="P404" t="str">
        <f>IF('Cihazlar'!C404="","",IFERROR(MATCH('Cihazlar'!C404,'Ürünler'!$A:$A,0),IFERROR(MATCH('Cihazlar'!C404,'Ürünler'!$B:$B,0),"")))</f>
        <v/>
      </c>
      <c r="Q404">
        <f>IF(R404&gt;0,0,IF('Cihazlar'!J404&lt;&gt;"",N(VALUE('Cihazlar'!J404)),IF(P404="",0,N(INDEX('Ürünler'!$C:$C,P404)))))</f>
        <v>0</v>
      </c>
      <c r="R404">
        <f>IF('Cihazlar'!K404&lt;&gt;"",N(VALUE('Cihazlar'!K404)),IF('Cihazlar'!J404&lt;&gt;"",0,IF(P404="",0,N(INDEX('Ürünler'!$D:$D,P404)))))</f>
        <v>0</v>
      </c>
    </row>
    <row r="405" spans="1:18">
      <c r="A405" t="str">
        <f>IF(AND('Cihazlar'!A405="",'Cihazlar'!B405=""),"",IFERROR(INDEX('Müşteriler'!$A:$A,MATCH(IF('Cihazlar'!A405="","§",'Cihazlar'!A405),'Müşteriler'!$K:$K,0)),IFERROR(INDEX('Müşteriler'!$A:$A,MATCH(IF('Cihazlar'!B405="","§",'Cihazlar'!B405),'Müşteriler'!$C:$C,0)),'Cihazlar'!A405&amp;'Cihazlar'!B405)))</f>
        <v/>
      </c>
      <c r="B405" t="str">
        <f>IF('Cihazlar'!C405="","",IF(P405="",'Cihazlar'!C405,INDEX('Ürünler'!$B:$B,P405)))</f>
        <v/>
      </c>
      <c r="C405" t="str">
        <f>IF('Cihazlar'!D405="","",'Cihazlar'!D405)</f>
        <v/>
      </c>
      <c r="D405" s="16" t="str">
        <f>O405</f>
        <v/>
      </c>
      <c r="E405" t="str">
        <f>IF(R405&gt;0,R405&amp;" gün",IF(Q405&gt;0,Q405&amp;" ay",""))</f>
        <v/>
      </c>
      <c r="F405" s="16" t="str">
        <f>IF(OR('Cihazlar'!C405="",O405=""),"",IF(R405&gt;0,O405+R405,IF(Q405&gt;0,EDATE(O405,Q405),"")))</f>
        <v/>
      </c>
      <c r="G405" s="17" t="str">
        <f>IF(F405="","",F405-TODAY())</f>
        <v/>
      </c>
      <c r="H405" t="str">
        <f>IF(G405="","",IF(G405&lt;0,"Gecikmiş",IF(G405&lt;=30,"30 gün içinde","Planlı")))</f>
        <v/>
      </c>
      <c r="I405" s="16" t="str">
        <f>IF('Cihazlar'!R405="","",IF('Cihazlar'!S405="Uygun değil",(IF('Cihazlar'!R405="","",IF(ISNUMBER('Cihazlar'!R405),'Cihazlar'!R405,IFERROR(DATE(VALUE(RIGHT('Cihazlar'!R405,4)),VALUE(MID('Cihazlar'!R405,4,2)),VALUE(LEFT('Cihazlar'!R405,2))),""))))+0,EDATE((IF('Cihazlar'!R405="","",IF(ISNUMBER('Cihazlar'!R405),'Cihazlar'!R405,IFERROR(DATE(VALUE(RIGHT('Cihazlar'!R405,4)),VALUE(MID('Cihazlar'!R405,4,2)),VALUE(LEFT('Cihazlar'!R405,2))),"")))),12)))</f>
        <v/>
      </c>
      <c r="J405" s="17" t="str">
        <f>IF(I405="","",I405-TODAY())</f>
        <v/>
      </c>
      <c r="K405" s="16" t="str">
        <f>IF('Cihazlar'!U405="","",IF('Cihazlar'!V405="Kaçak var",(IF('Cihazlar'!U405="","",IF(ISNUMBER('Cihazlar'!U405),'Cihazlar'!U405,IFERROR(DATE(VALUE(RIGHT('Cihazlar'!U405,4)),VALUE(MID('Cihazlar'!U405,4,2)),VALUE(LEFT('Cihazlar'!U405,2))),""))))+30,EDATE((IF('Cihazlar'!U405="","",IF(ISNUMBER('Cihazlar'!U405),'Cihazlar'!U405,IFERROR(DATE(VALUE(RIGHT('Cihazlar'!U405,4)),VALUE(MID('Cihazlar'!U405,4,2)),VALUE(LEFT('Cihazlar'!U405,2))),"")))),12)))</f>
        <v/>
      </c>
      <c r="L405" s="17" t="str">
        <f>IF(K405="","",K405-TODAY())</f>
        <v/>
      </c>
      <c r="M405" s="16" t="str">
        <f>IF('Cihazlar'!X405="","",IF('Cihazlar'!Y405="Uygun değil",(IF('Cihazlar'!X405="","",IF(ISNUMBER('Cihazlar'!X405),'Cihazlar'!X405,IFERROR(DATE(VALUE(RIGHT('Cihazlar'!X405,4)),VALUE(MID('Cihazlar'!X405,4,2)),VALUE(LEFT('Cihazlar'!X405,2))),""))))+0,EDATE((IF('Cihazlar'!X405="","",IF(ISNUMBER('Cihazlar'!X405),'Cihazlar'!X405,IFERROR(DATE(VALUE(RIGHT('Cihazlar'!X405,4)),VALUE(MID('Cihazlar'!X405,4,2)),VALUE(LEFT('Cihazlar'!X405,2))),"")))),12)))</f>
        <v/>
      </c>
      <c r="N405" s="17" t="str">
        <f>IF(M405="","",M405-TODAY())</f>
        <v/>
      </c>
      <c r="O405" s="16" t="str">
        <f>IF('Cihazlar'!F405&lt;&gt;"",IF('Cihazlar'!F405="","",IF(ISNUMBER('Cihazlar'!F405),'Cihazlar'!F405,IFERROR(DATE(VALUE(RIGHT('Cihazlar'!F405,4)),VALUE(MID('Cihazlar'!F405,4,2)),VALUE(LEFT('Cihazlar'!F405,2))),""))),IF('Cihazlar'!E405="","",IF(ISNUMBER('Cihazlar'!E405),'Cihazlar'!E405,IFERROR(DATE(VALUE(RIGHT('Cihazlar'!E405,4)),VALUE(MID('Cihazlar'!E405,4,2)),VALUE(LEFT('Cihazlar'!E405,2))),""))))</f>
        <v/>
      </c>
      <c r="P405" t="str">
        <f>IF('Cihazlar'!C405="","",IFERROR(MATCH('Cihazlar'!C405,'Ürünler'!$A:$A,0),IFERROR(MATCH('Cihazlar'!C405,'Ürünler'!$B:$B,0),"")))</f>
        <v/>
      </c>
      <c r="Q405">
        <f>IF(R405&gt;0,0,IF('Cihazlar'!J405&lt;&gt;"",N(VALUE('Cihazlar'!J405)),IF(P405="",0,N(INDEX('Ürünler'!$C:$C,P405)))))</f>
        <v>0</v>
      </c>
      <c r="R405">
        <f>IF('Cihazlar'!K405&lt;&gt;"",N(VALUE('Cihazlar'!K405)),IF('Cihazlar'!J405&lt;&gt;"",0,IF(P405="",0,N(INDEX('Ürünler'!$D:$D,P405)))))</f>
        <v>0</v>
      </c>
    </row>
    <row r="406" spans="1:18">
      <c r="A406" t="str">
        <f>IF(AND('Cihazlar'!A406="",'Cihazlar'!B406=""),"",IFERROR(INDEX('Müşteriler'!$A:$A,MATCH(IF('Cihazlar'!A406="","§",'Cihazlar'!A406),'Müşteriler'!$K:$K,0)),IFERROR(INDEX('Müşteriler'!$A:$A,MATCH(IF('Cihazlar'!B406="","§",'Cihazlar'!B406),'Müşteriler'!$C:$C,0)),'Cihazlar'!A406&amp;'Cihazlar'!B406)))</f>
        <v/>
      </c>
      <c r="B406" t="str">
        <f>IF('Cihazlar'!C406="","",IF(P406="",'Cihazlar'!C406,INDEX('Ürünler'!$B:$B,P406)))</f>
        <v/>
      </c>
      <c r="C406" t="str">
        <f>IF('Cihazlar'!D406="","",'Cihazlar'!D406)</f>
        <v/>
      </c>
      <c r="D406" s="16" t="str">
        <f>O406</f>
        <v/>
      </c>
      <c r="E406" t="str">
        <f>IF(R406&gt;0,R406&amp;" gün",IF(Q406&gt;0,Q406&amp;" ay",""))</f>
        <v/>
      </c>
      <c r="F406" s="16" t="str">
        <f>IF(OR('Cihazlar'!C406="",O406=""),"",IF(R406&gt;0,O406+R406,IF(Q406&gt;0,EDATE(O406,Q406),"")))</f>
        <v/>
      </c>
      <c r="G406" s="17" t="str">
        <f>IF(F406="","",F406-TODAY())</f>
        <v/>
      </c>
      <c r="H406" t="str">
        <f>IF(G406="","",IF(G406&lt;0,"Gecikmiş",IF(G406&lt;=30,"30 gün içinde","Planlı")))</f>
        <v/>
      </c>
      <c r="I406" s="16" t="str">
        <f>IF('Cihazlar'!R406="","",IF('Cihazlar'!S406="Uygun değil",(IF('Cihazlar'!R406="","",IF(ISNUMBER('Cihazlar'!R406),'Cihazlar'!R406,IFERROR(DATE(VALUE(RIGHT('Cihazlar'!R406,4)),VALUE(MID('Cihazlar'!R406,4,2)),VALUE(LEFT('Cihazlar'!R406,2))),""))))+0,EDATE((IF('Cihazlar'!R406="","",IF(ISNUMBER('Cihazlar'!R406),'Cihazlar'!R406,IFERROR(DATE(VALUE(RIGHT('Cihazlar'!R406,4)),VALUE(MID('Cihazlar'!R406,4,2)),VALUE(LEFT('Cihazlar'!R406,2))),"")))),12)))</f>
        <v/>
      </c>
      <c r="J406" s="17" t="str">
        <f>IF(I406="","",I406-TODAY())</f>
        <v/>
      </c>
      <c r="K406" s="16" t="str">
        <f>IF('Cihazlar'!U406="","",IF('Cihazlar'!V406="Kaçak var",(IF('Cihazlar'!U406="","",IF(ISNUMBER('Cihazlar'!U406),'Cihazlar'!U406,IFERROR(DATE(VALUE(RIGHT('Cihazlar'!U406,4)),VALUE(MID('Cihazlar'!U406,4,2)),VALUE(LEFT('Cihazlar'!U406,2))),""))))+30,EDATE((IF('Cihazlar'!U406="","",IF(ISNUMBER('Cihazlar'!U406),'Cihazlar'!U406,IFERROR(DATE(VALUE(RIGHT('Cihazlar'!U406,4)),VALUE(MID('Cihazlar'!U406,4,2)),VALUE(LEFT('Cihazlar'!U406,2))),"")))),12)))</f>
        <v/>
      </c>
      <c r="L406" s="17" t="str">
        <f>IF(K406="","",K406-TODAY())</f>
        <v/>
      </c>
      <c r="M406" s="16" t="str">
        <f>IF('Cihazlar'!X406="","",IF('Cihazlar'!Y406="Uygun değil",(IF('Cihazlar'!X406="","",IF(ISNUMBER('Cihazlar'!X406),'Cihazlar'!X406,IFERROR(DATE(VALUE(RIGHT('Cihazlar'!X406,4)),VALUE(MID('Cihazlar'!X406,4,2)),VALUE(LEFT('Cihazlar'!X406,2))),""))))+0,EDATE((IF('Cihazlar'!X406="","",IF(ISNUMBER('Cihazlar'!X406),'Cihazlar'!X406,IFERROR(DATE(VALUE(RIGHT('Cihazlar'!X406,4)),VALUE(MID('Cihazlar'!X406,4,2)),VALUE(LEFT('Cihazlar'!X406,2))),"")))),12)))</f>
        <v/>
      </c>
      <c r="N406" s="17" t="str">
        <f>IF(M406="","",M406-TODAY())</f>
        <v/>
      </c>
      <c r="O406" s="16" t="str">
        <f>IF('Cihazlar'!F406&lt;&gt;"",IF('Cihazlar'!F406="","",IF(ISNUMBER('Cihazlar'!F406),'Cihazlar'!F406,IFERROR(DATE(VALUE(RIGHT('Cihazlar'!F406,4)),VALUE(MID('Cihazlar'!F406,4,2)),VALUE(LEFT('Cihazlar'!F406,2))),""))),IF('Cihazlar'!E406="","",IF(ISNUMBER('Cihazlar'!E406),'Cihazlar'!E406,IFERROR(DATE(VALUE(RIGHT('Cihazlar'!E406,4)),VALUE(MID('Cihazlar'!E406,4,2)),VALUE(LEFT('Cihazlar'!E406,2))),""))))</f>
        <v/>
      </c>
      <c r="P406" t="str">
        <f>IF('Cihazlar'!C406="","",IFERROR(MATCH('Cihazlar'!C406,'Ürünler'!$A:$A,0),IFERROR(MATCH('Cihazlar'!C406,'Ürünler'!$B:$B,0),"")))</f>
        <v/>
      </c>
      <c r="Q406">
        <f>IF(R406&gt;0,0,IF('Cihazlar'!J406&lt;&gt;"",N(VALUE('Cihazlar'!J406)),IF(P406="",0,N(INDEX('Ürünler'!$C:$C,P406)))))</f>
        <v>0</v>
      </c>
      <c r="R406">
        <f>IF('Cihazlar'!K406&lt;&gt;"",N(VALUE('Cihazlar'!K406)),IF('Cihazlar'!J406&lt;&gt;"",0,IF(P406="",0,N(INDEX('Ürünler'!$D:$D,P406)))))</f>
        <v>0</v>
      </c>
    </row>
    <row r="407" spans="1:18">
      <c r="A407" t="str">
        <f>IF(AND('Cihazlar'!A407="",'Cihazlar'!B407=""),"",IFERROR(INDEX('Müşteriler'!$A:$A,MATCH(IF('Cihazlar'!A407="","§",'Cihazlar'!A407),'Müşteriler'!$K:$K,0)),IFERROR(INDEX('Müşteriler'!$A:$A,MATCH(IF('Cihazlar'!B407="","§",'Cihazlar'!B407),'Müşteriler'!$C:$C,0)),'Cihazlar'!A407&amp;'Cihazlar'!B407)))</f>
        <v/>
      </c>
      <c r="B407" t="str">
        <f>IF('Cihazlar'!C407="","",IF(P407="",'Cihazlar'!C407,INDEX('Ürünler'!$B:$B,P407)))</f>
        <v/>
      </c>
      <c r="C407" t="str">
        <f>IF('Cihazlar'!D407="","",'Cihazlar'!D407)</f>
        <v/>
      </c>
      <c r="D407" s="16" t="str">
        <f>O407</f>
        <v/>
      </c>
      <c r="E407" t="str">
        <f>IF(R407&gt;0,R407&amp;" gün",IF(Q407&gt;0,Q407&amp;" ay",""))</f>
        <v/>
      </c>
      <c r="F407" s="16" t="str">
        <f>IF(OR('Cihazlar'!C407="",O407=""),"",IF(R407&gt;0,O407+R407,IF(Q407&gt;0,EDATE(O407,Q407),"")))</f>
        <v/>
      </c>
      <c r="G407" s="17" t="str">
        <f>IF(F407="","",F407-TODAY())</f>
        <v/>
      </c>
      <c r="H407" t="str">
        <f>IF(G407="","",IF(G407&lt;0,"Gecikmiş",IF(G407&lt;=30,"30 gün içinde","Planlı")))</f>
        <v/>
      </c>
      <c r="I407" s="16" t="str">
        <f>IF('Cihazlar'!R407="","",IF('Cihazlar'!S407="Uygun değil",(IF('Cihazlar'!R407="","",IF(ISNUMBER('Cihazlar'!R407),'Cihazlar'!R407,IFERROR(DATE(VALUE(RIGHT('Cihazlar'!R407,4)),VALUE(MID('Cihazlar'!R407,4,2)),VALUE(LEFT('Cihazlar'!R407,2))),""))))+0,EDATE((IF('Cihazlar'!R407="","",IF(ISNUMBER('Cihazlar'!R407),'Cihazlar'!R407,IFERROR(DATE(VALUE(RIGHT('Cihazlar'!R407,4)),VALUE(MID('Cihazlar'!R407,4,2)),VALUE(LEFT('Cihazlar'!R407,2))),"")))),12)))</f>
        <v/>
      </c>
      <c r="J407" s="17" t="str">
        <f>IF(I407="","",I407-TODAY())</f>
        <v/>
      </c>
      <c r="K407" s="16" t="str">
        <f>IF('Cihazlar'!U407="","",IF('Cihazlar'!V407="Kaçak var",(IF('Cihazlar'!U407="","",IF(ISNUMBER('Cihazlar'!U407),'Cihazlar'!U407,IFERROR(DATE(VALUE(RIGHT('Cihazlar'!U407,4)),VALUE(MID('Cihazlar'!U407,4,2)),VALUE(LEFT('Cihazlar'!U407,2))),""))))+30,EDATE((IF('Cihazlar'!U407="","",IF(ISNUMBER('Cihazlar'!U407),'Cihazlar'!U407,IFERROR(DATE(VALUE(RIGHT('Cihazlar'!U407,4)),VALUE(MID('Cihazlar'!U407,4,2)),VALUE(LEFT('Cihazlar'!U407,2))),"")))),12)))</f>
        <v/>
      </c>
      <c r="L407" s="17" t="str">
        <f>IF(K407="","",K407-TODAY())</f>
        <v/>
      </c>
      <c r="M407" s="16" t="str">
        <f>IF('Cihazlar'!X407="","",IF('Cihazlar'!Y407="Uygun değil",(IF('Cihazlar'!X407="","",IF(ISNUMBER('Cihazlar'!X407),'Cihazlar'!X407,IFERROR(DATE(VALUE(RIGHT('Cihazlar'!X407,4)),VALUE(MID('Cihazlar'!X407,4,2)),VALUE(LEFT('Cihazlar'!X407,2))),""))))+0,EDATE((IF('Cihazlar'!X407="","",IF(ISNUMBER('Cihazlar'!X407),'Cihazlar'!X407,IFERROR(DATE(VALUE(RIGHT('Cihazlar'!X407,4)),VALUE(MID('Cihazlar'!X407,4,2)),VALUE(LEFT('Cihazlar'!X407,2))),"")))),12)))</f>
        <v/>
      </c>
      <c r="N407" s="17" t="str">
        <f>IF(M407="","",M407-TODAY())</f>
        <v/>
      </c>
      <c r="O407" s="16" t="str">
        <f>IF('Cihazlar'!F407&lt;&gt;"",IF('Cihazlar'!F407="","",IF(ISNUMBER('Cihazlar'!F407),'Cihazlar'!F407,IFERROR(DATE(VALUE(RIGHT('Cihazlar'!F407,4)),VALUE(MID('Cihazlar'!F407,4,2)),VALUE(LEFT('Cihazlar'!F407,2))),""))),IF('Cihazlar'!E407="","",IF(ISNUMBER('Cihazlar'!E407),'Cihazlar'!E407,IFERROR(DATE(VALUE(RIGHT('Cihazlar'!E407,4)),VALUE(MID('Cihazlar'!E407,4,2)),VALUE(LEFT('Cihazlar'!E407,2))),""))))</f>
        <v/>
      </c>
      <c r="P407" t="str">
        <f>IF('Cihazlar'!C407="","",IFERROR(MATCH('Cihazlar'!C407,'Ürünler'!$A:$A,0),IFERROR(MATCH('Cihazlar'!C407,'Ürünler'!$B:$B,0),"")))</f>
        <v/>
      </c>
      <c r="Q407">
        <f>IF(R407&gt;0,0,IF('Cihazlar'!J407&lt;&gt;"",N(VALUE('Cihazlar'!J407)),IF(P407="",0,N(INDEX('Ürünler'!$C:$C,P407)))))</f>
        <v>0</v>
      </c>
      <c r="R407">
        <f>IF('Cihazlar'!K407&lt;&gt;"",N(VALUE('Cihazlar'!K407)),IF('Cihazlar'!J407&lt;&gt;"",0,IF(P407="",0,N(INDEX('Ürünler'!$D:$D,P407)))))</f>
        <v>0</v>
      </c>
    </row>
    <row r="408" spans="1:18">
      <c r="A408" t="str">
        <f>IF(AND('Cihazlar'!A408="",'Cihazlar'!B408=""),"",IFERROR(INDEX('Müşteriler'!$A:$A,MATCH(IF('Cihazlar'!A408="","§",'Cihazlar'!A408),'Müşteriler'!$K:$K,0)),IFERROR(INDEX('Müşteriler'!$A:$A,MATCH(IF('Cihazlar'!B408="","§",'Cihazlar'!B408),'Müşteriler'!$C:$C,0)),'Cihazlar'!A408&amp;'Cihazlar'!B408)))</f>
        <v/>
      </c>
      <c r="B408" t="str">
        <f>IF('Cihazlar'!C408="","",IF(P408="",'Cihazlar'!C408,INDEX('Ürünler'!$B:$B,P408)))</f>
        <v/>
      </c>
      <c r="C408" t="str">
        <f>IF('Cihazlar'!D408="","",'Cihazlar'!D408)</f>
        <v/>
      </c>
      <c r="D408" s="16" t="str">
        <f>O408</f>
        <v/>
      </c>
      <c r="E408" t="str">
        <f>IF(R408&gt;0,R408&amp;" gün",IF(Q408&gt;0,Q408&amp;" ay",""))</f>
        <v/>
      </c>
      <c r="F408" s="16" t="str">
        <f>IF(OR('Cihazlar'!C408="",O408=""),"",IF(R408&gt;0,O408+R408,IF(Q408&gt;0,EDATE(O408,Q408),"")))</f>
        <v/>
      </c>
      <c r="G408" s="17" t="str">
        <f>IF(F408="","",F408-TODAY())</f>
        <v/>
      </c>
      <c r="H408" t="str">
        <f>IF(G408="","",IF(G408&lt;0,"Gecikmiş",IF(G408&lt;=30,"30 gün içinde","Planlı")))</f>
        <v/>
      </c>
      <c r="I408" s="16" t="str">
        <f>IF('Cihazlar'!R408="","",IF('Cihazlar'!S408="Uygun değil",(IF('Cihazlar'!R408="","",IF(ISNUMBER('Cihazlar'!R408),'Cihazlar'!R408,IFERROR(DATE(VALUE(RIGHT('Cihazlar'!R408,4)),VALUE(MID('Cihazlar'!R408,4,2)),VALUE(LEFT('Cihazlar'!R408,2))),""))))+0,EDATE((IF('Cihazlar'!R408="","",IF(ISNUMBER('Cihazlar'!R408),'Cihazlar'!R408,IFERROR(DATE(VALUE(RIGHT('Cihazlar'!R408,4)),VALUE(MID('Cihazlar'!R408,4,2)),VALUE(LEFT('Cihazlar'!R408,2))),"")))),12)))</f>
        <v/>
      </c>
      <c r="J408" s="17" t="str">
        <f>IF(I408="","",I408-TODAY())</f>
        <v/>
      </c>
      <c r="K408" s="16" t="str">
        <f>IF('Cihazlar'!U408="","",IF('Cihazlar'!V408="Kaçak var",(IF('Cihazlar'!U408="","",IF(ISNUMBER('Cihazlar'!U408),'Cihazlar'!U408,IFERROR(DATE(VALUE(RIGHT('Cihazlar'!U408,4)),VALUE(MID('Cihazlar'!U408,4,2)),VALUE(LEFT('Cihazlar'!U408,2))),""))))+30,EDATE((IF('Cihazlar'!U408="","",IF(ISNUMBER('Cihazlar'!U408),'Cihazlar'!U408,IFERROR(DATE(VALUE(RIGHT('Cihazlar'!U408,4)),VALUE(MID('Cihazlar'!U408,4,2)),VALUE(LEFT('Cihazlar'!U408,2))),"")))),12)))</f>
        <v/>
      </c>
      <c r="L408" s="17" t="str">
        <f>IF(K408="","",K408-TODAY())</f>
        <v/>
      </c>
      <c r="M408" s="16" t="str">
        <f>IF('Cihazlar'!X408="","",IF('Cihazlar'!Y408="Uygun değil",(IF('Cihazlar'!X408="","",IF(ISNUMBER('Cihazlar'!X408),'Cihazlar'!X408,IFERROR(DATE(VALUE(RIGHT('Cihazlar'!X408,4)),VALUE(MID('Cihazlar'!X408,4,2)),VALUE(LEFT('Cihazlar'!X408,2))),""))))+0,EDATE((IF('Cihazlar'!X408="","",IF(ISNUMBER('Cihazlar'!X408),'Cihazlar'!X408,IFERROR(DATE(VALUE(RIGHT('Cihazlar'!X408,4)),VALUE(MID('Cihazlar'!X408,4,2)),VALUE(LEFT('Cihazlar'!X408,2))),"")))),12)))</f>
        <v/>
      </c>
      <c r="N408" s="17" t="str">
        <f>IF(M408="","",M408-TODAY())</f>
        <v/>
      </c>
      <c r="O408" s="16" t="str">
        <f>IF('Cihazlar'!F408&lt;&gt;"",IF('Cihazlar'!F408="","",IF(ISNUMBER('Cihazlar'!F408),'Cihazlar'!F408,IFERROR(DATE(VALUE(RIGHT('Cihazlar'!F408,4)),VALUE(MID('Cihazlar'!F408,4,2)),VALUE(LEFT('Cihazlar'!F408,2))),""))),IF('Cihazlar'!E408="","",IF(ISNUMBER('Cihazlar'!E408),'Cihazlar'!E408,IFERROR(DATE(VALUE(RIGHT('Cihazlar'!E408,4)),VALUE(MID('Cihazlar'!E408,4,2)),VALUE(LEFT('Cihazlar'!E408,2))),""))))</f>
        <v/>
      </c>
      <c r="P408" t="str">
        <f>IF('Cihazlar'!C408="","",IFERROR(MATCH('Cihazlar'!C408,'Ürünler'!$A:$A,0),IFERROR(MATCH('Cihazlar'!C408,'Ürünler'!$B:$B,0),"")))</f>
        <v/>
      </c>
      <c r="Q408">
        <f>IF(R408&gt;0,0,IF('Cihazlar'!J408&lt;&gt;"",N(VALUE('Cihazlar'!J408)),IF(P408="",0,N(INDEX('Ürünler'!$C:$C,P408)))))</f>
        <v>0</v>
      </c>
      <c r="R408">
        <f>IF('Cihazlar'!K408&lt;&gt;"",N(VALUE('Cihazlar'!K408)),IF('Cihazlar'!J408&lt;&gt;"",0,IF(P408="",0,N(INDEX('Ürünler'!$D:$D,P408)))))</f>
        <v>0</v>
      </c>
    </row>
    <row r="409" spans="1:18">
      <c r="A409" t="str">
        <f>IF(AND('Cihazlar'!A409="",'Cihazlar'!B409=""),"",IFERROR(INDEX('Müşteriler'!$A:$A,MATCH(IF('Cihazlar'!A409="","§",'Cihazlar'!A409),'Müşteriler'!$K:$K,0)),IFERROR(INDEX('Müşteriler'!$A:$A,MATCH(IF('Cihazlar'!B409="","§",'Cihazlar'!B409),'Müşteriler'!$C:$C,0)),'Cihazlar'!A409&amp;'Cihazlar'!B409)))</f>
        <v/>
      </c>
      <c r="B409" t="str">
        <f>IF('Cihazlar'!C409="","",IF(P409="",'Cihazlar'!C409,INDEX('Ürünler'!$B:$B,P409)))</f>
        <v/>
      </c>
      <c r="C409" t="str">
        <f>IF('Cihazlar'!D409="","",'Cihazlar'!D409)</f>
        <v/>
      </c>
      <c r="D409" s="16" t="str">
        <f>O409</f>
        <v/>
      </c>
      <c r="E409" t="str">
        <f>IF(R409&gt;0,R409&amp;" gün",IF(Q409&gt;0,Q409&amp;" ay",""))</f>
        <v/>
      </c>
      <c r="F409" s="16" t="str">
        <f>IF(OR('Cihazlar'!C409="",O409=""),"",IF(R409&gt;0,O409+R409,IF(Q409&gt;0,EDATE(O409,Q409),"")))</f>
        <v/>
      </c>
      <c r="G409" s="17" t="str">
        <f>IF(F409="","",F409-TODAY())</f>
        <v/>
      </c>
      <c r="H409" t="str">
        <f>IF(G409="","",IF(G409&lt;0,"Gecikmiş",IF(G409&lt;=30,"30 gün içinde","Planlı")))</f>
        <v/>
      </c>
      <c r="I409" s="16" t="str">
        <f>IF('Cihazlar'!R409="","",IF('Cihazlar'!S409="Uygun değil",(IF('Cihazlar'!R409="","",IF(ISNUMBER('Cihazlar'!R409),'Cihazlar'!R409,IFERROR(DATE(VALUE(RIGHT('Cihazlar'!R409,4)),VALUE(MID('Cihazlar'!R409,4,2)),VALUE(LEFT('Cihazlar'!R409,2))),""))))+0,EDATE((IF('Cihazlar'!R409="","",IF(ISNUMBER('Cihazlar'!R409),'Cihazlar'!R409,IFERROR(DATE(VALUE(RIGHT('Cihazlar'!R409,4)),VALUE(MID('Cihazlar'!R409,4,2)),VALUE(LEFT('Cihazlar'!R409,2))),"")))),12)))</f>
        <v/>
      </c>
      <c r="J409" s="17" t="str">
        <f>IF(I409="","",I409-TODAY())</f>
        <v/>
      </c>
      <c r="K409" s="16" t="str">
        <f>IF('Cihazlar'!U409="","",IF('Cihazlar'!V409="Kaçak var",(IF('Cihazlar'!U409="","",IF(ISNUMBER('Cihazlar'!U409),'Cihazlar'!U409,IFERROR(DATE(VALUE(RIGHT('Cihazlar'!U409,4)),VALUE(MID('Cihazlar'!U409,4,2)),VALUE(LEFT('Cihazlar'!U409,2))),""))))+30,EDATE((IF('Cihazlar'!U409="","",IF(ISNUMBER('Cihazlar'!U409),'Cihazlar'!U409,IFERROR(DATE(VALUE(RIGHT('Cihazlar'!U409,4)),VALUE(MID('Cihazlar'!U409,4,2)),VALUE(LEFT('Cihazlar'!U409,2))),"")))),12)))</f>
        <v/>
      </c>
      <c r="L409" s="17" t="str">
        <f>IF(K409="","",K409-TODAY())</f>
        <v/>
      </c>
      <c r="M409" s="16" t="str">
        <f>IF('Cihazlar'!X409="","",IF('Cihazlar'!Y409="Uygun değil",(IF('Cihazlar'!X409="","",IF(ISNUMBER('Cihazlar'!X409),'Cihazlar'!X409,IFERROR(DATE(VALUE(RIGHT('Cihazlar'!X409,4)),VALUE(MID('Cihazlar'!X409,4,2)),VALUE(LEFT('Cihazlar'!X409,2))),""))))+0,EDATE((IF('Cihazlar'!X409="","",IF(ISNUMBER('Cihazlar'!X409),'Cihazlar'!X409,IFERROR(DATE(VALUE(RIGHT('Cihazlar'!X409,4)),VALUE(MID('Cihazlar'!X409,4,2)),VALUE(LEFT('Cihazlar'!X409,2))),"")))),12)))</f>
        <v/>
      </c>
      <c r="N409" s="17" t="str">
        <f>IF(M409="","",M409-TODAY())</f>
        <v/>
      </c>
      <c r="O409" s="16" t="str">
        <f>IF('Cihazlar'!F409&lt;&gt;"",IF('Cihazlar'!F409="","",IF(ISNUMBER('Cihazlar'!F409),'Cihazlar'!F409,IFERROR(DATE(VALUE(RIGHT('Cihazlar'!F409,4)),VALUE(MID('Cihazlar'!F409,4,2)),VALUE(LEFT('Cihazlar'!F409,2))),""))),IF('Cihazlar'!E409="","",IF(ISNUMBER('Cihazlar'!E409),'Cihazlar'!E409,IFERROR(DATE(VALUE(RIGHT('Cihazlar'!E409,4)),VALUE(MID('Cihazlar'!E409,4,2)),VALUE(LEFT('Cihazlar'!E409,2))),""))))</f>
        <v/>
      </c>
      <c r="P409" t="str">
        <f>IF('Cihazlar'!C409="","",IFERROR(MATCH('Cihazlar'!C409,'Ürünler'!$A:$A,0),IFERROR(MATCH('Cihazlar'!C409,'Ürünler'!$B:$B,0),"")))</f>
        <v/>
      </c>
      <c r="Q409">
        <f>IF(R409&gt;0,0,IF('Cihazlar'!J409&lt;&gt;"",N(VALUE('Cihazlar'!J409)),IF(P409="",0,N(INDEX('Ürünler'!$C:$C,P409)))))</f>
        <v>0</v>
      </c>
      <c r="R409">
        <f>IF('Cihazlar'!K409&lt;&gt;"",N(VALUE('Cihazlar'!K409)),IF('Cihazlar'!J409&lt;&gt;"",0,IF(P409="",0,N(INDEX('Ürünler'!$D:$D,P409)))))</f>
        <v>0</v>
      </c>
    </row>
    <row r="410" spans="1:18">
      <c r="A410" t="str">
        <f>IF(AND('Cihazlar'!A410="",'Cihazlar'!B410=""),"",IFERROR(INDEX('Müşteriler'!$A:$A,MATCH(IF('Cihazlar'!A410="","§",'Cihazlar'!A410),'Müşteriler'!$K:$K,0)),IFERROR(INDEX('Müşteriler'!$A:$A,MATCH(IF('Cihazlar'!B410="","§",'Cihazlar'!B410),'Müşteriler'!$C:$C,0)),'Cihazlar'!A410&amp;'Cihazlar'!B410)))</f>
        <v/>
      </c>
      <c r="B410" t="str">
        <f>IF('Cihazlar'!C410="","",IF(P410="",'Cihazlar'!C410,INDEX('Ürünler'!$B:$B,P410)))</f>
        <v/>
      </c>
      <c r="C410" t="str">
        <f>IF('Cihazlar'!D410="","",'Cihazlar'!D410)</f>
        <v/>
      </c>
      <c r="D410" s="16" t="str">
        <f>O410</f>
        <v/>
      </c>
      <c r="E410" t="str">
        <f>IF(R410&gt;0,R410&amp;" gün",IF(Q410&gt;0,Q410&amp;" ay",""))</f>
        <v/>
      </c>
      <c r="F410" s="16" t="str">
        <f>IF(OR('Cihazlar'!C410="",O410=""),"",IF(R410&gt;0,O410+R410,IF(Q410&gt;0,EDATE(O410,Q410),"")))</f>
        <v/>
      </c>
      <c r="G410" s="17" t="str">
        <f>IF(F410="","",F410-TODAY())</f>
        <v/>
      </c>
      <c r="H410" t="str">
        <f>IF(G410="","",IF(G410&lt;0,"Gecikmiş",IF(G410&lt;=30,"30 gün içinde","Planlı")))</f>
        <v/>
      </c>
      <c r="I410" s="16" t="str">
        <f>IF('Cihazlar'!R410="","",IF('Cihazlar'!S410="Uygun değil",(IF('Cihazlar'!R410="","",IF(ISNUMBER('Cihazlar'!R410),'Cihazlar'!R410,IFERROR(DATE(VALUE(RIGHT('Cihazlar'!R410,4)),VALUE(MID('Cihazlar'!R410,4,2)),VALUE(LEFT('Cihazlar'!R410,2))),""))))+0,EDATE((IF('Cihazlar'!R410="","",IF(ISNUMBER('Cihazlar'!R410),'Cihazlar'!R410,IFERROR(DATE(VALUE(RIGHT('Cihazlar'!R410,4)),VALUE(MID('Cihazlar'!R410,4,2)),VALUE(LEFT('Cihazlar'!R410,2))),"")))),12)))</f>
        <v/>
      </c>
      <c r="J410" s="17" t="str">
        <f>IF(I410="","",I410-TODAY())</f>
        <v/>
      </c>
      <c r="K410" s="16" t="str">
        <f>IF('Cihazlar'!U410="","",IF('Cihazlar'!V410="Kaçak var",(IF('Cihazlar'!U410="","",IF(ISNUMBER('Cihazlar'!U410),'Cihazlar'!U410,IFERROR(DATE(VALUE(RIGHT('Cihazlar'!U410,4)),VALUE(MID('Cihazlar'!U410,4,2)),VALUE(LEFT('Cihazlar'!U410,2))),""))))+30,EDATE((IF('Cihazlar'!U410="","",IF(ISNUMBER('Cihazlar'!U410),'Cihazlar'!U410,IFERROR(DATE(VALUE(RIGHT('Cihazlar'!U410,4)),VALUE(MID('Cihazlar'!U410,4,2)),VALUE(LEFT('Cihazlar'!U410,2))),"")))),12)))</f>
        <v/>
      </c>
      <c r="L410" s="17" t="str">
        <f>IF(K410="","",K410-TODAY())</f>
        <v/>
      </c>
      <c r="M410" s="16" t="str">
        <f>IF('Cihazlar'!X410="","",IF('Cihazlar'!Y410="Uygun değil",(IF('Cihazlar'!X410="","",IF(ISNUMBER('Cihazlar'!X410),'Cihazlar'!X410,IFERROR(DATE(VALUE(RIGHT('Cihazlar'!X410,4)),VALUE(MID('Cihazlar'!X410,4,2)),VALUE(LEFT('Cihazlar'!X410,2))),""))))+0,EDATE((IF('Cihazlar'!X410="","",IF(ISNUMBER('Cihazlar'!X410),'Cihazlar'!X410,IFERROR(DATE(VALUE(RIGHT('Cihazlar'!X410,4)),VALUE(MID('Cihazlar'!X410,4,2)),VALUE(LEFT('Cihazlar'!X410,2))),"")))),12)))</f>
        <v/>
      </c>
      <c r="N410" s="17" t="str">
        <f>IF(M410="","",M410-TODAY())</f>
        <v/>
      </c>
      <c r="O410" s="16" t="str">
        <f>IF('Cihazlar'!F410&lt;&gt;"",IF('Cihazlar'!F410="","",IF(ISNUMBER('Cihazlar'!F410),'Cihazlar'!F410,IFERROR(DATE(VALUE(RIGHT('Cihazlar'!F410,4)),VALUE(MID('Cihazlar'!F410,4,2)),VALUE(LEFT('Cihazlar'!F410,2))),""))),IF('Cihazlar'!E410="","",IF(ISNUMBER('Cihazlar'!E410),'Cihazlar'!E410,IFERROR(DATE(VALUE(RIGHT('Cihazlar'!E410,4)),VALUE(MID('Cihazlar'!E410,4,2)),VALUE(LEFT('Cihazlar'!E410,2))),""))))</f>
        <v/>
      </c>
      <c r="P410" t="str">
        <f>IF('Cihazlar'!C410="","",IFERROR(MATCH('Cihazlar'!C410,'Ürünler'!$A:$A,0),IFERROR(MATCH('Cihazlar'!C410,'Ürünler'!$B:$B,0),"")))</f>
        <v/>
      </c>
      <c r="Q410">
        <f>IF(R410&gt;0,0,IF('Cihazlar'!J410&lt;&gt;"",N(VALUE('Cihazlar'!J410)),IF(P410="",0,N(INDEX('Ürünler'!$C:$C,P410)))))</f>
        <v>0</v>
      </c>
      <c r="R410">
        <f>IF('Cihazlar'!K410&lt;&gt;"",N(VALUE('Cihazlar'!K410)),IF('Cihazlar'!J410&lt;&gt;"",0,IF(P410="",0,N(INDEX('Ürünler'!$D:$D,P410)))))</f>
        <v>0</v>
      </c>
    </row>
    <row r="411" spans="1:18">
      <c r="A411" t="str">
        <f>IF(AND('Cihazlar'!A411="",'Cihazlar'!B411=""),"",IFERROR(INDEX('Müşteriler'!$A:$A,MATCH(IF('Cihazlar'!A411="","§",'Cihazlar'!A411),'Müşteriler'!$K:$K,0)),IFERROR(INDEX('Müşteriler'!$A:$A,MATCH(IF('Cihazlar'!B411="","§",'Cihazlar'!B411),'Müşteriler'!$C:$C,0)),'Cihazlar'!A411&amp;'Cihazlar'!B411)))</f>
        <v/>
      </c>
      <c r="B411" t="str">
        <f>IF('Cihazlar'!C411="","",IF(P411="",'Cihazlar'!C411,INDEX('Ürünler'!$B:$B,P411)))</f>
        <v/>
      </c>
      <c r="C411" t="str">
        <f>IF('Cihazlar'!D411="","",'Cihazlar'!D411)</f>
        <v/>
      </c>
      <c r="D411" s="16" t="str">
        <f>O411</f>
        <v/>
      </c>
      <c r="E411" t="str">
        <f>IF(R411&gt;0,R411&amp;" gün",IF(Q411&gt;0,Q411&amp;" ay",""))</f>
        <v/>
      </c>
      <c r="F411" s="16" t="str">
        <f>IF(OR('Cihazlar'!C411="",O411=""),"",IF(R411&gt;0,O411+R411,IF(Q411&gt;0,EDATE(O411,Q411),"")))</f>
        <v/>
      </c>
      <c r="G411" s="17" t="str">
        <f>IF(F411="","",F411-TODAY())</f>
        <v/>
      </c>
      <c r="H411" t="str">
        <f>IF(G411="","",IF(G411&lt;0,"Gecikmiş",IF(G411&lt;=30,"30 gün içinde","Planlı")))</f>
        <v/>
      </c>
      <c r="I411" s="16" t="str">
        <f>IF('Cihazlar'!R411="","",IF('Cihazlar'!S411="Uygun değil",(IF('Cihazlar'!R411="","",IF(ISNUMBER('Cihazlar'!R411),'Cihazlar'!R411,IFERROR(DATE(VALUE(RIGHT('Cihazlar'!R411,4)),VALUE(MID('Cihazlar'!R411,4,2)),VALUE(LEFT('Cihazlar'!R411,2))),""))))+0,EDATE((IF('Cihazlar'!R411="","",IF(ISNUMBER('Cihazlar'!R411),'Cihazlar'!R411,IFERROR(DATE(VALUE(RIGHT('Cihazlar'!R411,4)),VALUE(MID('Cihazlar'!R411,4,2)),VALUE(LEFT('Cihazlar'!R411,2))),"")))),12)))</f>
        <v/>
      </c>
      <c r="J411" s="17" t="str">
        <f>IF(I411="","",I411-TODAY())</f>
        <v/>
      </c>
      <c r="K411" s="16" t="str">
        <f>IF('Cihazlar'!U411="","",IF('Cihazlar'!V411="Kaçak var",(IF('Cihazlar'!U411="","",IF(ISNUMBER('Cihazlar'!U411),'Cihazlar'!U411,IFERROR(DATE(VALUE(RIGHT('Cihazlar'!U411,4)),VALUE(MID('Cihazlar'!U411,4,2)),VALUE(LEFT('Cihazlar'!U411,2))),""))))+30,EDATE((IF('Cihazlar'!U411="","",IF(ISNUMBER('Cihazlar'!U411),'Cihazlar'!U411,IFERROR(DATE(VALUE(RIGHT('Cihazlar'!U411,4)),VALUE(MID('Cihazlar'!U411,4,2)),VALUE(LEFT('Cihazlar'!U411,2))),"")))),12)))</f>
        <v/>
      </c>
      <c r="L411" s="17" t="str">
        <f>IF(K411="","",K411-TODAY())</f>
        <v/>
      </c>
      <c r="M411" s="16" t="str">
        <f>IF('Cihazlar'!X411="","",IF('Cihazlar'!Y411="Uygun değil",(IF('Cihazlar'!X411="","",IF(ISNUMBER('Cihazlar'!X411),'Cihazlar'!X411,IFERROR(DATE(VALUE(RIGHT('Cihazlar'!X411,4)),VALUE(MID('Cihazlar'!X411,4,2)),VALUE(LEFT('Cihazlar'!X411,2))),""))))+0,EDATE((IF('Cihazlar'!X411="","",IF(ISNUMBER('Cihazlar'!X411),'Cihazlar'!X411,IFERROR(DATE(VALUE(RIGHT('Cihazlar'!X411,4)),VALUE(MID('Cihazlar'!X411,4,2)),VALUE(LEFT('Cihazlar'!X411,2))),"")))),12)))</f>
        <v/>
      </c>
      <c r="N411" s="17" t="str">
        <f>IF(M411="","",M411-TODAY())</f>
        <v/>
      </c>
      <c r="O411" s="16" t="str">
        <f>IF('Cihazlar'!F411&lt;&gt;"",IF('Cihazlar'!F411="","",IF(ISNUMBER('Cihazlar'!F411),'Cihazlar'!F411,IFERROR(DATE(VALUE(RIGHT('Cihazlar'!F411,4)),VALUE(MID('Cihazlar'!F411,4,2)),VALUE(LEFT('Cihazlar'!F411,2))),""))),IF('Cihazlar'!E411="","",IF(ISNUMBER('Cihazlar'!E411),'Cihazlar'!E411,IFERROR(DATE(VALUE(RIGHT('Cihazlar'!E411,4)),VALUE(MID('Cihazlar'!E411,4,2)),VALUE(LEFT('Cihazlar'!E411,2))),""))))</f>
        <v/>
      </c>
      <c r="P411" t="str">
        <f>IF('Cihazlar'!C411="","",IFERROR(MATCH('Cihazlar'!C411,'Ürünler'!$A:$A,0),IFERROR(MATCH('Cihazlar'!C411,'Ürünler'!$B:$B,0),"")))</f>
        <v/>
      </c>
      <c r="Q411">
        <f>IF(R411&gt;0,0,IF('Cihazlar'!J411&lt;&gt;"",N(VALUE('Cihazlar'!J411)),IF(P411="",0,N(INDEX('Ürünler'!$C:$C,P411)))))</f>
        <v>0</v>
      </c>
      <c r="R411">
        <f>IF('Cihazlar'!K411&lt;&gt;"",N(VALUE('Cihazlar'!K411)),IF('Cihazlar'!J411&lt;&gt;"",0,IF(P411="",0,N(INDEX('Ürünler'!$D:$D,P411)))))</f>
        <v>0</v>
      </c>
    </row>
    <row r="412" spans="1:18">
      <c r="A412" t="str">
        <f>IF(AND('Cihazlar'!A412="",'Cihazlar'!B412=""),"",IFERROR(INDEX('Müşteriler'!$A:$A,MATCH(IF('Cihazlar'!A412="","§",'Cihazlar'!A412),'Müşteriler'!$K:$K,0)),IFERROR(INDEX('Müşteriler'!$A:$A,MATCH(IF('Cihazlar'!B412="","§",'Cihazlar'!B412),'Müşteriler'!$C:$C,0)),'Cihazlar'!A412&amp;'Cihazlar'!B412)))</f>
        <v/>
      </c>
      <c r="B412" t="str">
        <f>IF('Cihazlar'!C412="","",IF(P412="",'Cihazlar'!C412,INDEX('Ürünler'!$B:$B,P412)))</f>
        <v/>
      </c>
      <c r="C412" t="str">
        <f>IF('Cihazlar'!D412="","",'Cihazlar'!D412)</f>
        <v/>
      </c>
      <c r="D412" s="16" t="str">
        <f>O412</f>
        <v/>
      </c>
      <c r="E412" t="str">
        <f>IF(R412&gt;0,R412&amp;" gün",IF(Q412&gt;0,Q412&amp;" ay",""))</f>
        <v/>
      </c>
      <c r="F412" s="16" t="str">
        <f>IF(OR('Cihazlar'!C412="",O412=""),"",IF(R412&gt;0,O412+R412,IF(Q412&gt;0,EDATE(O412,Q412),"")))</f>
        <v/>
      </c>
      <c r="G412" s="17" t="str">
        <f>IF(F412="","",F412-TODAY())</f>
        <v/>
      </c>
      <c r="H412" t="str">
        <f>IF(G412="","",IF(G412&lt;0,"Gecikmiş",IF(G412&lt;=30,"30 gün içinde","Planlı")))</f>
        <v/>
      </c>
      <c r="I412" s="16" t="str">
        <f>IF('Cihazlar'!R412="","",IF('Cihazlar'!S412="Uygun değil",(IF('Cihazlar'!R412="","",IF(ISNUMBER('Cihazlar'!R412),'Cihazlar'!R412,IFERROR(DATE(VALUE(RIGHT('Cihazlar'!R412,4)),VALUE(MID('Cihazlar'!R412,4,2)),VALUE(LEFT('Cihazlar'!R412,2))),""))))+0,EDATE((IF('Cihazlar'!R412="","",IF(ISNUMBER('Cihazlar'!R412),'Cihazlar'!R412,IFERROR(DATE(VALUE(RIGHT('Cihazlar'!R412,4)),VALUE(MID('Cihazlar'!R412,4,2)),VALUE(LEFT('Cihazlar'!R412,2))),"")))),12)))</f>
        <v/>
      </c>
      <c r="J412" s="17" t="str">
        <f>IF(I412="","",I412-TODAY())</f>
        <v/>
      </c>
      <c r="K412" s="16" t="str">
        <f>IF('Cihazlar'!U412="","",IF('Cihazlar'!V412="Kaçak var",(IF('Cihazlar'!U412="","",IF(ISNUMBER('Cihazlar'!U412),'Cihazlar'!U412,IFERROR(DATE(VALUE(RIGHT('Cihazlar'!U412,4)),VALUE(MID('Cihazlar'!U412,4,2)),VALUE(LEFT('Cihazlar'!U412,2))),""))))+30,EDATE((IF('Cihazlar'!U412="","",IF(ISNUMBER('Cihazlar'!U412),'Cihazlar'!U412,IFERROR(DATE(VALUE(RIGHT('Cihazlar'!U412,4)),VALUE(MID('Cihazlar'!U412,4,2)),VALUE(LEFT('Cihazlar'!U412,2))),"")))),12)))</f>
        <v/>
      </c>
      <c r="L412" s="17" t="str">
        <f>IF(K412="","",K412-TODAY())</f>
        <v/>
      </c>
      <c r="M412" s="16" t="str">
        <f>IF('Cihazlar'!X412="","",IF('Cihazlar'!Y412="Uygun değil",(IF('Cihazlar'!X412="","",IF(ISNUMBER('Cihazlar'!X412),'Cihazlar'!X412,IFERROR(DATE(VALUE(RIGHT('Cihazlar'!X412,4)),VALUE(MID('Cihazlar'!X412,4,2)),VALUE(LEFT('Cihazlar'!X412,2))),""))))+0,EDATE((IF('Cihazlar'!X412="","",IF(ISNUMBER('Cihazlar'!X412),'Cihazlar'!X412,IFERROR(DATE(VALUE(RIGHT('Cihazlar'!X412,4)),VALUE(MID('Cihazlar'!X412,4,2)),VALUE(LEFT('Cihazlar'!X412,2))),"")))),12)))</f>
        <v/>
      </c>
      <c r="N412" s="17" t="str">
        <f>IF(M412="","",M412-TODAY())</f>
        <v/>
      </c>
      <c r="O412" s="16" t="str">
        <f>IF('Cihazlar'!F412&lt;&gt;"",IF('Cihazlar'!F412="","",IF(ISNUMBER('Cihazlar'!F412),'Cihazlar'!F412,IFERROR(DATE(VALUE(RIGHT('Cihazlar'!F412,4)),VALUE(MID('Cihazlar'!F412,4,2)),VALUE(LEFT('Cihazlar'!F412,2))),""))),IF('Cihazlar'!E412="","",IF(ISNUMBER('Cihazlar'!E412),'Cihazlar'!E412,IFERROR(DATE(VALUE(RIGHT('Cihazlar'!E412,4)),VALUE(MID('Cihazlar'!E412,4,2)),VALUE(LEFT('Cihazlar'!E412,2))),""))))</f>
        <v/>
      </c>
      <c r="P412" t="str">
        <f>IF('Cihazlar'!C412="","",IFERROR(MATCH('Cihazlar'!C412,'Ürünler'!$A:$A,0),IFERROR(MATCH('Cihazlar'!C412,'Ürünler'!$B:$B,0),"")))</f>
        <v/>
      </c>
      <c r="Q412">
        <f>IF(R412&gt;0,0,IF('Cihazlar'!J412&lt;&gt;"",N(VALUE('Cihazlar'!J412)),IF(P412="",0,N(INDEX('Ürünler'!$C:$C,P412)))))</f>
        <v>0</v>
      </c>
      <c r="R412">
        <f>IF('Cihazlar'!K412&lt;&gt;"",N(VALUE('Cihazlar'!K412)),IF('Cihazlar'!J412&lt;&gt;"",0,IF(P412="",0,N(INDEX('Ürünler'!$D:$D,P412)))))</f>
        <v>0</v>
      </c>
    </row>
    <row r="413" spans="1:18">
      <c r="A413" t="str">
        <f>IF(AND('Cihazlar'!A413="",'Cihazlar'!B413=""),"",IFERROR(INDEX('Müşteriler'!$A:$A,MATCH(IF('Cihazlar'!A413="","§",'Cihazlar'!A413),'Müşteriler'!$K:$K,0)),IFERROR(INDEX('Müşteriler'!$A:$A,MATCH(IF('Cihazlar'!B413="","§",'Cihazlar'!B413),'Müşteriler'!$C:$C,0)),'Cihazlar'!A413&amp;'Cihazlar'!B413)))</f>
        <v/>
      </c>
      <c r="B413" t="str">
        <f>IF('Cihazlar'!C413="","",IF(P413="",'Cihazlar'!C413,INDEX('Ürünler'!$B:$B,P413)))</f>
        <v/>
      </c>
      <c r="C413" t="str">
        <f>IF('Cihazlar'!D413="","",'Cihazlar'!D413)</f>
        <v/>
      </c>
      <c r="D413" s="16" t="str">
        <f>O413</f>
        <v/>
      </c>
      <c r="E413" t="str">
        <f>IF(R413&gt;0,R413&amp;" gün",IF(Q413&gt;0,Q413&amp;" ay",""))</f>
        <v/>
      </c>
      <c r="F413" s="16" t="str">
        <f>IF(OR('Cihazlar'!C413="",O413=""),"",IF(R413&gt;0,O413+R413,IF(Q413&gt;0,EDATE(O413,Q413),"")))</f>
        <v/>
      </c>
      <c r="G413" s="17" t="str">
        <f>IF(F413="","",F413-TODAY())</f>
        <v/>
      </c>
      <c r="H413" t="str">
        <f>IF(G413="","",IF(G413&lt;0,"Gecikmiş",IF(G413&lt;=30,"30 gün içinde","Planlı")))</f>
        <v/>
      </c>
      <c r="I413" s="16" t="str">
        <f>IF('Cihazlar'!R413="","",IF('Cihazlar'!S413="Uygun değil",(IF('Cihazlar'!R413="","",IF(ISNUMBER('Cihazlar'!R413),'Cihazlar'!R413,IFERROR(DATE(VALUE(RIGHT('Cihazlar'!R413,4)),VALUE(MID('Cihazlar'!R413,4,2)),VALUE(LEFT('Cihazlar'!R413,2))),""))))+0,EDATE((IF('Cihazlar'!R413="","",IF(ISNUMBER('Cihazlar'!R413),'Cihazlar'!R413,IFERROR(DATE(VALUE(RIGHT('Cihazlar'!R413,4)),VALUE(MID('Cihazlar'!R413,4,2)),VALUE(LEFT('Cihazlar'!R413,2))),"")))),12)))</f>
        <v/>
      </c>
      <c r="J413" s="17" t="str">
        <f>IF(I413="","",I413-TODAY())</f>
        <v/>
      </c>
      <c r="K413" s="16" t="str">
        <f>IF('Cihazlar'!U413="","",IF('Cihazlar'!V413="Kaçak var",(IF('Cihazlar'!U413="","",IF(ISNUMBER('Cihazlar'!U413),'Cihazlar'!U413,IFERROR(DATE(VALUE(RIGHT('Cihazlar'!U413,4)),VALUE(MID('Cihazlar'!U413,4,2)),VALUE(LEFT('Cihazlar'!U413,2))),""))))+30,EDATE((IF('Cihazlar'!U413="","",IF(ISNUMBER('Cihazlar'!U413),'Cihazlar'!U413,IFERROR(DATE(VALUE(RIGHT('Cihazlar'!U413,4)),VALUE(MID('Cihazlar'!U413,4,2)),VALUE(LEFT('Cihazlar'!U413,2))),"")))),12)))</f>
        <v/>
      </c>
      <c r="L413" s="17" t="str">
        <f>IF(K413="","",K413-TODAY())</f>
        <v/>
      </c>
      <c r="M413" s="16" t="str">
        <f>IF('Cihazlar'!X413="","",IF('Cihazlar'!Y413="Uygun değil",(IF('Cihazlar'!X413="","",IF(ISNUMBER('Cihazlar'!X413),'Cihazlar'!X413,IFERROR(DATE(VALUE(RIGHT('Cihazlar'!X413,4)),VALUE(MID('Cihazlar'!X413,4,2)),VALUE(LEFT('Cihazlar'!X413,2))),""))))+0,EDATE((IF('Cihazlar'!X413="","",IF(ISNUMBER('Cihazlar'!X413),'Cihazlar'!X413,IFERROR(DATE(VALUE(RIGHT('Cihazlar'!X413,4)),VALUE(MID('Cihazlar'!X413,4,2)),VALUE(LEFT('Cihazlar'!X413,2))),"")))),12)))</f>
        <v/>
      </c>
      <c r="N413" s="17" t="str">
        <f>IF(M413="","",M413-TODAY())</f>
        <v/>
      </c>
      <c r="O413" s="16" t="str">
        <f>IF('Cihazlar'!F413&lt;&gt;"",IF('Cihazlar'!F413="","",IF(ISNUMBER('Cihazlar'!F413),'Cihazlar'!F413,IFERROR(DATE(VALUE(RIGHT('Cihazlar'!F413,4)),VALUE(MID('Cihazlar'!F413,4,2)),VALUE(LEFT('Cihazlar'!F413,2))),""))),IF('Cihazlar'!E413="","",IF(ISNUMBER('Cihazlar'!E413),'Cihazlar'!E413,IFERROR(DATE(VALUE(RIGHT('Cihazlar'!E413,4)),VALUE(MID('Cihazlar'!E413,4,2)),VALUE(LEFT('Cihazlar'!E413,2))),""))))</f>
        <v/>
      </c>
      <c r="P413" t="str">
        <f>IF('Cihazlar'!C413="","",IFERROR(MATCH('Cihazlar'!C413,'Ürünler'!$A:$A,0),IFERROR(MATCH('Cihazlar'!C413,'Ürünler'!$B:$B,0),"")))</f>
        <v/>
      </c>
      <c r="Q413">
        <f>IF(R413&gt;0,0,IF('Cihazlar'!J413&lt;&gt;"",N(VALUE('Cihazlar'!J413)),IF(P413="",0,N(INDEX('Ürünler'!$C:$C,P413)))))</f>
        <v>0</v>
      </c>
      <c r="R413">
        <f>IF('Cihazlar'!K413&lt;&gt;"",N(VALUE('Cihazlar'!K413)),IF('Cihazlar'!J413&lt;&gt;"",0,IF(P413="",0,N(INDEX('Ürünler'!$D:$D,P413)))))</f>
        <v>0</v>
      </c>
    </row>
    <row r="414" spans="1:18">
      <c r="A414" t="str">
        <f>IF(AND('Cihazlar'!A414="",'Cihazlar'!B414=""),"",IFERROR(INDEX('Müşteriler'!$A:$A,MATCH(IF('Cihazlar'!A414="","§",'Cihazlar'!A414),'Müşteriler'!$K:$K,0)),IFERROR(INDEX('Müşteriler'!$A:$A,MATCH(IF('Cihazlar'!B414="","§",'Cihazlar'!B414),'Müşteriler'!$C:$C,0)),'Cihazlar'!A414&amp;'Cihazlar'!B414)))</f>
        <v/>
      </c>
      <c r="B414" t="str">
        <f>IF('Cihazlar'!C414="","",IF(P414="",'Cihazlar'!C414,INDEX('Ürünler'!$B:$B,P414)))</f>
        <v/>
      </c>
      <c r="C414" t="str">
        <f>IF('Cihazlar'!D414="","",'Cihazlar'!D414)</f>
        <v/>
      </c>
      <c r="D414" s="16" t="str">
        <f>O414</f>
        <v/>
      </c>
      <c r="E414" t="str">
        <f>IF(R414&gt;0,R414&amp;" gün",IF(Q414&gt;0,Q414&amp;" ay",""))</f>
        <v/>
      </c>
      <c r="F414" s="16" t="str">
        <f>IF(OR('Cihazlar'!C414="",O414=""),"",IF(R414&gt;0,O414+R414,IF(Q414&gt;0,EDATE(O414,Q414),"")))</f>
        <v/>
      </c>
      <c r="G414" s="17" t="str">
        <f>IF(F414="","",F414-TODAY())</f>
        <v/>
      </c>
      <c r="H414" t="str">
        <f>IF(G414="","",IF(G414&lt;0,"Gecikmiş",IF(G414&lt;=30,"30 gün içinde","Planlı")))</f>
        <v/>
      </c>
      <c r="I414" s="16" t="str">
        <f>IF('Cihazlar'!R414="","",IF('Cihazlar'!S414="Uygun değil",(IF('Cihazlar'!R414="","",IF(ISNUMBER('Cihazlar'!R414),'Cihazlar'!R414,IFERROR(DATE(VALUE(RIGHT('Cihazlar'!R414,4)),VALUE(MID('Cihazlar'!R414,4,2)),VALUE(LEFT('Cihazlar'!R414,2))),""))))+0,EDATE((IF('Cihazlar'!R414="","",IF(ISNUMBER('Cihazlar'!R414),'Cihazlar'!R414,IFERROR(DATE(VALUE(RIGHT('Cihazlar'!R414,4)),VALUE(MID('Cihazlar'!R414,4,2)),VALUE(LEFT('Cihazlar'!R414,2))),"")))),12)))</f>
        <v/>
      </c>
      <c r="J414" s="17" t="str">
        <f>IF(I414="","",I414-TODAY())</f>
        <v/>
      </c>
      <c r="K414" s="16" t="str">
        <f>IF('Cihazlar'!U414="","",IF('Cihazlar'!V414="Kaçak var",(IF('Cihazlar'!U414="","",IF(ISNUMBER('Cihazlar'!U414),'Cihazlar'!U414,IFERROR(DATE(VALUE(RIGHT('Cihazlar'!U414,4)),VALUE(MID('Cihazlar'!U414,4,2)),VALUE(LEFT('Cihazlar'!U414,2))),""))))+30,EDATE((IF('Cihazlar'!U414="","",IF(ISNUMBER('Cihazlar'!U414),'Cihazlar'!U414,IFERROR(DATE(VALUE(RIGHT('Cihazlar'!U414,4)),VALUE(MID('Cihazlar'!U414,4,2)),VALUE(LEFT('Cihazlar'!U414,2))),"")))),12)))</f>
        <v/>
      </c>
      <c r="L414" s="17" t="str">
        <f>IF(K414="","",K414-TODAY())</f>
        <v/>
      </c>
      <c r="M414" s="16" t="str">
        <f>IF('Cihazlar'!X414="","",IF('Cihazlar'!Y414="Uygun değil",(IF('Cihazlar'!X414="","",IF(ISNUMBER('Cihazlar'!X414),'Cihazlar'!X414,IFERROR(DATE(VALUE(RIGHT('Cihazlar'!X414,4)),VALUE(MID('Cihazlar'!X414,4,2)),VALUE(LEFT('Cihazlar'!X414,2))),""))))+0,EDATE((IF('Cihazlar'!X414="","",IF(ISNUMBER('Cihazlar'!X414),'Cihazlar'!X414,IFERROR(DATE(VALUE(RIGHT('Cihazlar'!X414,4)),VALUE(MID('Cihazlar'!X414,4,2)),VALUE(LEFT('Cihazlar'!X414,2))),"")))),12)))</f>
        <v/>
      </c>
      <c r="N414" s="17" t="str">
        <f>IF(M414="","",M414-TODAY())</f>
        <v/>
      </c>
      <c r="O414" s="16" t="str">
        <f>IF('Cihazlar'!F414&lt;&gt;"",IF('Cihazlar'!F414="","",IF(ISNUMBER('Cihazlar'!F414),'Cihazlar'!F414,IFERROR(DATE(VALUE(RIGHT('Cihazlar'!F414,4)),VALUE(MID('Cihazlar'!F414,4,2)),VALUE(LEFT('Cihazlar'!F414,2))),""))),IF('Cihazlar'!E414="","",IF(ISNUMBER('Cihazlar'!E414),'Cihazlar'!E414,IFERROR(DATE(VALUE(RIGHT('Cihazlar'!E414,4)),VALUE(MID('Cihazlar'!E414,4,2)),VALUE(LEFT('Cihazlar'!E414,2))),""))))</f>
        <v/>
      </c>
      <c r="P414" t="str">
        <f>IF('Cihazlar'!C414="","",IFERROR(MATCH('Cihazlar'!C414,'Ürünler'!$A:$A,0),IFERROR(MATCH('Cihazlar'!C414,'Ürünler'!$B:$B,0),"")))</f>
        <v/>
      </c>
      <c r="Q414">
        <f>IF(R414&gt;0,0,IF('Cihazlar'!J414&lt;&gt;"",N(VALUE('Cihazlar'!J414)),IF(P414="",0,N(INDEX('Ürünler'!$C:$C,P414)))))</f>
        <v>0</v>
      </c>
      <c r="R414">
        <f>IF('Cihazlar'!K414&lt;&gt;"",N(VALUE('Cihazlar'!K414)),IF('Cihazlar'!J414&lt;&gt;"",0,IF(P414="",0,N(INDEX('Ürünler'!$D:$D,P414)))))</f>
        <v>0</v>
      </c>
    </row>
    <row r="415" spans="1:18">
      <c r="A415" t="str">
        <f>IF(AND('Cihazlar'!A415="",'Cihazlar'!B415=""),"",IFERROR(INDEX('Müşteriler'!$A:$A,MATCH(IF('Cihazlar'!A415="","§",'Cihazlar'!A415),'Müşteriler'!$K:$K,0)),IFERROR(INDEX('Müşteriler'!$A:$A,MATCH(IF('Cihazlar'!B415="","§",'Cihazlar'!B415),'Müşteriler'!$C:$C,0)),'Cihazlar'!A415&amp;'Cihazlar'!B415)))</f>
        <v/>
      </c>
      <c r="B415" t="str">
        <f>IF('Cihazlar'!C415="","",IF(P415="",'Cihazlar'!C415,INDEX('Ürünler'!$B:$B,P415)))</f>
        <v/>
      </c>
      <c r="C415" t="str">
        <f>IF('Cihazlar'!D415="","",'Cihazlar'!D415)</f>
        <v/>
      </c>
      <c r="D415" s="16" t="str">
        <f>O415</f>
        <v/>
      </c>
      <c r="E415" t="str">
        <f>IF(R415&gt;0,R415&amp;" gün",IF(Q415&gt;0,Q415&amp;" ay",""))</f>
        <v/>
      </c>
      <c r="F415" s="16" t="str">
        <f>IF(OR('Cihazlar'!C415="",O415=""),"",IF(R415&gt;0,O415+R415,IF(Q415&gt;0,EDATE(O415,Q415),"")))</f>
        <v/>
      </c>
      <c r="G415" s="17" t="str">
        <f>IF(F415="","",F415-TODAY())</f>
        <v/>
      </c>
      <c r="H415" t="str">
        <f>IF(G415="","",IF(G415&lt;0,"Gecikmiş",IF(G415&lt;=30,"30 gün içinde","Planlı")))</f>
        <v/>
      </c>
      <c r="I415" s="16" t="str">
        <f>IF('Cihazlar'!R415="","",IF('Cihazlar'!S415="Uygun değil",(IF('Cihazlar'!R415="","",IF(ISNUMBER('Cihazlar'!R415),'Cihazlar'!R415,IFERROR(DATE(VALUE(RIGHT('Cihazlar'!R415,4)),VALUE(MID('Cihazlar'!R415,4,2)),VALUE(LEFT('Cihazlar'!R415,2))),""))))+0,EDATE((IF('Cihazlar'!R415="","",IF(ISNUMBER('Cihazlar'!R415),'Cihazlar'!R415,IFERROR(DATE(VALUE(RIGHT('Cihazlar'!R415,4)),VALUE(MID('Cihazlar'!R415,4,2)),VALUE(LEFT('Cihazlar'!R415,2))),"")))),12)))</f>
        <v/>
      </c>
      <c r="J415" s="17" t="str">
        <f>IF(I415="","",I415-TODAY())</f>
        <v/>
      </c>
      <c r="K415" s="16" t="str">
        <f>IF('Cihazlar'!U415="","",IF('Cihazlar'!V415="Kaçak var",(IF('Cihazlar'!U415="","",IF(ISNUMBER('Cihazlar'!U415),'Cihazlar'!U415,IFERROR(DATE(VALUE(RIGHT('Cihazlar'!U415,4)),VALUE(MID('Cihazlar'!U415,4,2)),VALUE(LEFT('Cihazlar'!U415,2))),""))))+30,EDATE((IF('Cihazlar'!U415="","",IF(ISNUMBER('Cihazlar'!U415),'Cihazlar'!U415,IFERROR(DATE(VALUE(RIGHT('Cihazlar'!U415,4)),VALUE(MID('Cihazlar'!U415,4,2)),VALUE(LEFT('Cihazlar'!U415,2))),"")))),12)))</f>
        <v/>
      </c>
      <c r="L415" s="17" t="str">
        <f>IF(K415="","",K415-TODAY())</f>
        <v/>
      </c>
      <c r="M415" s="16" t="str">
        <f>IF('Cihazlar'!X415="","",IF('Cihazlar'!Y415="Uygun değil",(IF('Cihazlar'!X415="","",IF(ISNUMBER('Cihazlar'!X415),'Cihazlar'!X415,IFERROR(DATE(VALUE(RIGHT('Cihazlar'!X415,4)),VALUE(MID('Cihazlar'!X415,4,2)),VALUE(LEFT('Cihazlar'!X415,2))),""))))+0,EDATE((IF('Cihazlar'!X415="","",IF(ISNUMBER('Cihazlar'!X415),'Cihazlar'!X415,IFERROR(DATE(VALUE(RIGHT('Cihazlar'!X415,4)),VALUE(MID('Cihazlar'!X415,4,2)),VALUE(LEFT('Cihazlar'!X415,2))),"")))),12)))</f>
        <v/>
      </c>
      <c r="N415" s="17" t="str">
        <f>IF(M415="","",M415-TODAY())</f>
        <v/>
      </c>
      <c r="O415" s="16" t="str">
        <f>IF('Cihazlar'!F415&lt;&gt;"",IF('Cihazlar'!F415="","",IF(ISNUMBER('Cihazlar'!F415),'Cihazlar'!F415,IFERROR(DATE(VALUE(RIGHT('Cihazlar'!F415,4)),VALUE(MID('Cihazlar'!F415,4,2)),VALUE(LEFT('Cihazlar'!F415,2))),""))),IF('Cihazlar'!E415="","",IF(ISNUMBER('Cihazlar'!E415),'Cihazlar'!E415,IFERROR(DATE(VALUE(RIGHT('Cihazlar'!E415,4)),VALUE(MID('Cihazlar'!E415,4,2)),VALUE(LEFT('Cihazlar'!E415,2))),""))))</f>
        <v/>
      </c>
      <c r="P415" t="str">
        <f>IF('Cihazlar'!C415="","",IFERROR(MATCH('Cihazlar'!C415,'Ürünler'!$A:$A,0),IFERROR(MATCH('Cihazlar'!C415,'Ürünler'!$B:$B,0),"")))</f>
        <v/>
      </c>
      <c r="Q415">
        <f>IF(R415&gt;0,0,IF('Cihazlar'!J415&lt;&gt;"",N(VALUE('Cihazlar'!J415)),IF(P415="",0,N(INDEX('Ürünler'!$C:$C,P415)))))</f>
        <v>0</v>
      </c>
      <c r="R415">
        <f>IF('Cihazlar'!K415&lt;&gt;"",N(VALUE('Cihazlar'!K415)),IF('Cihazlar'!J415&lt;&gt;"",0,IF(P415="",0,N(INDEX('Ürünler'!$D:$D,P415)))))</f>
        <v>0</v>
      </c>
    </row>
    <row r="416" spans="1:18">
      <c r="A416" t="str">
        <f>IF(AND('Cihazlar'!A416="",'Cihazlar'!B416=""),"",IFERROR(INDEX('Müşteriler'!$A:$A,MATCH(IF('Cihazlar'!A416="","§",'Cihazlar'!A416),'Müşteriler'!$K:$K,0)),IFERROR(INDEX('Müşteriler'!$A:$A,MATCH(IF('Cihazlar'!B416="","§",'Cihazlar'!B416),'Müşteriler'!$C:$C,0)),'Cihazlar'!A416&amp;'Cihazlar'!B416)))</f>
        <v/>
      </c>
      <c r="B416" t="str">
        <f>IF('Cihazlar'!C416="","",IF(P416="",'Cihazlar'!C416,INDEX('Ürünler'!$B:$B,P416)))</f>
        <v/>
      </c>
      <c r="C416" t="str">
        <f>IF('Cihazlar'!D416="","",'Cihazlar'!D416)</f>
        <v/>
      </c>
      <c r="D416" s="16" t="str">
        <f>O416</f>
        <v/>
      </c>
      <c r="E416" t="str">
        <f>IF(R416&gt;0,R416&amp;" gün",IF(Q416&gt;0,Q416&amp;" ay",""))</f>
        <v/>
      </c>
      <c r="F416" s="16" t="str">
        <f>IF(OR('Cihazlar'!C416="",O416=""),"",IF(R416&gt;0,O416+R416,IF(Q416&gt;0,EDATE(O416,Q416),"")))</f>
        <v/>
      </c>
      <c r="G416" s="17" t="str">
        <f>IF(F416="","",F416-TODAY())</f>
        <v/>
      </c>
      <c r="H416" t="str">
        <f>IF(G416="","",IF(G416&lt;0,"Gecikmiş",IF(G416&lt;=30,"30 gün içinde","Planlı")))</f>
        <v/>
      </c>
      <c r="I416" s="16" t="str">
        <f>IF('Cihazlar'!R416="","",IF('Cihazlar'!S416="Uygun değil",(IF('Cihazlar'!R416="","",IF(ISNUMBER('Cihazlar'!R416),'Cihazlar'!R416,IFERROR(DATE(VALUE(RIGHT('Cihazlar'!R416,4)),VALUE(MID('Cihazlar'!R416,4,2)),VALUE(LEFT('Cihazlar'!R416,2))),""))))+0,EDATE((IF('Cihazlar'!R416="","",IF(ISNUMBER('Cihazlar'!R416),'Cihazlar'!R416,IFERROR(DATE(VALUE(RIGHT('Cihazlar'!R416,4)),VALUE(MID('Cihazlar'!R416,4,2)),VALUE(LEFT('Cihazlar'!R416,2))),"")))),12)))</f>
        <v/>
      </c>
      <c r="J416" s="17" t="str">
        <f>IF(I416="","",I416-TODAY())</f>
        <v/>
      </c>
      <c r="K416" s="16" t="str">
        <f>IF('Cihazlar'!U416="","",IF('Cihazlar'!V416="Kaçak var",(IF('Cihazlar'!U416="","",IF(ISNUMBER('Cihazlar'!U416),'Cihazlar'!U416,IFERROR(DATE(VALUE(RIGHT('Cihazlar'!U416,4)),VALUE(MID('Cihazlar'!U416,4,2)),VALUE(LEFT('Cihazlar'!U416,2))),""))))+30,EDATE((IF('Cihazlar'!U416="","",IF(ISNUMBER('Cihazlar'!U416),'Cihazlar'!U416,IFERROR(DATE(VALUE(RIGHT('Cihazlar'!U416,4)),VALUE(MID('Cihazlar'!U416,4,2)),VALUE(LEFT('Cihazlar'!U416,2))),"")))),12)))</f>
        <v/>
      </c>
      <c r="L416" s="17" t="str">
        <f>IF(K416="","",K416-TODAY())</f>
        <v/>
      </c>
      <c r="M416" s="16" t="str">
        <f>IF('Cihazlar'!X416="","",IF('Cihazlar'!Y416="Uygun değil",(IF('Cihazlar'!X416="","",IF(ISNUMBER('Cihazlar'!X416),'Cihazlar'!X416,IFERROR(DATE(VALUE(RIGHT('Cihazlar'!X416,4)),VALUE(MID('Cihazlar'!X416,4,2)),VALUE(LEFT('Cihazlar'!X416,2))),""))))+0,EDATE((IF('Cihazlar'!X416="","",IF(ISNUMBER('Cihazlar'!X416),'Cihazlar'!X416,IFERROR(DATE(VALUE(RIGHT('Cihazlar'!X416,4)),VALUE(MID('Cihazlar'!X416,4,2)),VALUE(LEFT('Cihazlar'!X416,2))),"")))),12)))</f>
        <v/>
      </c>
      <c r="N416" s="17" t="str">
        <f>IF(M416="","",M416-TODAY())</f>
        <v/>
      </c>
      <c r="O416" s="16" t="str">
        <f>IF('Cihazlar'!F416&lt;&gt;"",IF('Cihazlar'!F416="","",IF(ISNUMBER('Cihazlar'!F416),'Cihazlar'!F416,IFERROR(DATE(VALUE(RIGHT('Cihazlar'!F416,4)),VALUE(MID('Cihazlar'!F416,4,2)),VALUE(LEFT('Cihazlar'!F416,2))),""))),IF('Cihazlar'!E416="","",IF(ISNUMBER('Cihazlar'!E416),'Cihazlar'!E416,IFERROR(DATE(VALUE(RIGHT('Cihazlar'!E416,4)),VALUE(MID('Cihazlar'!E416,4,2)),VALUE(LEFT('Cihazlar'!E416,2))),""))))</f>
        <v/>
      </c>
      <c r="P416" t="str">
        <f>IF('Cihazlar'!C416="","",IFERROR(MATCH('Cihazlar'!C416,'Ürünler'!$A:$A,0),IFERROR(MATCH('Cihazlar'!C416,'Ürünler'!$B:$B,0),"")))</f>
        <v/>
      </c>
      <c r="Q416">
        <f>IF(R416&gt;0,0,IF('Cihazlar'!J416&lt;&gt;"",N(VALUE('Cihazlar'!J416)),IF(P416="",0,N(INDEX('Ürünler'!$C:$C,P416)))))</f>
        <v>0</v>
      </c>
      <c r="R416">
        <f>IF('Cihazlar'!K416&lt;&gt;"",N(VALUE('Cihazlar'!K416)),IF('Cihazlar'!J416&lt;&gt;"",0,IF(P416="",0,N(INDEX('Ürünler'!$D:$D,P416)))))</f>
        <v>0</v>
      </c>
    </row>
    <row r="417" spans="1:18">
      <c r="A417" t="str">
        <f>IF(AND('Cihazlar'!A417="",'Cihazlar'!B417=""),"",IFERROR(INDEX('Müşteriler'!$A:$A,MATCH(IF('Cihazlar'!A417="","§",'Cihazlar'!A417),'Müşteriler'!$K:$K,0)),IFERROR(INDEX('Müşteriler'!$A:$A,MATCH(IF('Cihazlar'!B417="","§",'Cihazlar'!B417),'Müşteriler'!$C:$C,0)),'Cihazlar'!A417&amp;'Cihazlar'!B417)))</f>
        <v/>
      </c>
      <c r="B417" t="str">
        <f>IF('Cihazlar'!C417="","",IF(P417="",'Cihazlar'!C417,INDEX('Ürünler'!$B:$B,P417)))</f>
        <v/>
      </c>
      <c r="C417" t="str">
        <f>IF('Cihazlar'!D417="","",'Cihazlar'!D417)</f>
        <v/>
      </c>
      <c r="D417" s="16" t="str">
        <f>O417</f>
        <v/>
      </c>
      <c r="E417" t="str">
        <f>IF(R417&gt;0,R417&amp;" gün",IF(Q417&gt;0,Q417&amp;" ay",""))</f>
        <v/>
      </c>
      <c r="F417" s="16" t="str">
        <f>IF(OR('Cihazlar'!C417="",O417=""),"",IF(R417&gt;0,O417+R417,IF(Q417&gt;0,EDATE(O417,Q417),"")))</f>
        <v/>
      </c>
      <c r="G417" s="17" t="str">
        <f>IF(F417="","",F417-TODAY())</f>
        <v/>
      </c>
      <c r="H417" t="str">
        <f>IF(G417="","",IF(G417&lt;0,"Gecikmiş",IF(G417&lt;=30,"30 gün içinde","Planlı")))</f>
        <v/>
      </c>
      <c r="I417" s="16" t="str">
        <f>IF('Cihazlar'!R417="","",IF('Cihazlar'!S417="Uygun değil",(IF('Cihazlar'!R417="","",IF(ISNUMBER('Cihazlar'!R417),'Cihazlar'!R417,IFERROR(DATE(VALUE(RIGHT('Cihazlar'!R417,4)),VALUE(MID('Cihazlar'!R417,4,2)),VALUE(LEFT('Cihazlar'!R417,2))),""))))+0,EDATE((IF('Cihazlar'!R417="","",IF(ISNUMBER('Cihazlar'!R417),'Cihazlar'!R417,IFERROR(DATE(VALUE(RIGHT('Cihazlar'!R417,4)),VALUE(MID('Cihazlar'!R417,4,2)),VALUE(LEFT('Cihazlar'!R417,2))),"")))),12)))</f>
        <v/>
      </c>
      <c r="J417" s="17" t="str">
        <f>IF(I417="","",I417-TODAY())</f>
        <v/>
      </c>
      <c r="K417" s="16" t="str">
        <f>IF('Cihazlar'!U417="","",IF('Cihazlar'!V417="Kaçak var",(IF('Cihazlar'!U417="","",IF(ISNUMBER('Cihazlar'!U417),'Cihazlar'!U417,IFERROR(DATE(VALUE(RIGHT('Cihazlar'!U417,4)),VALUE(MID('Cihazlar'!U417,4,2)),VALUE(LEFT('Cihazlar'!U417,2))),""))))+30,EDATE((IF('Cihazlar'!U417="","",IF(ISNUMBER('Cihazlar'!U417),'Cihazlar'!U417,IFERROR(DATE(VALUE(RIGHT('Cihazlar'!U417,4)),VALUE(MID('Cihazlar'!U417,4,2)),VALUE(LEFT('Cihazlar'!U417,2))),"")))),12)))</f>
        <v/>
      </c>
      <c r="L417" s="17" t="str">
        <f>IF(K417="","",K417-TODAY())</f>
        <v/>
      </c>
      <c r="M417" s="16" t="str">
        <f>IF('Cihazlar'!X417="","",IF('Cihazlar'!Y417="Uygun değil",(IF('Cihazlar'!X417="","",IF(ISNUMBER('Cihazlar'!X417),'Cihazlar'!X417,IFERROR(DATE(VALUE(RIGHT('Cihazlar'!X417,4)),VALUE(MID('Cihazlar'!X417,4,2)),VALUE(LEFT('Cihazlar'!X417,2))),""))))+0,EDATE((IF('Cihazlar'!X417="","",IF(ISNUMBER('Cihazlar'!X417),'Cihazlar'!X417,IFERROR(DATE(VALUE(RIGHT('Cihazlar'!X417,4)),VALUE(MID('Cihazlar'!X417,4,2)),VALUE(LEFT('Cihazlar'!X417,2))),"")))),12)))</f>
        <v/>
      </c>
      <c r="N417" s="17" t="str">
        <f>IF(M417="","",M417-TODAY())</f>
        <v/>
      </c>
      <c r="O417" s="16" t="str">
        <f>IF('Cihazlar'!F417&lt;&gt;"",IF('Cihazlar'!F417="","",IF(ISNUMBER('Cihazlar'!F417),'Cihazlar'!F417,IFERROR(DATE(VALUE(RIGHT('Cihazlar'!F417,4)),VALUE(MID('Cihazlar'!F417,4,2)),VALUE(LEFT('Cihazlar'!F417,2))),""))),IF('Cihazlar'!E417="","",IF(ISNUMBER('Cihazlar'!E417),'Cihazlar'!E417,IFERROR(DATE(VALUE(RIGHT('Cihazlar'!E417,4)),VALUE(MID('Cihazlar'!E417,4,2)),VALUE(LEFT('Cihazlar'!E417,2))),""))))</f>
        <v/>
      </c>
      <c r="P417" t="str">
        <f>IF('Cihazlar'!C417="","",IFERROR(MATCH('Cihazlar'!C417,'Ürünler'!$A:$A,0),IFERROR(MATCH('Cihazlar'!C417,'Ürünler'!$B:$B,0),"")))</f>
        <v/>
      </c>
      <c r="Q417">
        <f>IF(R417&gt;0,0,IF('Cihazlar'!J417&lt;&gt;"",N(VALUE('Cihazlar'!J417)),IF(P417="",0,N(INDEX('Ürünler'!$C:$C,P417)))))</f>
        <v>0</v>
      </c>
      <c r="R417">
        <f>IF('Cihazlar'!K417&lt;&gt;"",N(VALUE('Cihazlar'!K417)),IF('Cihazlar'!J417&lt;&gt;"",0,IF(P417="",0,N(INDEX('Ürünler'!$D:$D,P417)))))</f>
        <v>0</v>
      </c>
    </row>
    <row r="418" spans="1:18">
      <c r="A418" t="str">
        <f>IF(AND('Cihazlar'!A418="",'Cihazlar'!B418=""),"",IFERROR(INDEX('Müşteriler'!$A:$A,MATCH(IF('Cihazlar'!A418="","§",'Cihazlar'!A418),'Müşteriler'!$K:$K,0)),IFERROR(INDEX('Müşteriler'!$A:$A,MATCH(IF('Cihazlar'!B418="","§",'Cihazlar'!B418),'Müşteriler'!$C:$C,0)),'Cihazlar'!A418&amp;'Cihazlar'!B418)))</f>
        <v/>
      </c>
      <c r="B418" t="str">
        <f>IF('Cihazlar'!C418="","",IF(P418="",'Cihazlar'!C418,INDEX('Ürünler'!$B:$B,P418)))</f>
        <v/>
      </c>
      <c r="C418" t="str">
        <f>IF('Cihazlar'!D418="","",'Cihazlar'!D418)</f>
        <v/>
      </c>
      <c r="D418" s="16" t="str">
        <f>O418</f>
        <v/>
      </c>
      <c r="E418" t="str">
        <f>IF(R418&gt;0,R418&amp;" gün",IF(Q418&gt;0,Q418&amp;" ay",""))</f>
        <v/>
      </c>
      <c r="F418" s="16" t="str">
        <f>IF(OR('Cihazlar'!C418="",O418=""),"",IF(R418&gt;0,O418+R418,IF(Q418&gt;0,EDATE(O418,Q418),"")))</f>
        <v/>
      </c>
      <c r="G418" s="17" t="str">
        <f>IF(F418="","",F418-TODAY())</f>
        <v/>
      </c>
      <c r="H418" t="str">
        <f>IF(G418="","",IF(G418&lt;0,"Gecikmiş",IF(G418&lt;=30,"30 gün içinde","Planlı")))</f>
        <v/>
      </c>
      <c r="I418" s="16" t="str">
        <f>IF('Cihazlar'!R418="","",IF('Cihazlar'!S418="Uygun değil",(IF('Cihazlar'!R418="","",IF(ISNUMBER('Cihazlar'!R418),'Cihazlar'!R418,IFERROR(DATE(VALUE(RIGHT('Cihazlar'!R418,4)),VALUE(MID('Cihazlar'!R418,4,2)),VALUE(LEFT('Cihazlar'!R418,2))),""))))+0,EDATE((IF('Cihazlar'!R418="","",IF(ISNUMBER('Cihazlar'!R418),'Cihazlar'!R418,IFERROR(DATE(VALUE(RIGHT('Cihazlar'!R418,4)),VALUE(MID('Cihazlar'!R418,4,2)),VALUE(LEFT('Cihazlar'!R418,2))),"")))),12)))</f>
        <v/>
      </c>
      <c r="J418" s="17" t="str">
        <f>IF(I418="","",I418-TODAY())</f>
        <v/>
      </c>
      <c r="K418" s="16" t="str">
        <f>IF('Cihazlar'!U418="","",IF('Cihazlar'!V418="Kaçak var",(IF('Cihazlar'!U418="","",IF(ISNUMBER('Cihazlar'!U418),'Cihazlar'!U418,IFERROR(DATE(VALUE(RIGHT('Cihazlar'!U418,4)),VALUE(MID('Cihazlar'!U418,4,2)),VALUE(LEFT('Cihazlar'!U418,2))),""))))+30,EDATE((IF('Cihazlar'!U418="","",IF(ISNUMBER('Cihazlar'!U418),'Cihazlar'!U418,IFERROR(DATE(VALUE(RIGHT('Cihazlar'!U418,4)),VALUE(MID('Cihazlar'!U418,4,2)),VALUE(LEFT('Cihazlar'!U418,2))),"")))),12)))</f>
        <v/>
      </c>
      <c r="L418" s="17" t="str">
        <f>IF(K418="","",K418-TODAY())</f>
        <v/>
      </c>
      <c r="M418" s="16" t="str">
        <f>IF('Cihazlar'!X418="","",IF('Cihazlar'!Y418="Uygun değil",(IF('Cihazlar'!X418="","",IF(ISNUMBER('Cihazlar'!X418),'Cihazlar'!X418,IFERROR(DATE(VALUE(RIGHT('Cihazlar'!X418,4)),VALUE(MID('Cihazlar'!X418,4,2)),VALUE(LEFT('Cihazlar'!X418,2))),""))))+0,EDATE((IF('Cihazlar'!X418="","",IF(ISNUMBER('Cihazlar'!X418),'Cihazlar'!X418,IFERROR(DATE(VALUE(RIGHT('Cihazlar'!X418,4)),VALUE(MID('Cihazlar'!X418,4,2)),VALUE(LEFT('Cihazlar'!X418,2))),"")))),12)))</f>
        <v/>
      </c>
      <c r="N418" s="17" t="str">
        <f>IF(M418="","",M418-TODAY())</f>
        <v/>
      </c>
      <c r="O418" s="16" t="str">
        <f>IF('Cihazlar'!F418&lt;&gt;"",IF('Cihazlar'!F418="","",IF(ISNUMBER('Cihazlar'!F418),'Cihazlar'!F418,IFERROR(DATE(VALUE(RIGHT('Cihazlar'!F418,4)),VALUE(MID('Cihazlar'!F418,4,2)),VALUE(LEFT('Cihazlar'!F418,2))),""))),IF('Cihazlar'!E418="","",IF(ISNUMBER('Cihazlar'!E418),'Cihazlar'!E418,IFERROR(DATE(VALUE(RIGHT('Cihazlar'!E418,4)),VALUE(MID('Cihazlar'!E418,4,2)),VALUE(LEFT('Cihazlar'!E418,2))),""))))</f>
        <v/>
      </c>
      <c r="P418" t="str">
        <f>IF('Cihazlar'!C418="","",IFERROR(MATCH('Cihazlar'!C418,'Ürünler'!$A:$A,0),IFERROR(MATCH('Cihazlar'!C418,'Ürünler'!$B:$B,0),"")))</f>
        <v/>
      </c>
      <c r="Q418">
        <f>IF(R418&gt;0,0,IF('Cihazlar'!J418&lt;&gt;"",N(VALUE('Cihazlar'!J418)),IF(P418="",0,N(INDEX('Ürünler'!$C:$C,P418)))))</f>
        <v>0</v>
      </c>
      <c r="R418">
        <f>IF('Cihazlar'!K418&lt;&gt;"",N(VALUE('Cihazlar'!K418)),IF('Cihazlar'!J418&lt;&gt;"",0,IF(P418="",0,N(INDEX('Ürünler'!$D:$D,P418)))))</f>
        <v>0</v>
      </c>
    </row>
    <row r="419" spans="1:18">
      <c r="A419" t="str">
        <f>IF(AND('Cihazlar'!A419="",'Cihazlar'!B419=""),"",IFERROR(INDEX('Müşteriler'!$A:$A,MATCH(IF('Cihazlar'!A419="","§",'Cihazlar'!A419),'Müşteriler'!$K:$K,0)),IFERROR(INDEX('Müşteriler'!$A:$A,MATCH(IF('Cihazlar'!B419="","§",'Cihazlar'!B419),'Müşteriler'!$C:$C,0)),'Cihazlar'!A419&amp;'Cihazlar'!B419)))</f>
        <v/>
      </c>
      <c r="B419" t="str">
        <f>IF('Cihazlar'!C419="","",IF(P419="",'Cihazlar'!C419,INDEX('Ürünler'!$B:$B,P419)))</f>
        <v/>
      </c>
      <c r="C419" t="str">
        <f>IF('Cihazlar'!D419="","",'Cihazlar'!D419)</f>
        <v/>
      </c>
      <c r="D419" s="16" t="str">
        <f>O419</f>
        <v/>
      </c>
      <c r="E419" t="str">
        <f>IF(R419&gt;0,R419&amp;" gün",IF(Q419&gt;0,Q419&amp;" ay",""))</f>
        <v/>
      </c>
      <c r="F419" s="16" t="str">
        <f>IF(OR('Cihazlar'!C419="",O419=""),"",IF(R419&gt;0,O419+R419,IF(Q419&gt;0,EDATE(O419,Q419),"")))</f>
        <v/>
      </c>
      <c r="G419" s="17" t="str">
        <f>IF(F419="","",F419-TODAY())</f>
        <v/>
      </c>
      <c r="H419" t="str">
        <f>IF(G419="","",IF(G419&lt;0,"Gecikmiş",IF(G419&lt;=30,"30 gün içinde","Planlı")))</f>
        <v/>
      </c>
      <c r="I419" s="16" t="str">
        <f>IF('Cihazlar'!R419="","",IF('Cihazlar'!S419="Uygun değil",(IF('Cihazlar'!R419="","",IF(ISNUMBER('Cihazlar'!R419),'Cihazlar'!R419,IFERROR(DATE(VALUE(RIGHT('Cihazlar'!R419,4)),VALUE(MID('Cihazlar'!R419,4,2)),VALUE(LEFT('Cihazlar'!R419,2))),""))))+0,EDATE((IF('Cihazlar'!R419="","",IF(ISNUMBER('Cihazlar'!R419),'Cihazlar'!R419,IFERROR(DATE(VALUE(RIGHT('Cihazlar'!R419,4)),VALUE(MID('Cihazlar'!R419,4,2)),VALUE(LEFT('Cihazlar'!R419,2))),"")))),12)))</f>
        <v/>
      </c>
      <c r="J419" s="17" t="str">
        <f>IF(I419="","",I419-TODAY())</f>
        <v/>
      </c>
      <c r="K419" s="16" t="str">
        <f>IF('Cihazlar'!U419="","",IF('Cihazlar'!V419="Kaçak var",(IF('Cihazlar'!U419="","",IF(ISNUMBER('Cihazlar'!U419),'Cihazlar'!U419,IFERROR(DATE(VALUE(RIGHT('Cihazlar'!U419,4)),VALUE(MID('Cihazlar'!U419,4,2)),VALUE(LEFT('Cihazlar'!U419,2))),""))))+30,EDATE((IF('Cihazlar'!U419="","",IF(ISNUMBER('Cihazlar'!U419),'Cihazlar'!U419,IFERROR(DATE(VALUE(RIGHT('Cihazlar'!U419,4)),VALUE(MID('Cihazlar'!U419,4,2)),VALUE(LEFT('Cihazlar'!U419,2))),"")))),12)))</f>
        <v/>
      </c>
      <c r="L419" s="17" t="str">
        <f>IF(K419="","",K419-TODAY())</f>
        <v/>
      </c>
      <c r="M419" s="16" t="str">
        <f>IF('Cihazlar'!X419="","",IF('Cihazlar'!Y419="Uygun değil",(IF('Cihazlar'!X419="","",IF(ISNUMBER('Cihazlar'!X419),'Cihazlar'!X419,IFERROR(DATE(VALUE(RIGHT('Cihazlar'!X419,4)),VALUE(MID('Cihazlar'!X419,4,2)),VALUE(LEFT('Cihazlar'!X419,2))),""))))+0,EDATE((IF('Cihazlar'!X419="","",IF(ISNUMBER('Cihazlar'!X419),'Cihazlar'!X419,IFERROR(DATE(VALUE(RIGHT('Cihazlar'!X419,4)),VALUE(MID('Cihazlar'!X419,4,2)),VALUE(LEFT('Cihazlar'!X419,2))),"")))),12)))</f>
        <v/>
      </c>
      <c r="N419" s="17" t="str">
        <f>IF(M419="","",M419-TODAY())</f>
        <v/>
      </c>
      <c r="O419" s="16" t="str">
        <f>IF('Cihazlar'!F419&lt;&gt;"",IF('Cihazlar'!F419="","",IF(ISNUMBER('Cihazlar'!F419),'Cihazlar'!F419,IFERROR(DATE(VALUE(RIGHT('Cihazlar'!F419,4)),VALUE(MID('Cihazlar'!F419,4,2)),VALUE(LEFT('Cihazlar'!F419,2))),""))),IF('Cihazlar'!E419="","",IF(ISNUMBER('Cihazlar'!E419),'Cihazlar'!E419,IFERROR(DATE(VALUE(RIGHT('Cihazlar'!E419,4)),VALUE(MID('Cihazlar'!E419,4,2)),VALUE(LEFT('Cihazlar'!E419,2))),""))))</f>
        <v/>
      </c>
      <c r="P419" t="str">
        <f>IF('Cihazlar'!C419="","",IFERROR(MATCH('Cihazlar'!C419,'Ürünler'!$A:$A,0),IFERROR(MATCH('Cihazlar'!C419,'Ürünler'!$B:$B,0),"")))</f>
        <v/>
      </c>
      <c r="Q419">
        <f>IF(R419&gt;0,0,IF('Cihazlar'!J419&lt;&gt;"",N(VALUE('Cihazlar'!J419)),IF(P419="",0,N(INDEX('Ürünler'!$C:$C,P419)))))</f>
        <v>0</v>
      </c>
      <c r="R419">
        <f>IF('Cihazlar'!K419&lt;&gt;"",N(VALUE('Cihazlar'!K419)),IF('Cihazlar'!J419&lt;&gt;"",0,IF(P419="",0,N(INDEX('Ürünler'!$D:$D,P419)))))</f>
        <v>0</v>
      </c>
    </row>
    <row r="420" spans="1:18">
      <c r="A420" t="str">
        <f>IF(AND('Cihazlar'!A420="",'Cihazlar'!B420=""),"",IFERROR(INDEX('Müşteriler'!$A:$A,MATCH(IF('Cihazlar'!A420="","§",'Cihazlar'!A420),'Müşteriler'!$K:$K,0)),IFERROR(INDEX('Müşteriler'!$A:$A,MATCH(IF('Cihazlar'!B420="","§",'Cihazlar'!B420),'Müşteriler'!$C:$C,0)),'Cihazlar'!A420&amp;'Cihazlar'!B420)))</f>
        <v/>
      </c>
      <c r="B420" t="str">
        <f>IF('Cihazlar'!C420="","",IF(P420="",'Cihazlar'!C420,INDEX('Ürünler'!$B:$B,P420)))</f>
        <v/>
      </c>
      <c r="C420" t="str">
        <f>IF('Cihazlar'!D420="","",'Cihazlar'!D420)</f>
        <v/>
      </c>
      <c r="D420" s="16" t="str">
        <f>O420</f>
        <v/>
      </c>
      <c r="E420" t="str">
        <f>IF(R420&gt;0,R420&amp;" gün",IF(Q420&gt;0,Q420&amp;" ay",""))</f>
        <v/>
      </c>
      <c r="F420" s="16" t="str">
        <f>IF(OR('Cihazlar'!C420="",O420=""),"",IF(R420&gt;0,O420+R420,IF(Q420&gt;0,EDATE(O420,Q420),"")))</f>
        <v/>
      </c>
      <c r="G420" s="17" t="str">
        <f>IF(F420="","",F420-TODAY())</f>
        <v/>
      </c>
      <c r="H420" t="str">
        <f>IF(G420="","",IF(G420&lt;0,"Gecikmiş",IF(G420&lt;=30,"30 gün içinde","Planlı")))</f>
        <v/>
      </c>
      <c r="I420" s="16" t="str">
        <f>IF('Cihazlar'!R420="","",IF('Cihazlar'!S420="Uygun değil",(IF('Cihazlar'!R420="","",IF(ISNUMBER('Cihazlar'!R420),'Cihazlar'!R420,IFERROR(DATE(VALUE(RIGHT('Cihazlar'!R420,4)),VALUE(MID('Cihazlar'!R420,4,2)),VALUE(LEFT('Cihazlar'!R420,2))),""))))+0,EDATE((IF('Cihazlar'!R420="","",IF(ISNUMBER('Cihazlar'!R420),'Cihazlar'!R420,IFERROR(DATE(VALUE(RIGHT('Cihazlar'!R420,4)),VALUE(MID('Cihazlar'!R420,4,2)),VALUE(LEFT('Cihazlar'!R420,2))),"")))),12)))</f>
        <v/>
      </c>
      <c r="J420" s="17" t="str">
        <f>IF(I420="","",I420-TODAY())</f>
        <v/>
      </c>
      <c r="K420" s="16" t="str">
        <f>IF('Cihazlar'!U420="","",IF('Cihazlar'!V420="Kaçak var",(IF('Cihazlar'!U420="","",IF(ISNUMBER('Cihazlar'!U420),'Cihazlar'!U420,IFERROR(DATE(VALUE(RIGHT('Cihazlar'!U420,4)),VALUE(MID('Cihazlar'!U420,4,2)),VALUE(LEFT('Cihazlar'!U420,2))),""))))+30,EDATE((IF('Cihazlar'!U420="","",IF(ISNUMBER('Cihazlar'!U420),'Cihazlar'!U420,IFERROR(DATE(VALUE(RIGHT('Cihazlar'!U420,4)),VALUE(MID('Cihazlar'!U420,4,2)),VALUE(LEFT('Cihazlar'!U420,2))),"")))),12)))</f>
        <v/>
      </c>
      <c r="L420" s="17" t="str">
        <f>IF(K420="","",K420-TODAY())</f>
        <v/>
      </c>
      <c r="M420" s="16" t="str">
        <f>IF('Cihazlar'!X420="","",IF('Cihazlar'!Y420="Uygun değil",(IF('Cihazlar'!X420="","",IF(ISNUMBER('Cihazlar'!X420),'Cihazlar'!X420,IFERROR(DATE(VALUE(RIGHT('Cihazlar'!X420,4)),VALUE(MID('Cihazlar'!X420,4,2)),VALUE(LEFT('Cihazlar'!X420,2))),""))))+0,EDATE((IF('Cihazlar'!X420="","",IF(ISNUMBER('Cihazlar'!X420),'Cihazlar'!X420,IFERROR(DATE(VALUE(RIGHT('Cihazlar'!X420,4)),VALUE(MID('Cihazlar'!X420,4,2)),VALUE(LEFT('Cihazlar'!X420,2))),"")))),12)))</f>
        <v/>
      </c>
      <c r="N420" s="17" t="str">
        <f>IF(M420="","",M420-TODAY())</f>
        <v/>
      </c>
      <c r="O420" s="16" t="str">
        <f>IF('Cihazlar'!F420&lt;&gt;"",IF('Cihazlar'!F420="","",IF(ISNUMBER('Cihazlar'!F420),'Cihazlar'!F420,IFERROR(DATE(VALUE(RIGHT('Cihazlar'!F420,4)),VALUE(MID('Cihazlar'!F420,4,2)),VALUE(LEFT('Cihazlar'!F420,2))),""))),IF('Cihazlar'!E420="","",IF(ISNUMBER('Cihazlar'!E420),'Cihazlar'!E420,IFERROR(DATE(VALUE(RIGHT('Cihazlar'!E420,4)),VALUE(MID('Cihazlar'!E420,4,2)),VALUE(LEFT('Cihazlar'!E420,2))),""))))</f>
        <v/>
      </c>
      <c r="P420" t="str">
        <f>IF('Cihazlar'!C420="","",IFERROR(MATCH('Cihazlar'!C420,'Ürünler'!$A:$A,0),IFERROR(MATCH('Cihazlar'!C420,'Ürünler'!$B:$B,0),"")))</f>
        <v/>
      </c>
      <c r="Q420">
        <f>IF(R420&gt;0,0,IF('Cihazlar'!J420&lt;&gt;"",N(VALUE('Cihazlar'!J420)),IF(P420="",0,N(INDEX('Ürünler'!$C:$C,P420)))))</f>
        <v>0</v>
      </c>
      <c r="R420">
        <f>IF('Cihazlar'!K420&lt;&gt;"",N(VALUE('Cihazlar'!K420)),IF('Cihazlar'!J420&lt;&gt;"",0,IF(P420="",0,N(INDEX('Ürünler'!$D:$D,P420)))))</f>
        <v>0</v>
      </c>
    </row>
    <row r="421" spans="1:18">
      <c r="A421" t="str">
        <f>IF(AND('Cihazlar'!A421="",'Cihazlar'!B421=""),"",IFERROR(INDEX('Müşteriler'!$A:$A,MATCH(IF('Cihazlar'!A421="","§",'Cihazlar'!A421),'Müşteriler'!$K:$K,0)),IFERROR(INDEX('Müşteriler'!$A:$A,MATCH(IF('Cihazlar'!B421="","§",'Cihazlar'!B421),'Müşteriler'!$C:$C,0)),'Cihazlar'!A421&amp;'Cihazlar'!B421)))</f>
        <v/>
      </c>
      <c r="B421" t="str">
        <f>IF('Cihazlar'!C421="","",IF(P421="",'Cihazlar'!C421,INDEX('Ürünler'!$B:$B,P421)))</f>
        <v/>
      </c>
      <c r="C421" t="str">
        <f>IF('Cihazlar'!D421="","",'Cihazlar'!D421)</f>
        <v/>
      </c>
      <c r="D421" s="16" t="str">
        <f>O421</f>
        <v/>
      </c>
      <c r="E421" t="str">
        <f>IF(R421&gt;0,R421&amp;" gün",IF(Q421&gt;0,Q421&amp;" ay",""))</f>
        <v/>
      </c>
      <c r="F421" s="16" t="str">
        <f>IF(OR('Cihazlar'!C421="",O421=""),"",IF(R421&gt;0,O421+R421,IF(Q421&gt;0,EDATE(O421,Q421),"")))</f>
        <v/>
      </c>
      <c r="G421" s="17" t="str">
        <f>IF(F421="","",F421-TODAY())</f>
        <v/>
      </c>
      <c r="H421" t="str">
        <f>IF(G421="","",IF(G421&lt;0,"Gecikmiş",IF(G421&lt;=30,"30 gün içinde","Planlı")))</f>
        <v/>
      </c>
      <c r="I421" s="16" t="str">
        <f>IF('Cihazlar'!R421="","",IF('Cihazlar'!S421="Uygun değil",(IF('Cihazlar'!R421="","",IF(ISNUMBER('Cihazlar'!R421),'Cihazlar'!R421,IFERROR(DATE(VALUE(RIGHT('Cihazlar'!R421,4)),VALUE(MID('Cihazlar'!R421,4,2)),VALUE(LEFT('Cihazlar'!R421,2))),""))))+0,EDATE((IF('Cihazlar'!R421="","",IF(ISNUMBER('Cihazlar'!R421),'Cihazlar'!R421,IFERROR(DATE(VALUE(RIGHT('Cihazlar'!R421,4)),VALUE(MID('Cihazlar'!R421,4,2)),VALUE(LEFT('Cihazlar'!R421,2))),"")))),12)))</f>
        <v/>
      </c>
      <c r="J421" s="17" t="str">
        <f>IF(I421="","",I421-TODAY())</f>
        <v/>
      </c>
      <c r="K421" s="16" t="str">
        <f>IF('Cihazlar'!U421="","",IF('Cihazlar'!V421="Kaçak var",(IF('Cihazlar'!U421="","",IF(ISNUMBER('Cihazlar'!U421),'Cihazlar'!U421,IFERROR(DATE(VALUE(RIGHT('Cihazlar'!U421,4)),VALUE(MID('Cihazlar'!U421,4,2)),VALUE(LEFT('Cihazlar'!U421,2))),""))))+30,EDATE((IF('Cihazlar'!U421="","",IF(ISNUMBER('Cihazlar'!U421),'Cihazlar'!U421,IFERROR(DATE(VALUE(RIGHT('Cihazlar'!U421,4)),VALUE(MID('Cihazlar'!U421,4,2)),VALUE(LEFT('Cihazlar'!U421,2))),"")))),12)))</f>
        <v/>
      </c>
      <c r="L421" s="17" t="str">
        <f>IF(K421="","",K421-TODAY())</f>
        <v/>
      </c>
      <c r="M421" s="16" t="str">
        <f>IF('Cihazlar'!X421="","",IF('Cihazlar'!Y421="Uygun değil",(IF('Cihazlar'!X421="","",IF(ISNUMBER('Cihazlar'!X421),'Cihazlar'!X421,IFERROR(DATE(VALUE(RIGHT('Cihazlar'!X421,4)),VALUE(MID('Cihazlar'!X421,4,2)),VALUE(LEFT('Cihazlar'!X421,2))),""))))+0,EDATE((IF('Cihazlar'!X421="","",IF(ISNUMBER('Cihazlar'!X421),'Cihazlar'!X421,IFERROR(DATE(VALUE(RIGHT('Cihazlar'!X421,4)),VALUE(MID('Cihazlar'!X421,4,2)),VALUE(LEFT('Cihazlar'!X421,2))),"")))),12)))</f>
        <v/>
      </c>
      <c r="N421" s="17" t="str">
        <f>IF(M421="","",M421-TODAY())</f>
        <v/>
      </c>
      <c r="O421" s="16" t="str">
        <f>IF('Cihazlar'!F421&lt;&gt;"",IF('Cihazlar'!F421="","",IF(ISNUMBER('Cihazlar'!F421),'Cihazlar'!F421,IFERROR(DATE(VALUE(RIGHT('Cihazlar'!F421,4)),VALUE(MID('Cihazlar'!F421,4,2)),VALUE(LEFT('Cihazlar'!F421,2))),""))),IF('Cihazlar'!E421="","",IF(ISNUMBER('Cihazlar'!E421),'Cihazlar'!E421,IFERROR(DATE(VALUE(RIGHT('Cihazlar'!E421,4)),VALUE(MID('Cihazlar'!E421,4,2)),VALUE(LEFT('Cihazlar'!E421,2))),""))))</f>
        <v/>
      </c>
      <c r="P421" t="str">
        <f>IF('Cihazlar'!C421="","",IFERROR(MATCH('Cihazlar'!C421,'Ürünler'!$A:$A,0),IFERROR(MATCH('Cihazlar'!C421,'Ürünler'!$B:$B,0),"")))</f>
        <v/>
      </c>
      <c r="Q421">
        <f>IF(R421&gt;0,0,IF('Cihazlar'!J421&lt;&gt;"",N(VALUE('Cihazlar'!J421)),IF(P421="",0,N(INDEX('Ürünler'!$C:$C,P421)))))</f>
        <v>0</v>
      </c>
      <c r="R421">
        <f>IF('Cihazlar'!K421&lt;&gt;"",N(VALUE('Cihazlar'!K421)),IF('Cihazlar'!J421&lt;&gt;"",0,IF(P421="",0,N(INDEX('Ürünler'!$D:$D,P421)))))</f>
        <v>0</v>
      </c>
    </row>
    <row r="422" spans="1:18">
      <c r="A422" t="str">
        <f>IF(AND('Cihazlar'!A422="",'Cihazlar'!B422=""),"",IFERROR(INDEX('Müşteriler'!$A:$A,MATCH(IF('Cihazlar'!A422="","§",'Cihazlar'!A422),'Müşteriler'!$K:$K,0)),IFERROR(INDEX('Müşteriler'!$A:$A,MATCH(IF('Cihazlar'!B422="","§",'Cihazlar'!B422),'Müşteriler'!$C:$C,0)),'Cihazlar'!A422&amp;'Cihazlar'!B422)))</f>
        <v/>
      </c>
      <c r="B422" t="str">
        <f>IF('Cihazlar'!C422="","",IF(P422="",'Cihazlar'!C422,INDEX('Ürünler'!$B:$B,P422)))</f>
        <v/>
      </c>
      <c r="C422" t="str">
        <f>IF('Cihazlar'!D422="","",'Cihazlar'!D422)</f>
        <v/>
      </c>
      <c r="D422" s="16" t="str">
        <f>O422</f>
        <v/>
      </c>
      <c r="E422" t="str">
        <f>IF(R422&gt;0,R422&amp;" gün",IF(Q422&gt;0,Q422&amp;" ay",""))</f>
        <v/>
      </c>
      <c r="F422" s="16" t="str">
        <f>IF(OR('Cihazlar'!C422="",O422=""),"",IF(R422&gt;0,O422+R422,IF(Q422&gt;0,EDATE(O422,Q422),"")))</f>
        <v/>
      </c>
      <c r="G422" s="17" t="str">
        <f>IF(F422="","",F422-TODAY())</f>
        <v/>
      </c>
      <c r="H422" t="str">
        <f>IF(G422="","",IF(G422&lt;0,"Gecikmiş",IF(G422&lt;=30,"30 gün içinde","Planlı")))</f>
        <v/>
      </c>
      <c r="I422" s="16" t="str">
        <f>IF('Cihazlar'!R422="","",IF('Cihazlar'!S422="Uygun değil",(IF('Cihazlar'!R422="","",IF(ISNUMBER('Cihazlar'!R422),'Cihazlar'!R422,IFERROR(DATE(VALUE(RIGHT('Cihazlar'!R422,4)),VALUE(MID('Cihazlar'!R422,4,2)),VALUE(LEFT('Cihazlar'!R422,2))),""))))+0,EDATE((IF('Cihazlar'!R422="","",IF(ISNUMBER('Cihazlar'!R422),'Cihazlar'!R422,IFERROR(DATE(VALUE(RIGHT('Cihazlar'!R422,4)),VALUE(MID('Cihazlar'!R422,4,2)),VALUE(LEFT('Cihazlar'!R422,2))),"")))),12)))</f>
        <v/>
      </c>
      <c r="J422" s="17" t="str">
        <f>IF(I422="","",I422-TODAY())</f>
        <v/>
      </c>
      <c r="K422" s="16" t="str">
        <f>IF('Cihazlar'!U422="","",IF('Cihazlar'!V422="Kaçak var",(IF('Cihazlar'!U422="","",IF(ISNUMBER('Cihazlar'!U422),'Cihazlar'!U422,IFERROR(DATE(VALUE(RIGHT('Cihazlar'!U422,4)),VALUE(MID('Cihazlar'!U422,4,2)),VALUE(LEFT('Cihazlar'!U422,2))),""))))+30,EDATE((IF('Cihazlar'!U422="","",IF(ISNUMBER('Cihazlar'!U422),'Cihazlar'!U422,IFERROR(DATE(VALUE(RIGHT('Cihazlar'!U422,4)),VALUE(MID('Cihazlar'!U422,4,2)),VALUE(LEFT('Cihazlar'!U422,2))),"")))),12)))</f>
        <v/>
      </c>
      <c r="L422" s="17" t="str">
        <f>IF(K422="","",K422-TODAY())</f>
        <v/>
      </c>
      <c r="M422" s="16" t="str">
        <f>IF('Cihazlar'!X422="","",IF('Cihazlar'!Y422="Uygun değil",(IF('Cihazlar'!X422="","",IF(ISNUMBER('Cihazlar'!X422),'Cihazlar'!X422,IFERROR(DATE(VALUE(RIGHT('Cihazlar'!X422,4)),VALUE(MID('Cihazlar'!X422,4,2)),VALUE(LEFT('Cihazlar'!X422,2))),""))))+0,EDATE((IF('Cihazlar'!X422="","",IF(ISNUMBER('Cihazlar'!X422),'Cihazlar'!X422,IFERROR(DATE(VALUE(RIGHT('Cihazlar'!X422,4)),VALUE(MID('Cihazlar'!X422,4,2)),VALUE(LEFT('Cihazlar'!X422,2))),"")))),12)))</f>
        <v/>
      </c>
      <c r="N422" s="17" t="str">
        <f>IF(M422="","",M422-TODAY())</f>
        <v/>
      </c>
      <c r="O422" s="16" t="str">
        <f>IF('Cihazlar'!F422&lt;&gt;"",IF('Cihazlar'!F422="","",IF(ISNUMBER('Cihazlar'!F422),'Cihazlar'!F422,IFERROR(DATE(VALUE(RIGHT('Cihazlar'!F422,4)),VALUE(MID('Cihazlar'!F422,4,2)),VALUE(LEFT('Cihazlar'!F422,2))),""))),IF('Cihazlar'!E422="","",IF(ISNUMBER('Cihazlar'!E422),'Cihazlar'!E422,IFERROR(DATE(VALUE(RIGHT('Cihazlar'!E422,4)),VALUE(MID('Cihazlar'!E422,4,2)),VALUE(LEFT('Cihazlar'!E422,2))),""))))</f>
        <v/>
      </c>
      <c r="P422" t="str">
        <f>IF('Cihazlar'!C422="","",IFERROR(MATCH('Cihazlar'!C422,'Ürünler'!$A:$A,0),IFERROR(MATCH('Cihazlar'!C422,'Ürünler'!$B:$B,0),"")))</f>
        <v/>
      </c>
      <c r="Q422">
        <f>IF(R422&gt;0,0,IF('Cihazlar'!J422&lt;&gt;"",N(VALUE('Cihazlar'!J422)),IF(P422="",0,N(INDEX('Ürünler'!$C:$C,P422)))))</f>
        <v>0</v>
      </c>
      <c r="R422">
        <f>IF('Cihazlar'!K422&lt;&gt;"",N(VALUE('Cihazlar'!K422)),IF('Cihazlar'!J422&lt;&gt;"",0,IF(P422="",0,N(INDEX('Ürünler'!$D:$D,P422)))))</f>
        <v>0</v>
      </c>
    </row>
    <row r="423" spans="1:18">
      <c r="A423" t="str">
        <f>IF(AND('Cihazlar'!A423="",'Cihazlar'!B423=""),"",IFERROR(INDEX('Müşteriler'!$A:$A,MATCH(IF('Cihazlar'!A423="","§",'Cihazlar'!A423),'Müşteriler'!$K:$K,0)),IFERROR(INDEX('Müşteriler'!$A:$A,MATCH(IF('Cihazlar'!B423="","§",'Cihazlar'!B423),'Müşteriler'!$C:$C,0)),'Cihazlar'!A423&amp;'Cihazlar'!B423)))</f>
        <v/>
      </c>
      <c r="B423" t="str">
        <f>IF('Cihazlar'!C423="","",IF(P423="",'Cihazlar'!C423,INDEX('Ürünler'!$B:$B,P423)))</f>
        <v/>
      </c>
      <c r="C423" t="str">
        <f>IF('Cihazlar'!D423="","",'Cihazlar'!D423)</f>
        <v/>
      </c>
      <c r="D423" s="16" t="str">
        <f>O423</f>
        <v/>
      </c>
      <c r="E423" t="str">
        <f>IF(R423&gt;0,R423&amp;" gün",IF(Q423&gt;0,Q423&amp;" ay",""))</f>
        <v/>
      </c>
      <c r="F423" s="16" t="str">
        <f>IF(OR('Cihazlar'!C423="",O423=""),"",IF(R423&gt;0,O423+R423,IF(Q423&gt;0,EDATE(O423,Q423),"")))</f>
        <v/>
      </c>
      <c r="G423" s="17" t="str">
        <f>IF(F423="","",F423-TODAY())</f>
        <v/>
      </c>
      <c r="H423" t="str">
        <f>IF(G423="","",IF(G423&lt;0,"Gecikmiş",IF(G423&lt;=30,"30 gün içinde","Planlı")))</f>
        <v/>
      </c>
      <c r="I423" s="16" t="str">
        <f>IF('Cihazlar'!R423="","",IF('Cihazlar'!S423="Uygun değil",(IF('Cihazlar'!R423="","",IF(ISNUMBER('Cihazlar'!R423),'Cihazlar'!R423,IFERROR(DATE(VALUE(RIGHT('Cihazlar'!R423,4)),VALUE(MID('Cihazlar'!R423,4,2)),VALUE(LEFT('Cihazlar'!R423,2))),""))))+0,EDATE((IF('Cihazlar'!R423="","",IF(ISNUMBER('Cihazlar'!R423),'Cihazlar'!R423,IFERROR(DATE(VALUE(RIGHT('Cihazlar'!R423,4)),VALUE(MID('Cihazlar'!R423,4,2)),VALUE(LEFT('Cihazlar'!R423,2))),"")))),12)))</f>
        <v/>
      </c>
      <c r="J423" s="17" t="str">
        <f>IF(I423="","",I423-TODAY())</f>
        <v/>
      </c>
      <c r="K423" s="16" t="str">
        <f>IF('Cihazlar'!U423="","",IF('Cihazlar'!V423="Kaçak var",(IF('Cihazlar'!U423="","",IF(ISNUMBER('Cihazlar'!U423),'Cihazlar'!U423,IFERROR(DATE(VALUE(RIGHT('Cihazlar'!U423,4)),VALUE(MID('Cihazlar'!U423,4,2)),VALUE(LEFT('Cihazlar'!U423,2))),""))))+30,EDATE((IF('Cihazlar'!U423="","",IF(ISNUMBER('Cihazlar'!U423),'Cihazlar'!U423,IFERROR(DATE(VALUE(RIGHT('Cihazlar'!U423,4)),VALUE(MID('Cihazlar'!U423,4,2)),VALUE(LEFT('Cihazlar'!U423,2))),"")))),12)))</f>
        <v/>
      </c>
      <c r="L423" s="17" t="str">
        <f>IF(K423="","",K423-TODAY())</f>
        <v/>
      </c>
      <c r="M423" s="16" t="str">
        <f>IF('Cihazlar'!X423="","",IF('Cihazlar'!Y423="Uygun değil",(IF('Cihazlar'!X423="","",IF(ISNUMBER('Cihazlar'!X423),'Cihazlar'!X423,IFERROR(DATE(VALUE(RIGHT('Cihazlar'!X423,4)),VALUE(MID('Cihazlar'!X423,4,2)),VALUE(LEFT('Cihazlar'!X423,2))),""))))+0,EDATE((IF('Cihazlar'!X423="","",IF(ISNUMBER('Cihazlar'!X423),'Cihazlar'!X423,IFERROR(DATE(VALUE(RIGHT('Cihazlar'!X423,4)),VALUE(MID('Cihazlar'!X423,4,2)),VALUE(LEFT('Cihazlar'!X423,2))),"")))),12)))</f>
        <v/>
      </c>
      <c r="N423" s="17" t="str">
        <f>IF(M423="","",M423-TODAY())</f>
        <v/>
      </c>
      <c r="O423" s="16" t="str">
        <f>IF('Cihazlar'!F423&lt;&gt;"",IF('Cihazlar'!F423="","",IF(ISNUMBER('Cihazlar'!F423),'Cihazlar'!F423,IFERROR(DATE(VALUE(RIGHT('Cihazlar'!F423,4)),VALUE(MID('Cihazlar'!F423,4,2)),VALUE(LEFT('Cihazlar'!F423,2))),""))),IF('Cihazlar'!E423="","",IF(ISNUMBER('Cihazlar'!E423),'Cihazlar'!E423,IFERROR(DATE(VALUE(RIGHT('Cihazlar'!E423,4)),VALUE(MID('Cihazlar'!E423,4,2)),VALUE(LEFT('Cihazlar'!E423,2))),""))))</f>
        <v/>
      </c>
      <c r="P423" t="str">
        <f>IF('Cihazlar'!C423="","",IFERROR(MATCH('Cihazlar'!C423,'Ürünler'!$A:$A,0),IFERROR(MATCH('Cihazlar'!C423,'Ürünler'!$B:$B,0),"")))</f>
        <v/>
      </c>
      <c r="Q423">
        <f>IF(R423&gt;0,0,IF('Cihazlar'!J423&lt;&gt;"",N(VALUE('Cihazlar'!J423)),IF(P423="",0,N(INDEX('Ürünler'!$C:$C,P423)))))</f>
        <v>0</v>
      </c>
      <c r="R423">
        <f>IF('Cihazlar'!K423&lt;&gt;"",N(VALUE('Cihazlar'!K423)),IF('Cihazlar'!J423&lt;&gt;"",0,IF(P423="",0,N(INDEX('Ürünler'!$D:$D,P423)))))</f>
        <v>0</v>
      </c>
    </row>
    <row r="424" spans="1:18">
      <c r="A424" t="str">
        <f>IF(AND('Cihazlar'!A424="",'Cihazlar'!B424=""),"",IFERROR(INDEX('Müşteriler'!$A:$A,MATCH(IF('Cihazlar'!A424="","§",'Cihazlar'!A424),'Müşteriler'!$K:$K,0)),IFERROR(INDEX('Müşteriler'!$A:$A,MATCH(IF('Cihazlar'!B424="","§",'Cihazlar'!B424),'Müşteriler'!$C:$C,0)),'Cihazlar'!A424&amp;'Cihazlar'!B424)))</f>
        <v/>
      </c>
      <c r="B424" t="str">
        <f>IF('Cihazlar'!C424="","",IF(P424="",'Cihazlar'!C424,INDEX('Ürünler'!$B:$B,P424)))</f>
        <v/>
      </c>
      <c r="C424" t="str">
        <f>IF('Cihazlar'!D424="","",'Cihazlar'!D424)</f>
        <v/>
      </c>
      <c r="D424" s="16" t="str">
        <f>O424</f>
        <v/>
      </c>
      <c r="E424" t="str">
        <f>IF(R424&gt;0,R424&amp;" gün",IF(Q424&gt;0,Q424&amp;" ay",""))</f>
        <v/>
      </c>
      <c r="F424" s="16" t="str">
        <f>IF(OR('Cihazlar'!C424="",O424=""),"",IF(R424&gt;0,O424+R424,IF(Q424&gt;0,EDATE(O424,Q424),"")))</f>
        <v/>
      </c>
      <c r="G424" s="17" t="str">
        <f>IF(F424="","",F424-TODAY())</f>
        <v/>
      </c>
      <c r="H424" t="str">
        <f>IF(G424="","",IF(G424&lt;0,"Gecikmiş",IF(G424&lt;=30,"30 gün içinde","Planlı")))</f>
        <v/>
      </c>
      <c r="I424" s="16" t="str">
        <f>IF('Cihazlar'!R424="","",IF('Cihazlar'!S424="Uygun değil",(IF('Cihazlar'!R424="","",IF(ISNUMBER('Cihazlar'!R424),'Cihazlar'!R424,IFERROR(DATE(VALUE(RIGHT('Cihazlar'!R424,4)),VALUE(MID('Cihazlar'!R424,4,2)),VALUE(LEFT('Cihazlar'!R424,2))),""))))+0,EDATE((IF('Cihazlar'!R424="","",IF(ISNUMBER('Cihazlar'!R424),'Cihazlar'!R424,IFERROR(DATE(VALUE(RIGHT('Cihazlar'!R424,4)),VALUE(MID('Cihazlar'!R424,4,2)),VALUE(LEFT('Cihazlar'!R424,2))),"")))),12)))</f>
        <v/>
      </c>
      <c r="J424" s="17" t="str">
        <f>IF(I424="","",I424-TODAY())</f>
        <v/>
      </c>
      <c r="K424" s="16" t="str">
        <f>IF('Cihazlar'!U424="","",IF('Cihazlar'!V424="Kaçak var",(IF('Cihazlar'!U424="","",IF(ISNUMBER('Cihazlar'!U424),'Cihazlar'!U424,IFERROR(DATE(VALUE(RIGHT('Cihazlar'!U424,4)),VALUE(MID('Cihazlar'!U424,4,2)),VALUE(LEFT('Cihazlar'!U424,2))),""))))+30,EDATE((IF('Cihazlar'!U424="","",IF(ISNUMBER('Cihazlar'!U424),'Cihazlar'!U424,IFERROR(DATE(VALUE(RIGHT('Cihazlar'!U424,4)),VALUE(MID('Cihazlar'!U424,4,2)),VALUE(LEFT('Cihazlar'!U424,2))),"")))),12)))</f>
        <v/>
      </c>
      <c r="L424" s="17" t="str">
        <f>IF(K424="","",K424-TODAY())</f>
        <v/>
      </c>
      <c r="M424" s="16" t="str">
        <f>IF('Cihazlar'!X424="","",IF('Cihazlar'!Y424="Uygun değil",(IF('Cihazlar'!X424="","",IF(ISNUMBER('Cihazlar'!X424),'Cihazlar'!X424,IFERROR(DATE(VALUE(RIGHT('Cihazlar'!X424,4)),VALUE(MID('Cihazlar'!X424,4,2)),VALUE(LEFT('Cihazlar'!X424,2))),""))))+0,EDATE((IF('Cihazlar'!X424="","",IF(ISNUMBER('Cihazlar'!X424),'Cihazlar'!X424,IFERROR(DATE(VALUE(RIGHT('Cihazlar'!X424,4)),VALUE(MID('Cihazlar'!X424,4,2)),VALUE(LEFT('Cihazlar'!X424,2))),"")))),12)))</f>
        <v/>
      </c>
      <c r="N424" s="17" t="str">
        <f>IF(M424="","",M424-TODAY())</f>
        <v/>
      </c>
      <c r="O424" s="16" t="str">
        <f>IF('Cihazlar'!F424&lt;&gt;"",IF('Cihazlar'!F424="","",IF(ISNUMBER('Cihazlar'!F424),'Cihazlar'!F424,IFERROR(DATE(VALUE(RIGHT('Cihazlar'!F424,4)),VALUE(MID('Cihazlar'!F424,4,2)),VALUE(LEFT('Cihazlar'!F424,2))),""))),IF('Cihazlar'!E424="","",IF(ISNUMBER('Cihazlar'!E424),'Cihazlar'!E424,IFERROR(DATE(VALUE(RIGHT('Cihazlar'!E424,4)),VALUE(MID('Cihazlar'!E424,4,2)),VALUE(LEFT('Cihazlar'!E424,2))),""))))</f>
        <v/>
      </c>
      <c r="P424" t="str">
        <f>IF('Cihazlar'!C424="","",IFERROR(MATCH('Cihazlar'!C424,'Ürünler'!$A:$A,0),IFERROR(MATCH('Cihazlar'!C424,'Ürünler'!$B:$B,0),"")))</f>
        <v/>
      </c>
      <c r="Q424">
        <f>IF(R424&gt;0,0,IF('Cihazlar'!J424&lt;&gt;"",N(VALUE('Cihazlar'!J424)),IF(P424="",0,N(INDEX('Ürünler'!$C:$C,P424)))))</f>
        <v>0</v>
      </c>
      <c r="R424">
        <f>IF('Cihazlar'!K424&lt;&gt;"",N(VALUE('Cihazlar'!K424)),IF('Cihazlar'!J424&lt;&gt;"",0,IF(P424="",0,N(INDEX('Ürünler'!$D:$D,P424)))))</f>
        <v>0</v>
      </c>
    </row>
    <row r="425" spans="1:18">
      <c r="A425" t="str">
        <f>IF(AND('Cihazlar'!A425="",'Cihazlar'!B425=""),"",IFERROR(INDEX('Müşteriler'!$A:$A,MATCH(IF('Cihazlar'!A425="","§",'Cihazlar'!A425),'Müşteriler'!$K:$K,0)),IFERROR(INDEX('Müşteriler'!$A:$A,MATCH(IF('Cihazlar'!B425="","§",'Cihazlar'!B425),'Müşteriler'!$C:$C,0)),'Cihazlar'!A425&amp;'Cihazlar'!B425)))</f>
        <v/>
      </c>
      <c r="B425" t="str">
        <f>IF('Cihazlar'!C425="","",IF(P425="",'Cihazlar'!C425,INDEX('Ürünler'!$B:$B,P425)))</f>
        <v/>
      </c>
      <c r="C425" t="str">
        <f>IF('Cihazlar'!D425="","",'Cihazlar'!D425)</f>
        <v/>
      </c>
      <c r="D425" s="16" t="str">
        <f>O425</f>
        <v/>
      </c>
      <c r="E425" t="str">
        <f>IF(R425&gt;0,R425&amp;" gün",IF(Q425&gt;0,Q425&amp;" ay",""))</f>
        <v/>
      </c>
      <c r="F425" s="16" t="str">
        <f>IF(OR('Cihazlar'!C425="",O425=""),"",IF(R425&gt;0,O425+R425,IF(Q425&gt;0,EDATE(O425,Q425),"")))</f>
        <v/>
      </c>
      <c r="G425" s="17" t="str">
        <f>IF(F425="","",F425-TODAY())</f>
        <v/>
      </c>
      <c r="H425" t="str">
        <f>IF(G425="","",IF(G425&lt;0,"Gecikmiş",IF(G425&lt;=30,"30 gün içinde","Planlı")))</f>
        <v/>
      </c>
      <c r="I425" s="16" t="str">
        <f>IF('Cihazlar'!R425="","",IF('Cihazlar'!S425="Uygun değil",(IF('Cihazlar'!R425="","",IF(ISNUMBER('Cihazlar'!R425),'Cihazlar'!R425,IFERROR(DATE(VALUE(RIGHT('Cihazlar'!R425,4)),VALUE(MID('Cihazlar'!R425,4,2)),VALUE(LEFT('Cihazlar'!R425,2))),""))))+0,EDATE((IF('Cihazlar'!R425="","",IF(ISNUMBER('Cihazlar'!R425),'Cihazlar'!R425,IFERROR(DATE(VALUE(RIGHT('Cihazlar'!R425,4)),VALUE(MID('Cihazlar'!R425,4,2)),VALUE(LEFT('Cihazlar'!R425,2))),"")))),12)))</f>
        <v/>
      </c>
      <c r="J425" s="17" t="str">
        <f>IF(I425="","",I425-TODAY())</f>
        <v/>
      </c>
      <c r="K425" s="16" t="str">
        <f>IF('Cihazlar'!U425="","",IF('Cihazlar'!V425="Kaçak var",(IF('Cihazlar'!U425="","",IF(ISNUMBER('Cihazlar'!U425),'Cihazlar'!U425,IFERROR(DATE(VALUE(RIGHT('Cihazlar'!U425,4)),VALUE(MID('Cihazlar'!U425,4,2)),VALUE(LEFT('Cihazlar'!U425,2))),""))))+30,EDATE((IF('Cihazlar'!U425="","",IF(ISNUMBER('Cihazlar'!U425),'Cihazlar'!U425,IFERROR(DATE(VALUE(RIGHT('Cihazlar'!U425,4)),VALUE(MID('Cihazlar'!U425,4,2)),VALUE(LEFT('Cihazlar'!U425,2))),"")))),12)))</f>
        <v/>
      </c>
      <c r="L425" s="17" t="str">
        <f>IF(K425="","",K425-TODAY())</f>
        <v/>
      </c>
      <c r="M425" s="16" t="str">
        <f>IF('Cihazlar'!X425="","",IF('Cihazlar'!Y425="Uygun değil",(IF('Cihazlar'!X425="","",IF(ISNUMBER('Cihazlar'!X425),'Cihazlar'!X425,IFERROR(DATE(VALUE(RIGHT('Cihazlar'!X425,4)),VALUE(MID('Cihazlar'!X425,4,2)),VALUE(LEFT('Cihazlar'!X425,2))),""))))+0,EDATE((IF('Cihazlar'!X425="","",IF(ISNUMBER('Cihazlar'!X425),'Cihazlar'!X425,IFERROR(DATE(VALUE(RIGHT('Cihazlar'!X425,4)),VALUE(MID('Cihazlar'!X425,4,2)),VALUE(LEFT('Cihazlar'!X425,2))),"")))),12)))</f>
        <v/>
      </c>
      <c r="N425" s="17" t="str">
        <f>IF(M425="","",M425-TODAY())</f>
        <v/>
      </c>
      <c r="O425" s="16" t="str">
        <f>IF('Cihazlar'!F425&lt;&gt;"",IF('Cihazlar'!F425="","",IF(ISNUMBER('Cihazlar'!F425),'Cihazlar'!F425,IFERROR(DATE(VALUE(RIGHT('Cihazlar'!F425,4)),VALUE(MID('Cihazlar'!F425,4,2)),VALUE(LEFT('Cihazlar'!F425,2))),""))),IF('Cihazlar'!E425="","",IF(ISNUMBER('Cihazlar'!E425),'Cihazlar'!E425,IFERROR(DATE(VALUE(RIGHT('Cihazlar'!E425,4)),VALUE(MID('Cihazlar'!E425,4,2)),VALUE(LEFT('Cihazlar'!E425,2))),""))))</f>
        <v/>
      </c>
      <c r="P425" t="str">
        <f>IF('Cihazlar'!C425="","",IFERROR(MATCH('Cihazlar'!C425,'Ürünler'!$A:$A,0),IFERROR(MATCH('Cihazlar'!C425,'Ürünler'!$B:$B,0),"")))</f>
        <v/>
      </c>
      <c r="Q425">
        <f>IF(R425&gt;0,0,IF('Cihazlar'!J425&lt;&gt;"",N(VALUE('Cihazlar'!J425)),IF(P425="",0,N(INDEX('Ürünler'!$C:$C,P425)))))</f>
        <v>0</v>
      </c>
      <c r="R425">
        <f>IF('Cihazlar'!K425&lt;&gt;"",N(VALUE('Cihazlar'!K425)),IF('Cihazlar'!J425&lt;&gt;"",0,IF(P425="",0,N(INDEX('Ürünler'!$D:$D,P425)))))</f>
        <v>0</v>
      </c>
    </row>
    <row r="426" spans="1:18">
      <c r="A426" t="str">
        <f>IF(AND('Cihazlar'!A426="",'Cihazlar'!B426=""),"",IFERROR(INDEX('Müşteriler'!$A:$A,MATCH(IF('Cihazlar'!A426="","§",'Cihazlar'!A426),'Müşteriler'!$K:$K,0)),IFERROR(INDEX('Müşteriler'!$A:$A,MATCH(IF('Cihazlar'!B426="","§",'Cihazlar'!B426),'Müşteriler'!$C:$C,0)),'Cihazlar'!A426&amp;'Cihazlar'!B426)))</f>
        <v/>
      </c>
      <c r="B426" t="str">
        <f>IF('Cihazlar'!C426="","",IF(P426="",'Cihazlar'!C426,INDEX('Ürünler'!$B:$B,P426)))</f>
        <v/>
      </c>
      <c r="C426" t="str">
        <f>IF('Cihazlar'!D426="","",'Cihazlar'!D426)</f>
        <v/>
      </c>
      <c r="D426" s="16" t="str">
        <f>O426</f>
        <v/>
      </c>
      <c r="E426" t="str">
        <f>IF(R426&gt;0,R426&amp;" gün",IF(Q426&gt;0,Q426&amp;" ay",""))</f>
        <v/>
      </c>
      <c r="F426" s="16" t="str">
        <f>IF(OR('Cihazlar'!C426="",O426=""),"",IF(R426&gt;0,O426+R426,IF(Q426&gt;0,EDATE(O426,Q426),"")))</f>
        <v/>
      </c>
      <c r="G426" s="17" t="str">
        <f>IF(F426="","",F426-TODAY())</f>
        <v/>
      </c>
      <c r="H426" t="str">
        <f>IF(G426="","",IF(G426&lt;0,"Gecikmiş",IF(G426&lt;=30,"30 gün içinde","Planlı")))</f>
        <v/>
      </c>
      <c r="I426" s="16" t="str">
        <f>IF('Cihazlar'!R426="","",IF('Cihazlar'!S426="Uygun değil",(IF('Cihazlar'!R426="","",IF(ISNUMBER('Cihazlar'!R426),'Cihazlar'!R426,IFERROR(DATE(VALUE(RIGHT('Cihazlar'!R426,4)),VALUE(MID('Cihazlar'!R426,4,2)),VALUE(LEFT('Cihazlar'!R426,2))),""))))+0,EDATE((IF('Cihazlar'!R426="","",IF(ISNUMBER('Cihazlar'!R426),'Cihazlar'!R426,IFERROR(DATE(VALUE(RIGHT('Cihazlar'!R426,4)),VALUE(MID('Cihazlar'!R426,4,2)),VALUE(LEFT('Cihazlar'!R426,2))),"")))),12)))</f>
        <v/>
      </c>
      <c r="J426" s="17" t="str">
        <f>IF(I426="","",I426-TODAY())</f>
        <v/>
      </c>
      <c r="K426" s="16" t="str">
        <f>IF('Cihazlar'!U426="","",IF('Cihazlar'!V426="Kaçak var",(IF('Cihazlar'!U426="","",IF(ISNUMBER('Cihazlar'!U426),'Cihazlar'!U426,IFERROR(DATE(VALUE(RIGHT('Cihazlar'!U426,4)),VALUE(MID('Cihazlar'!U426,4,2)),VALUE(LEFT('Cihazlar'!U426,2))),""))))+30,EDATE((IF('Cihazlar'!U426="","",IF(ISNUMBER('Cihazlar'!U426),'Cihazlar'!U426,IFERROR(DATE(VALUE(RIGHT('Cihazlar'!U426,4)),VALUE(MID('Cihazlar'!U426,4,2)),VALUE(LEFT('Cihazlar'!U426,2))),"")))),12)))</f>
        <v/>
      </c>
      <c r="L426" s="17" t="str">
        <f>IF(K426="","",K426-TODAY())</f>
        <v/>
      </c>
      <c r="M426" s="16" t="str">
        <f>IF('Cihazlar'!X426="","",IF('Cihazlar'!Y426="Uygun değil",(IF('Cihazlar'!X426="","",IF(ISNUMBER('Cihazlar'!X426),'Cihazlar'!X426,IFERROR(DATE(VALUE(RIGHT('Cihazlar'!X426,4)),VALUE(MID('Cihazlar'!X426,4,2)),VALUE(LEFT('Cihazlar'!X426,2))),""))))+0,EDATE((IF('Cihazlar'!X426="","",IF(ISNUMBER('Cihazlar'!X426),'Cihazlar'!X426,IFERROR(DATE(VALUE(RIGHT('Cihazlar'!X426,4)),VALUE(MID('Cihazlar'!X426,4,2)),VALUE(LEFT('Cihazlar'!X426,2))),"")))),12)))</f>
        <v/>
      </c>
      <c r="N426" s="17" t="str">
        <f>IF(M426="","",M426-TODAY())</f>
        <v/>
      </c>
      <c r="O426" s="16" t="str">
        <f>IF('Cihazlar'!F426&lt;&gt;"",IF('Cihazlar'!F426="","",IF(ISNUMBER('Cihazlar'!F426),'Cihazlar'!F426,IFERROR(DATE(VALUE(RIGHT('Cihazlar'!F426,4)),VALUE(MID('Cihazlar'!F426,4,2)),VALUE(LEFT('Cihazlar'!F426,2))),""))),IF('Cihazlar'!E426="","",IF(ISNUMBER('Cihazlar'!E426),'Cihazlar'!E426,IFERROR(DATE(VALUE(RIGHT('Cihazlar'!E426,4)),VALUE(MID('Cihazlar'!E426,4,2)),VALUE(LEFT('Cihazlar'!E426,2))),""))))</f>
        <v/>
      </c>
      <c r="P426" t="str">
        <f>IF('Cihazlar'!C426="","",IFERROR(MATCH('Cihazlar'!C426,'Ürünler'!$A:$A,0),IFERROR(MATCH('Cihazlar'!C426,'Ürünler'!$B:$B,0),"")))</f>
        <v/>
      </c>
      <c r="Q426">
        <f>IF(R426&gt;0,0,IF('Cihazlar'!J426&lt;&gt;"",N(VALUE('Cihazlar'!J426)),IF(P426="",0,N(INDEX('Ürünler'!$C:$C,P426)))))</f>
        <v>0</v>
      </c>
      <c r="R426">
        <f>IF('Cihazlar'!K426&lt;&gt;"",N(VALUE('Cihazlar'!K426)),IF('Cihazlar'!J426&lt;&gt;"",0,IF(P426="",0,N(INDEX('Ürünler'!$D:$D,P426)))))</f>
        <v>0</v>
      </c>
    </row>
    <row r="427" spans="1:18">
      <c r="A427" t="str">
        <f>IF(AND('Cihazlar'!A427="",'Cihazlar'!B427=""),"",IFERROR(INDEX('Müşteriler'!$A:$A,MATCH(IF('Cihazlar'!A427="","§",'Cihazlar'!A427),'Müşteriler'!$K:$K,0)),IFERROR(INDEX('Müşteriler'!$A:$A,MATCH(IF('Cihazlar'!B427="","§",'Cihazlar'!B427),'Müşteriler'!$C:$C,0)),'Cihazlar'!A427&amp;'Cihazlar'!B427)))</f>
        <v/>
      </c>
      <c r="B427" t="str">
        <f>IF('Cihazlar'!C427="","",IF(P427="",'Cihazlar'!C427,INDEX('Ürünler'!$B:$B,P427)))</f>
        <v/>
      </c>
      <c r="C427" t="str">
        <f>IF('Cihazlar'!D427="","",'Cihazlar'!D427)</f>
        <v/>
      </c>
      <c r="D427" s="16" t="str">
        <f>O427</f>
        <v/>
      </c>
      <c r="E427" t="str">
        <f>IF(R427&gt;0,R427&amp;" gün",IF(Q427&gt;0,Q427&amp;" ay",""))</f>
        <v/>
      </c>
      <c r="F427" s="16" t="str">
        <f>IF(OR('Cihazlar'!C427="",O427=""),"",IF(R427&gt;0,O427+R427,IF(Q427&gt;0,EDATE(O427,Q427),"")))</f>
        <v/>
      </c>
      <c r="G427" s="17" t="str">
        <f>IF(F427="","",F427-TODAY())</f>
        <v/>
      </c>
      <c r="H427" t="str">
        <f>IF(G427="","",IF(G427&lt;0,"Gecikmiş",IF(G427&lt;=30,"30 gün içinde","Planlı")))</f>
        <v/>
      </c>
      <c r="I427" s="16" t="str">
        <f>IF('Cihazlar'!R427="","",IF('Cihazlar'!S427="Uygun değil",(IF('Cihazlar'!R427="","",IF(ISNUMBER('Cihazlar'!R427),'Cihazlar'!R427,IFERROR(DATE(VALUE(RIGHT('Cihazlar'!R427,4)),VALUE(MID('Cihazlar'!R427,4,2)),VALUE(LEFT('Cihazlar'!R427,2))),""))))+0,EDATE((IF('Cihazlar'!R427="","",IF(ISNUMBER('Cihazlar'!R427),'Cihazlar'!R427,IFERROR(DATE(VALUE(RIGHT('Cihazlar'!R427,4)),VALUE(MID('Cihazlar'!R427,4,2)),VALUE(LEFT('Cihazlar'!R427,2))),"")))),12)))</f>
        <v/>
      </c>
      <c r="J427" s="17" t="str">
        <f>IF(I427="","",I427-TODAY())</f>
        <v/>
      </c>
      <c r="K427" s="16" t="str">
        <f>IF('Cihazlar'!U427="","",IF('Cihazlar'!V427="Kaçak var",(IF('Cihazlar'!U427="","",IF(ISNUMBER('Cihazlar'!U427),'Cihazlar'!U427,IFERROR(DATE(VALUE(RIGHT('Cihazlar'!U427,4)),VALUE(MID('Cihazlar'!U427,4,2)),VALUE(LEFT('Cihazlar'!U427,2))),""))))+30,EDATE((IF('Cihazlar'!U427="","",IF(ISNUMBER('Cihazlar'!U427),'Cihazlar'!U427,IFERROR(DATE(VALUE(RIGHT('Cihazlar'!U427,4)),VALUE(MID('Cihazlar'!U427,4,2)),VALUE(LEFT('Cihazlar'!U427,2))),"")))),12)))</f>
        <v/>
      </c>
      <c r="L427" s="17" t="str">
        <f>IF(K427="","",K427-TODAY())</f>
        <v/>
      </c>
      <c r="M427" s="16" t="str">
        <f>IF('Cihazlar'!X427="","",IF('Cihazlar'!Y427="Uygun değil",(IF('Cihazlar'!X427="","",IF(ISNUMBER('Cihazlar'!X427),'Cihazlar'!X427,IFERROR(DATE(VALUE(RIGHT('Cihazlar'!X427,4)),VALUE(MID('Cihazlar'!X427,4,2)),VALUE(LEFT('Cihazlar'!X427,2))),""))))+0,EDATE((IF('Cihazlar'!X427="","",IF(ISNUMBER('Cihazlar'!X427),'Cihazlar'!X427,IFERROR(DATE(VALUE(RIGHT('Cihazlar'!X427,4)),VALUE(MID('Cihazlar'!X427,4,2)),VALUE(LEFT('Cihazlar'!X427,2))),"")))),12)))</f>
        <v/>
      </c>
      <c r="N427" s="17" t="str">
        <f>IF(M427="","",M427-TODAY())</f>
        <v/>
      </c>
      <c r="O427" s="16" t="str">
        <f>IF('Cihazlar'!F427&lt;&gt;"",IF('Cihazlar'!F427="","",IF(ISNUMBER('Cihazlar'!F427),'Cihazlar'!F427,IFERROR(DATE(VALUE(RIGHT('Cihazlar'!F427,4)),VALUE(MID('Cihazlar'!F427,4,2)),VALUE(LEFT('Cihazlar'!F427,2))),""))),IF('Cihazlar'!E427="","",IF(ISNUMBER('Cihazlar'!E427),'Cihazlar'!E427,IFERROR(DATE(VALUE(RIGHT('Cihazlar'!E427,4)),VALUE(MID('Cihazlar'!E427,4,2)),VALUE(LEFT('Cihazlar'!E427,2))),""))))</f>
        <v/>
      </c>
      <c r="P427" t="str">
        <f>IF('Cihazlar'!C427="","",IFERROR(MATCH('Cihazlar'!C427,'Ürünler'!$A:$A,0),IFERROR(MATCH('Cihazlar'!C427,'Ürünler'!$B:$B,0),"")))</f>
        <v/>
      </c>
      <c r="Q427">
        <f>IF(R427&gt;0,0,IF('Cihazlar'!J427&lt;&gt;"",N(VALUE('Cihazlar'!J427)),IF(P427="",0,N(INDEX('Ürünler'!$C:$C,P427)))))</f>
        <v>0</v>
      </c>
      <c r="R427">
        <f>IF('Cihazlar'!K427&lt;&gt;"",N(VALUE('Cihazlar'!K427)),IF('Cihazlar'!J427&lt;&gt;"",0,IF(P427="",0,N(INDEX('Ürünler'!$D:$D,P427)))))</f>
        <v>0</v>
      </c>
    </row>
    <row r="428" spans="1:18">
      <c r="A428" t="str">
        <f>IF(AND('Cihazlar'!A428="",'Cihazlar'!B428=""),"",IFERROR(INDEX('Müşteriler'!$A:$A,MATCH(IF('Cihazlar'!A428="","§",'Cihazlar'!A428),'Müşteriler'!$K:$K,0)),IFERROR(INDEX('Müşteriler'!$A:$A,MATCH(IF('Cihazlar'!B428="","§",'Cihazlar'!B428),'Müşteriler'!$C:$C,0)),'Cihazlar'!A428&amp;'Cihazlar'!B428)))</f>
        <v/>
      </c>
      <c r="B428" t="str">
        <f>IF('Cihazlar'!C428="","",IF(P428="",'Cihazlar'!C428,INDEX('Ürünler'!$B:$B,P428)))</f>
        <v/>
      </c>
      <c r="C428" t="str">
        <f>IF('Cihazlar'!D428="","",'Cihazlar'!D428)</f>
        <v/>
      </c>
      <c r="D428" s="16" t="str">
        <f>O428</f>
        <v/>
      </c>
      <c r="E428" t="str">
        <f>IF(R428&gt;0,R428&amp;" gün",IF(Q428&gt;0,Q428&amp;" ay",""))</f>
        <v/>
      </c>
      <c r="F428" s="16" t="str">
        <f>IF(OR('Cihazlar'!C428="",O428=""),"",IF(R428&gt;0,O428+R428,IF(Q428&gt;0,EDATE(O428,Q428),"")))</f>
        <v/>
      </c>
      <c r="G428" s="17" t="str">
        <f>IF(F428="","",F428-TODAY())</f>
        <v/>
      </c>
      <c r="H428" t="str">
        <f>IF(G428="","",IF(G428&lt;0,"Gecikmiş",IF(G428&lt;=30,"30 gün içinde","Planlı")))</f>
        <v/>
      </c>
      <c r="I428" s="16" t="str">
        <f>IF('Cihazlar'!R428="","",IF('Cihazlar'!S428="Uygun değil",(IF('Cihazlar'!R428="","",IF(ISNUMBER('Cihazlar'!R428),'Cihazlar'!R428,IFERROR(DATE(VALUE(RIGHT('Cihazlar'!R428,4)),VALUE(MID('Cihazlar'!R428,4,2)),VALUE(LEFT('Cihazlar'!R428,2))),""))))+0,EDATE((IF('Cihazlar'!R428="","",IF(ISNUMBER('Cihazlar'!R428),'Cihazlar'!R428,IFERROR(DATE(VALUE(RIGHT('Cihazlar'!R428,4)),VALUE(MID('Cihazlar'!R428,4,2)),VALUE(LEFT('Cihazlar'!R428,2))),"")))),12)))</f>
        <v/>
      </c>
      <c r="J428" s="17" t="str">
        <f>IF(I428="","",I428-TODAY())</f>
        <v/>
      </c>
      <c r="K428" s="16" t="str">
        <f>IF('Cihazlar'!U428="","",IF('Cihazlar'!V428="Kaçak var",(IF('Cihazlar'!U428="","",IF(ISNUMBER('Cihazlar'!U428),'Cihazlar'!U428,IFERROR(DATE(VALUE(RIGHT('Cihazlar'!U428,4)),VALUE(MID('Cihazlar'!U428,4,2)),VALUE(LEFT('Cihazlar'!U428,2))),""))))+30,EDATE((IF('Cihazlar'!U428="","",IF(ISNUMBER('Cihazlar'!U428),'Cihazlar'!U428,IFERROR(DATE(VALUE(RIGHT('Cihazlar'!U428,4)),VALUE(MID('Cihazlar'!U428,4,2)),VALUE(LEFT('Cihazlar'!U428,2))),"")))),12)))</f>
        <v/>
      </c>
      <c r="L428" s="17" t="str">
        <f>IF(K428="","",K428-TODAY())</f>
        <v/>
      </c>
      <c r="M428" s="16" t="str">
        <f>IF('Cihazlar'!X428="","",IF('Cihazlar'!Y428="Uygun değil",(IF('Cihazlar'!X428="","",IF(ISNUMBER('Cihazlar'!X428),'Cihazlar'!X428,IFERROR(DATE(VALUE(RIGHT('Cihazlar'!X428,4)),VALUE(MID('Cihazlar'!X428,4,2)),VALUE(LEFT('Cihazlar'!X428,2))),""))))+0,EDATE((IF('Cihazlar'!X428="","",IF(ISNUMBER('Cihazlar'!X428),'Cihazlar'!X428,IFERROR(DATE(VALUE(RIGHT('Cihazlar'!X428,4)),VALUE(MID('Cihazlar'!X428,4,2)),VALUE(LEFT('Cihazlar'!X428,2))),"")))),12)))</f>
        <v/>
      </c>
      <c r="N428" s="17" t="str">
        <f>IF(M428="","",M428-TODAY())</f>
        <v/>
      </c>
      <c r="O428" s="16" t="str">
        <f>IF('Cihazlar'!F428&lt;&gt;"",IF('Cihazlar'!F428="","",IF(ISNUMBER('Cihazlar'!F428),'Cihazlar'!F428,IFERROR(DATE(VALUE(RIGHT('Cihazlar'!F428,4)),VALUE(MID('Cihazlar'!F428,4,2)),VALUE(LEFT('Cihazlar'!F428,2))),""))),IF('Cihazlar'!E428="","",IF(ISNUMBER('Cihazlar'!E428),'Cihazlar'!E428,IFERROR(DATE(VALUE(RIGHT('Cihazlar'!E428,4)),VALUE(MID('Cihazlar'!E428,4,2)),VALUE(LEFT('Cihazlar'!E428,2))),""))))</f>
        <v/>
      </c>
      <c r="P428" t="str">
        <f>IF('Cihazlar'!C428="","",IFERROR(MATCH('Cihazlar'!C428,'Ürünler'!$A:$A,0),IFERROR(MATCH('Cihazlar'!C428,'Ürünler'!$B:$B,0),"")))</f>
        <v/>
      </c>
      <c r="Q428">
        <f>IF(R428&gt;0,0,IF('Cihazlar'!J428&lt;&gt;"",N(VALUE('Cihazlar'!J428)),IF(P428="",0,N(INDEX('Ürünler'!$C:$C,P428)))))</f>
        <v>0</v>
      </c>
      <c r="R428">
        <f>IF('Cihazlar'!K428&lt;&gt;"",N(VALUE('Cihazlar'!K428)),IF('Cihazlar'!J428&lt;&gt;"",0,IF(P428="",0,N(INDEX('Ürünler'!$D:$D,P428)))))</f>
        <v>0</v>
      </c>
    </row>
    <row r="429" spans="1:18">
      <c r="A429" t="str">
        <f>IF(AND('Cihazlar'!A429="",'Cihazlar'!B429=""),"",IFERROR(INDEX('Müşteriler'!$A:$A,MATCH(IF('Cihazlar'!A429="","§",'Cihazlar'!A429),'Müşteriler'!$K:$K,0)),IFERROR(INDEX('Müşteriler'!$A:$A,MATCH(IF('Cihazlar'!B429="","§",'Cihazlar'!B429),'Müşteriler'!$C:$C,0)),'Cihazlar'!A429&amp;'Cihazlar'!B429)))</f>
        <v/>
      </c>
      <c r="B429" t="str">
        <f>IF('Cihazlar'!C429="","",IF(P429="",'Cihazlar'!C429,INDEX('Ürünler'!$B:$B,P429)))</f>
        <v/>
      </c>
      <c r="C429" t="str">
        <f>IF('Cihazlar'!D429="","",'Cihazlar'!D429)</f>
        <v/>
      </c>
      <c r="D429" s="16" t="str">
        <f>O429</f>
        <v/>
      </c>
      <c r="E429" t="str">
        <f>IF(R429&gt;0,R429&amp;" gün",IF(Q429&gt;0,Q429&amp;" ay",""))</f>
        <v/>
      </c>
      <c r="F429" s="16" t="str">
        <f>IF(OR('Cihazlar'!C429="",O429=""),"",IF(R429&gt;0,O429+R429,IF(Q429&gt;0,EDATE(O429,Q429),"")))</f>
        <v/>
      </c>
      <c r="G429" s="17" t="str">
        <f>IF(F429="","",F429-TODAY())</f>
        <v/>
      </c>
      <c r="H429" t="str">
        <f>IF(G429="","",IF(G429&lt;0,"Gecikmiş",IF(G429&lt;=30,"30 gün içinde","Planlı")))</f>
        <v/>
      </c>
      <c r="I429" s="16" t="str">
        <f>IF('Cihazlar'!R429="","",IF('Cihazlar'!S429="Uygun değil",(IF('Cihazlar'!R429="","",IF(ISNUMBER('Cihazlar'!R429),'Cihazlar'!R429,IFERROR(DATE(VALUE(RIGHT('Cihazlar'!R429,4)),VALUE(MID('Cihazlar'!R429,4,2)),VALUE(LEFT('Cihazlar'!R429,2))),""))))+0,EDATE((IF('Cihazlar'!R429="","",IF(ISNUMBER('Cihazlar'!R429),'Cihazlar'!R429,IFERROR(DATE(VALUE(RIGHT('Cihazlar'!R429,4)),VALUE(MID('Cihazlar'!R429,4,2)),VALUE(LEFT('Cihazlar'!R429,2))),"")))),12)))</f>
        <v/>
      </c>
      <c r="J429" s="17" t="str">
        <f>IF(I429="","",I429-TODAY())</f>
        <v/>
      </c>
      <c r="K429" s="16" t="str">
        <f>IF('Cihazlar'!U429="","",IF('Cihazlar'!V429="Kaçak var",(IF('Cihazlar'!U429="","",IF(ISNUMBER('Cihazlar'!U429),'Cihazlar'!U429,IFERROR(DATE(VALUE(RIGHT('Cihazlar'!U429,4)),VALUE(MID('Cihazlar'!U429,4,2)),VALUE(LEFT('Cihazlar'!U429,2))),""))))+30,EDATE((IF('Cihazlar'!U429="","",IF(ISNUMBER('Cihazlar'!U429),'Cihazlar'!U429,IFERROR(DATE(VALUE(RIGHT('Cihazlar'!U429,4)),VALUE(MID('Cihazlar'!U429,4,2)),VALUE(LEFT('Cihazlar'!U429,2))),"")))),12)))</f>
        <v/>
      </c>
      <c r="L429" s="17" t="str">
        <f>IF(K429="","",K429-TODAY())</f>
        <v/>
      </c>
      <c r="M429" s="16" t="str">
        <f>IF('Cihazlar'!X429="","",IF('Cihazlar'!Y429="Uygun değil",(IF('Cihazlar'!X429="","",IF(ISNUMBER('Cihazlar'!X429),'Cihazlar'!X429,IFERROR(DATE(VALUE(RIGHT('Cihazlar'!X429,4)),VALUE(MID('Cihazlar'!X429,4,2)),VALUE(LEFT('Cihazlar'!X429,2))),""))))+0,EDATE((IF('Cihazlar'!X429="","",IF(ISNUMBER('Cihazlar'!X429),'Cihazlar'!X429,IFERROR(DATE(VALUE(RIGHT('Cihazlar'!X429,4)),VALUE(MID('Cihazlar'!X429,4,2)),VALUE(LEFT('Cihazlar'!X429,2))),"")))),12)))</f>
        <v/>
      </c>
      <c r="N429" s="17" t="str">
        <f>IF(M429="","",M429-TODAY())</f>
        <v/>
      </c>
      <c r="O429" s="16" t="str">
        <f>IF('Cihazlar'!F429&lt;&gt;"",IF('Cihazlar'!F429="","",IF(ISNUMBER('Cihazlar'!F429),'Cihazlar'!F429,IFERROR(DATE(VALUE(RIGHT('Cihazlar'!F429,4)),VALUE(MID('Cihazlar'!F429,4,2)),VALUE(LEFT('Cihazlar'!F429,2))),""))),IF('Cihazlar'!E429="","",IF(ISNUMBER('Cihazlar'!E429),'Cihazlar'!E429,IFERROR(DATE(VALUE(RIGHT('Cihazlar'!E429,4)),VALUE(MID('Cihazlar'!E429,4,2)),VALUE(LEFT('Cihazlar'!E429,2))),""))))</f>
        <v/>
      </c>
      <c r="P429" t="str">
        <f>IF('Cihazlar'!C429="","",IFERROR(MATCH('Cihazlar'!C429,'Ürünler'!$A:$A,0),IFERROR(MATCH('Cihazlar'!C429,'Ürünler'!$B:$B,0),"")))</f>
        <v/>
      </c>
      <c r="Q429">
        <f>IF(R429&gt;0,0,IF('Cihazlar'!J429&lt;&gt;"",N(VALUE('Cihazlar'!J429)),IF(P429="",0,N(INDEX('Ürünler'!$C:$C,P429)))))</f>
        <v>0</v>
      </c>
      <c r="R429">
        <f>IF('Cihazlar'!K429&lt;&gt;"",N(VALUE('Cihazlar'!K429)),IF('Cihazlar'!J429&lt;&gt;"",0,IF(P429="",0,N(INDEX('Ürünler'!$D:$D,P429)))))</f>
        <v>0</v>
      </c>
    </row>
    <row r="430" spans="1:18">
      <c r="A430" t="str">
        <f>IF(AND('Cihazlar'!A430="",'Cihazlar'!B430=""),"",IFERROR(INDEX('Müşteriler'!$A:$A,MATCH(IF('Cihazlar'!A430="","§",'Cihazlar'!A430),'Müşteriler'!$K:$K,0)),IFERROR(INDEX('Müşteriler'!$A:$A,MATCH(IF('Cihazlar'!B430="","§",'Cihazlar'!B430),'Müşteriler'!$C:$C,0)),'Cihazlar'!A430&amp;'Cihazlar'!B430)))</f>
        <v/>
      </c>
      <c r="B430" t="str">
        <f>IF('Cihazlar'!C430="","",IF(P430="",'Cihazlar'!C430,INDEX('Ürünler'!$B:$B,P430)))</f>
        <v/>
      </c>
      <c r="C430" t="str">
        <f>IF('Cihazlar'!D430="","",'Cihazlar'!D430)</f>
        <v/>
      </c>
      <c r="D430" s="16" t="str">
        <f>O430</f>
        <v/>
      </c>
      <c r="E430" t="str">
        <f>IF(R430&gt;0,R430&amp;" gün",IF(Q430&gt;0,Q430&amp;" ay",""))</f>
        <v/>
      </c>
      <c r="F430" s="16" t="str">
        <f>IF(OR('Cihazlar'!C430="",O430=""),"",IF(R430&gt;0,O430+R430,IF(Q430&gt;0,EDATE(O430,Q430),"")))</f>
        <v/>
      </c>
      <c r="G430" s="17" t="str">
        <f>IF(F430="","",F430-TODAY())</f>
        <v/>
      </c>
      <c r="H430" t="str">
        <f>IF(G430="","",IF(G430&lt;0,"Gecikmiş",IF(G430&lt;=30,"30 gün içinde","Planlı")))</f>
        <v/>
      </c>
      <c r="I430" s="16" t="str">
        <f>IF('Cihazlar'!R430="","",IF('Cihazlar'!S430="Uygun değil",(IF('Cihazlar'!R430="","",IF(ISNUMBER('Cihazlar'!R430),'Cihazlar'!R430,IFERROR(DATE(VALUE(RIGHT('Cihazlar'!R430,4)),VALUE(MID('Cihazlar'!R430,4,2)),VALUE(LEFT('Cihazlar'!R430,2))),""))))+0,EDATE((IF('Cihazlar'!R430="","",IF(ISNUMBER('Cihazlar'!R430),'Cihazlar'!R430,IFERROR(DATE(VALUE(RIGHT('Cihazlar'!R430,4)),VALUE(MID('Cihazlar'!R430,4,2)),VALUE(LEFT('Cihazlar'!R430,2))),"")))),12)))</f>
        <v/>
      </c>
      <c r="J430" s="17" t="str">
        <f>IF(I430="","",I430-TODAY())</f>
        <v/>
      </c>
      <c r="K430" s="16" t="str">
        <f>IF('Cihazlar'!U430="","",IF('Cihazlar'!V430="Kaçak var",(IF('Cihazlar'!U430="","",IF(ISNUMBER('Cihazlar'!U430),'Cihazlar'!U430,IFERROR(DATE(VALUE(RIGHT('Cihazlar'!U430,4)),VALUE(MID('Cihazlar'!U430,4,2)),VALUE(LEFT('Cihazlar'!U430,2))),""))))+30,EDATE((IF('Cihazlar'!U430="","",IF(ISNUMBER('Cihazlar'!U430),'Cihazlar'!U430,IFERROR(DATE(VALUE(RIGHT('Cihazlar'!U430,4)),VALUE(MID('Cihazlar'!U430,4,2)),VALUE(LEFT('Cihazlar'!U430,2))),"")))),12)))</f>
        <v/>
      </c>
      <c r="L430" s="17" t="str">
        <f>IF(K430="","",K430-TODAY())</f>
        <v/>
      </c>
      <c r="M430" s="16" t="str">
        <f>IF('Cihazlar'!X430="","",IF('Cihazlar'!Y430="Uygun değil",(IF('Cihazlar'!X430="","",IF(ISNUMBER('Cihazlar'!X430),'Cihazlar'!X430,IFERROR(DATE(VALUE(RIGHT('Cihazlar'!X430,4)),VALUE(MID('Cihazlar'!X430,4,2)),VALUE(LEFT('Cihazlar'!X430,2))),""))))+0,EDATE((IF('Cihazlar'!X430="","",IF(ISNUMBER('Cihazlar'!X430),'Cihazlar'!X430,IFERROR(DATE(VALUE(RIGHT('Cihazlar'!X430,4)),VALUE(MID('Cihazlar'!X430,4,2)),VALUE(LEFT('Cihazlar'!X430,2))),"")))),12)))</f>
        <v/>
      </c>
      <c r="N430" s="17" t="str">
        <f>IF(M430="","",M430-TODAY())</f>
        <v/>
      </c>
      <c r="O430" s="16" t="str">
        <f>IF('Cihazlar'!F430&lt;&gt;"",IF('Cihazlar'!F430="","",IF(ISNUMBER('Cihazlar'!F430),'Cihazlar'!F430,IFERROR(DATE(VALUE(RIGHT('Cihazlar'!F430,4)),VALUE(MID('Cihazlar'!F430,4,2)),VALUE(LEFT('Cihazlar'!F430,2))),""))),IF('Cihazlar'!E430="","",IF(ISNUMBER('Cihazlar'!E430),'Cihazlar'!E430,IFERROR(DATE(VALUE(RIGHT('Cihazlar'!E430,4)),VALUE(MID('Cihazlar'!E430,4,2)),VALUE(LEFT('Cihazlar'!E430,2))),""))))</f>
        <v/>
      </c>
      <c r="P430" t="str">
        <f>IF('Cihazlar'!C430="","",IFERROR(MATCH('Cihazlar'!C430,'Ürünler'!$A:$A,0),IFERROR(MATCH('Cihazlar'!C430,'Ürünler'!$B:$B,0),"")))</f>
        <v/>
      </c>
      <c r="Q430">
        <f>IF(R430&gt;0,0,IF('Cihazlar'!J430&lt;&gt;"",N(VALUE('Cihazlar'!J430)),IF(P430="",0,N(INDEX('Ürünler'!$C:$C,P430)))))</f>
        <v>0</v>
      </c>
      <c r="R430">
        <f>IF('Cihazlar'!K430&lt;&gt;"",N(VALUE('Cihazlar'!K430)),IF('Cihazlar'!J430&lt;&gt;"",0,IF(P430="",0,N(INDEX('Ürünler'!$D:$D,P430)))))</f>
        <v>0</v>
      </c>
    </row>
    <row r="431" spans="1:18">
      <c r="A431" t="str">
        <f>IF(AND('Cihazlar'!A431="",'Cihazlar'!B431=""),"",IFERROR(INDEX('Müşteriler'!$A:$A,MATCH(IF('Cihazlar'!A431="","§",'Cihazlar'!A431),'Müşteriler'!$K:$K,0)),IFERROR(INDEX('Müşteriler'!$A:$A,MATCH(IF('Cihazlar'!B431="","§",'Cihazlar'!B431),'Müşteriler'!$C:$C,0)),'Cihazlar'!A431&amp;'Cihazlar'!B431)))</f>
        <v/>
      </c>
      <c r="B431" t="str">
        <f>IF('Cihazlar'!C431="","",IF(P431="",'Cihazlar'!C431,INDEX('Ürünler'!$B:$B,P431)))</f>
        <v/>
      </c>
      <c r="C431" t="str">
        <f>IF('Cihazlar'!D431="","",'Cihazlar'!D431)</f>
        <v/>
      </c>
      <c r="D431" s="16" t="str">
        <f>O431</f>
        <v/>
      </c>
      <c r="E431" t="str">
        <f>IF(R431&gt;0,R431&amp;" gün",IF(Q431&gt;0,Q431&amp;" ay",""))</f>
        <v/>
      </c>
      <c r="F431" s="16" t="str">
        <f>IF(OR('Cihazlar'!C431="",O431=""),"",IF(R431&gt;0,O431+R431,IF(Q431&gt;0,EDATE(O431,Q431),"")))</f>
        <v/>
      </c>
      <c r="G431" s="17" t="str">
        <f>IF(F431="","",F431-TODAY())</f>
        <v/>
      </c>
      <c r="H431" t="str">
        <f>IF(G431="","",IF(G431&lt;0,"Gecikmiş",IF(G431&lt;=30,"30 gün içinde","Planlı")))</f>
        <v/>
      </c>
      <c r="I431" s="16" t="str">
        <f>IF('Cihazlar'!R431="","",IF('Cihazlar'!S431="Uygun değil",(IF('Cihazlar'!R431="","",IF(ISNUMBER('Cihazlar'!R431),'Cihazlar'!R431,IFERROR(DATE(VALUE(RIGHT('Cihazlar'!R431,4)),VALUE(MID('Cihazlar'!R431,4,2)),VALUE(LEFT('Cihazlar'!R431,2))),""))))+0,EDATE((IF('Cihazlar'!R431="","",IF(ISNUMBER('Cihazlar'!R431),'Cihazlar'!R431,IFERROR(DATE(VALUE(RIGHT('Cihazlar'!R431,4)),VALUE(MID('Cihazlar'!R431,4,2)),VALUE(LEFT('Cihazlar'!R431,2))),"")))),12)))</f>
        <v/>
      </c>
      <c r="J431" s="17" t="str">
        <f>IF(I431="","",I431-TODAY())</f>
        <v/>
      </c>
      <c r="K431" s="16" t="str">
        <f>IF('Cihazlar'!U431="","",IF('Cihazlar'!V431="Kaçak var",(IF('Cihazlar'!U431="","",IF(ISNUMBER('Cihazlar'!U431),'Cihazlar'!U431,IFERROR(DATE(VALUE(RIGHT('Cihazlar'!U431,4)),VALUE(MID('Cihazlar'!U431,4,2)),VALUE(LEFT('Cihazlar'!U431,2))),""))))+30,EDATE((IF('Cihazlar'!U431="","",IF(ISNUMBER('Cihazlar'!U431),'Cihazlar'!U431,IFERROR(DATE(VALUE(RIGHT('Cihazlar'!U431,4)),VALUE(MID('Cihazlar'!U431,4,2)),VALUE(LEFT('Cihazlar'!U431,2))),"")))),12)))</f>
        <v/>
      </c>
      <c r="L431" s="17" t="str">
        <f>IF(K431="","",K431-TODAY())</f>
        <v/>
      </c>
      <c r="M431" s="16" t="str">
        <f>IF('Cihazlar'!X431="","",IF('Cihazlar'!Y431="Uygun değil",(IF('Cihazlar'!X431="","",IF(ISNUMBER('Cihazlar'!X431),'Cihazlar'!X431,IFERROR(DATE(VALUE(RIGHT('Cihazlar'!X431,4)),VALUE(MID('Cihazlar'!X431,4,2)),VALUE(LEFT('Cihazlar'!X431,2))),""))))+0,EDATE((IF('Cihazlar'!X431="","",IF(ISNUMBER('Cihazlar'!X431),'Cihazlar'!X431,IFERROR(DATE(VALUE(RIGHT('Cihazlar'!X431,4)),VALUE(MID('Cihazlar'!X431,4,2)),VALUE(LEFT('Cihazlar'!X431,2))),"")))),12)))</f>
        <v/>
      </c>
      <c r="N431" s="17" t="str">
        <f>IF(M431="","",M431-TODAY())</f>
        <v/>
      </c>
      <c r="O431" s="16" t="str">
        <f>IF('Cihazlar'!F431&lt;&gt;"",IF('Cihazlar'!F431="","",IF(ISNUMBER('Cihazlar'!F431),'Cihazlar'!F431,IFERROR(DATE(VALUE(RIGHT('Cihazlar'!F431,4)),VALUE(MID('Cihazlar'!F431,4,2)),VALUE(LEFT('Cihazlar'!F431,2))),""))),IF('Cihazlar'!E431="","",IF(ISNUMBER('Cihazlar'!E431),'Cihazlar'!E431,IFERROR(DATE(VALUE(RIGHT('Cihazlar'!E431,4)),VALUE(MID('Cihazlar'!E431,4,2)),VALUE(LEFT('Cihazlar'!E431,2))),""))))</f>
        <v/>
      </c>
      <c r="P431" t="str">
        <f>IF('Cihazlar'!C431="","",IFERROR(MATCH('Cihazlar'!C431,'Ürünler'!$A:$A,0),IFERROR(MATCH('Cihazlar'!C431,'Ürünler'!$B:$B,0),"")))</f>
        <v/>
      </c>
      <c r="Q431">
        <f>IF(R431&gt;0,0,IF('Cihazlar'!J431&lt;&gt;"",N(VALUE('Cihazlar'!J431)),IF(P431="",0,N(INDEX('Ürünler'!$C:$C,P431)))))</f>
        <v>0</v>
      </c>
      <c r="R431">
        <f>IF('Cihazlar'!K431&lt;&gt;"",N(VALUE('Cihazlar'!K431)),IF('Cihazlar'!J431&lt;&gt;"",0,IF(P431="",0,N(INDEX('Ürünler'!$D:$D,P431)))))</f>
        <v>0</v>
      </c>
    </row>
    <row r="432" spans="1:18">
      <c r="A432" t="str">
        <f>IF(AND('Cihazlar'!A432="",'Cihazlar'!B432=""),"",IFERROR(INDEX('Müşteriler'!$A:$A,MATCH(IF('Cihazlar'!A432="","§",'Cihazlar'!A432),'Müşteriler'!$K:$K,0)),IFERROR(INDEX('Müşteriler'!$A:$A,MATCH(IF('Cihazlar'!B432="","§",'Cihazlar'!B432),'Müşteriler'!$C:$C,0)),'Cihazlar'!A432&amp;'Cihazlar'!B432)))</f>
        <v/>
      </c>
      <c r="B432" t="str">
        <f>IF('Cihazlar'!C432="","",IF(P432="",'Cihazlar'!C432,INDEX('Ürünler'!$B:$B,P432)))</f>
        <v/>
      </c>
      <c r="C432" t="str">
        <f>IF('Cihazlar'!D432="","",'Cihazlar'!D432)</f>
        <v/>
      </c>
      <c r="D432" s="16" t="str">
        <f>O432</f>
        <v/>
      </c>
      <c r="E432" t="str">
        <f>IF(R432&gt;0,R432&amp;" gün",IF(Q432&gt;0,Q432&amp;" ay",""))</f>
        <v/>
      </c>
      <c r="F432" s="16" t="str">
        <f>IF(OR('Cihazlar'!C432="",O432=""),"",IF(R432&gt;0,O432+R432,IF(Q432&gt;0,EDATE(O432,Q432),"")))</f>
        <v/>
      </c>
      <c r="G432" s="17" t="str">
        <f>IF(F432="","",F432-TODAY())</f>
        <v/>
      </c>
      <c r="H432" t="str">
        <f>IF(G432="","",IF(G432&lt;0,"Gecikmiş",IF(G432&lt;=30,"30 gün içinde","Planlı")))</f>
        <v/>
      </c>
      <c r="I432" s="16" t="str">
        <f>IF('Cihazlar'!R432="","",IF('Cihazlar'!S432="Uygun değil",(IF('Cihazlar'!R432="","",IF(ISNUMBER('Cihazlar'!R432),'Cihazlar'!R432,IFERROR(DATE(VALUE(RIGHT('Cihazlar'!R432,4)),VALUE(MID('Cihazlar'!R432,4,2)),VALUE(LEFT('Cihazlar'!R432,2))),""))))+0,EDATE((IF('Cihazlar'!R432="","",IF(ISNUMBER('Cihazlar'!R432),'Cihazlar'!R432,IFERROR(DATE(VALUE(RIGHT('Cihazlar'!R432,4)),VALUE(MID('Cihazlar'!R432,4,2)),VALUE(LEFT('Cihazlar'!R432,2))),"")))),12)))</f>
        <v/>
      </c>
      <c r="J432" s="17" t="str">
        <f>IF(I432="","",I432-TODAY())</f>
        <v/>
      </c>
      <c r="K432" s="16" t="str">
        <f>IF('Cihazlar'!U432="","",IF('Cihazlar'!V432="Kaçak var",(IF('Cihazlar'!U432="","",IF(ISNUMBER('Cihazlar'!U432),'Cihazlar'!U432,IFERROR(DATE(VALUE(RIGHT('Cihazlar'!U432,4)),VALUE(MID('Cihazlar'!U432,4,2)),VALUE(LEFT('Cihazlar'!U432,2))),""))))+30,EDATE((IF('Cihazlar'!U432="","",IF(ISNUMBER('Cihazlar'!U432),'Cihazlar'!U432,IFERROR(DATE(VALUE(RIGHT('Cihazlar'!U432,4)),VALUE(MID('Cihazlar'!U432,4,2)),VALUE(LEFT('Cihazlar'!U432,2))),"")))),12)))</f>
        <v/>
      </c>
      <c r="L432" s="17" t="str">
        <f>IF(K432="","",K432-TODAY())</f>
        <v/>
      </c>
      <c r="M432" s="16" t="str">
        <f>IF('Cihazlar'!X432="","",IF('Cihazlar'!Y432="Uygun değil",(IF('Cihazlar'!X432="","",IF(ISNUMBER('Cihazlar'!X432),'Cihazlar'!X432,IFERROR(DATE(VALUE(RIGHT('Cihazlar'!X432,4)),VALUE(MID('Cihazlar'!X432,4,2)),VALUE(LEFT('Cihazlar'!X432,2))),""))))+0,EDATE((IF('Cihazlar'!X432="","",IF(ISNUMBER('Cihazlar'!X432),'Cihazlar'!X432,IFERROR(DATE(VALUE(RIGHT('Cihazlar'!X432,4)),VALUE(MID('Cihazlar'!X432,4,2)),VALUE(LEFT('Cihazlar'!X432,2))),"")))),12)))</f>
        <v/>
      </c>
      <c r="N432" s="17" t="str">
        <f>IF(M432="","",M432-TODAY())</f>
        <v/>
      </c>
      <c r="O432" s="16" t="str">
        <f>IF('Cihazlar'!F432&lt;&gt;"",IF('Cihazlar'!F432="","",IF(ISNUMBER('Cihazlar'!F432),'Cihazlar'!F432,IFERROR(DATE(VALUE(RIGHT('Cihazlar'!F432,4)),VALUE(MID('Cihazlar'!F432,4,2)),VALUE(LEFT('Cihazlar'!F432,2))),""))),IF('Cihazlar'!E432="","",IF(ISNUMBER('Cihazlar'!E432),'Cihazlar'!E432,IFERROR(DATE(VALUE(RIGHT('Cihazlar'!E432,4)),VALUE(MID('Cihazlar'!E432,4,2)),VALUE(LEFT('Cihazlar'!E432,2))),""))))</f>
        <v/>
      </c>
      <c r="P432" t="str">
        <f>IF('Cihazlar'!C432="","",IFERROR(MATCH('Cihazlar'!C432,'Ürünler'!$A:$A,0),IFERROR(MATCH('Cihazlar'!C432,'Ürünler'!$B:$B,0),"")))</f>
        <v/>
      </c>
      <c r="Q432">
        <f>IF(R432&gt;0,0,IF('Cihazlar'!J432&lt;&gt;"",N(VALUE('Cihazlar'!J432)),IF(P432="",0,N(INDEX('Ürünler'!$C:$C,P432)))))</f>
        <v>0</v>
      </c>
      <c r="R432">
        <f>IF('Cihazlar'!K432&lt;&gt;"",N(VALUE('Cihazlar'!K432)),IF('Cihazlar'!J432&lt;&gt;"",0,IF(P432="",0,N(INDEX('Ürünler'!$D:$D,P432)))))</f>
        <v>0</v>
      </c>
    </row>
    <row r="433" spans="1:18">
      <c r="A433" t="str">
        <f>IF(AND('Cihazlar'!A433="",'Cihazlar'!B433=""),"",IFERROR(INDEX('Müşteriler'!$A:$A,MATCH(IF('Cihazlar'!A433="","§",'Cihazlar'!A433),'Müşteriler'!$K:$K,0)),IFERROR(INDEX('Müşteriler'!$A:$A,MATCH(IF('Cihazlar'!B433="","§",'Cihazlar'!B433),'Müşteriler'!$C:$C,0)),'Cihazlar'!A433&amp;'Cihazlar'!B433)))</f>
        <v/>
      </c>
      <c r="B433" t="str">
        <f>IF('Cihazlar'!C433="","",IF(P433="",'Cihazlar'!C433,INDEX('Ürünler'!$B:$B,P433)))</f>
        <v/>
      </c>
      <c r="C433" t="str">
        <f>IF('Cihazlar'!D433="","",'Cihazlar'!D433)</f>
        <v/>
      </c>
      <c r="D433" s="16" t="str">
        <f>O433</f>
        <v/>
      </c>
      <c r="E433" t="str">
        <f>IF(R433&gt;0,R433&amp;" gün",IF(Q433&gt;0,Q433&amp;" ay",""))</f>
        <v/>
      </c>
      <c r="F433" s="16" t="str">
        <f>IF(OR('Cihazlar'!C433="",O433=""),"",IF(R433&gt;0,O433+R433,IF(Q433&gt;0,EDATE(O433,Q433),"")))</f>
        <v/>
      </c>
      <c r="G433" s="17" t="str">
        <f>IF(F433="","",F433-TODAY())</f>
        <v/>
      </c>
      <c r="H433" t="str">
        <f>IF(G433="","",IF(G433&lt;0,"Gecikmiş",IF(G433&lt;=30,"30 gün içinde","Planlı")))</f>
        <v/>
      </c>
      <c r="I433" s="16" t="str">
        <f>IF('Cihazlar'!R433="","",IF('Cihazlar'!S433="Uygun değil",(IF('Cihazlar'!R433="","",IF(ISNUMBER('Cihazlar'!R433),'Cihazlar'!R433,IFERROR(DATE(VALUE(RIGHT('Cihazlar'!R433,4)),VALUE(MID('Cihazlar'!R433,4,2)),VALUE(LEFT('Cihazlar'!R433,2))),""))))+0,EDATE((IF('Cihazlar'!R433="","",IF(ISNUMBER('Cihazlar'!R433),'Cihazlar'!R433,IFERROR(DATE(VALUE(RIGHT('Cihazlar'!R433,4)),VALUE(MID('Cihazlar'!R433,4,2)),VALUE(LEFT('Cihazlar'!R433,2))),"")))),12)))</f>
        <v/>
      </c>
      <c r="J433" s="17" t="str">
        <f>IF(I433="","",I433-TODAY())</f>
        <v/>
      </c>
      <c r="K433" s="16" t="str">
        <f>IF('Cihazlar'!U433="","",IF('Cihazlar'!V433="Kaçak var",(IF('Cihazlar'!U433="","",IF(ISNUMBER('Cihazlar'!U433),'Cihazlar'!U433,IFERROR(DATE(VALUE(RIGHT('Cihazlar'!U433,4)),VALUE(MID('Cihazlar'!U433,4,2)),VALUE(LEFT('Cihazlar'!U433,2))),""))))+30,EDATE((IF('Cihazlar'!U433="","",IF(ISNUMBER('Cihazlar'!U433),'Cihazlar'!U433,IFERROR(DATE(VALUE(RIGHT('Cihazlar'!U433,4)),VALUE(MID('Cihazlar'!U433,4,2)),VALUE(LEFT('Cihazlar'!U433,2))),"")))),12)))</f>
        <v/>
      </c>
      <c r="L433" s="17" t="str">
        <f>IF(K433="","",K433-TODAY())</f>
        <v/>
      </c>
      <c r="M433" s="16" t="str">
        <f>IF('Cihazlar'!X433="","",IF('Cihazlar'!Y433="Uygun değil",(IF('Cihazlar'!X433="","",IF(ISNUMBER('Cihazlar'!X433),'Cihazlar'!X433,IFERROR(DATE(VALUE(RIGHT('Cihazlar'!X433,4)),VALUE(MID('Cihazlar'!X433,4,2)),VALUE(LEFT('Cihazlar'!X433,2))),""))))+0,EDATE((IF('Cihazlar'!X433="","",IF(ISNUMBER('Cihazlar'!X433),'Cihazlar'!X433,IFERROR(DATE(VALUE(RIGHT('Cihazlar'!X433,4)),VALUE(MID('Cihazlar'!X433,4,2)),VALUE(LEFT('Cihazlar'!X433,2))),"")))),12)))</f>
        <v/>
      </c>
      <c r="N433" s="17" t="str">
        <f>IF(M433="","",M433-TODAY())</f>
        <v/>
      </c>
      <c r="O433" s="16" t="str">
        <f>IF('Cihazlar'!F433&lt;&gt;"",IF('Cihazlar'!F433="","",IF(ISNUMBER('Cihazlar'!F433),'Cihazlar'!F433,IFERROR(DATE(VALUE(RIGHT('Cihazlar'!F433,4)),VALUE(MID('Cihazlar'!F433,4,2)),VALUE(LEFT('Cihazlar'!F433,2))),""))),IF('Cihazlar'!E433="","",IF(ISNUMBER('Cihazlar'!E433),'Cihazlar'!E433,IFERROR(DATE(VALUE(RIGHT('Cihazlar'!E433,4)),VALUE(MID('Cihazlar'!E433,4,2)),VALUE(LEFT('Cihazlar'!E433,2))),""))))</f>
        <v/>
      </c>
      <c r="P433" t="str">
        <f>IF('Cihazlar'!C433="","",IFERROR(MATCH('Cihazlar'!C433,'Ürünler'!$A:$A,0),IFERROR(MATCH('Cihazlar'!C433,'Ürünler'!$B:$B,0),"")))</f>
        <v/>
      </c>
      <c r="Q433">
        <f>IF(R433&gt;0,0,IF('Cihazlar'!J433&lt;&gt;"",N(VALUE('Cihazlar'!J433)),IF(P433="",0,N(INDEX('Ürünler'!$C:$C,P433)))))</f>
        <v>0</v>
      </c>
      <c r="R433">
        <f>IF('Cihazlar'!K433&lt;&gt;"",N(VALUE('Cihazlar'!K433)),IF('Cihazlar'!J433&lt;&gt;"",0,IF(P433="",0,N(INDEX('Ürünler'!$D:$D,P433)))))</f>
        <v>0</v>
      </c>
    </row>
    <row r="434" spans="1:18">
      <c r="A434" t="str">
        <f>IF(AND('Cihazlar'!A434="",'Cihazlar'!B434=""),"",IFERROR(INDEX('Müşteriler'!$A:$A,MATCH(IF('Cihazlar'!A434="","§",'Cihazlar'!A434),'Müşteriler'!$K:$K,0)),IFERROR(INDEX('Müşteriler'!$A:$A,MATCH(IF('Cihazlar'!B434="","§",'Cihazlar'!B434),'Müşteriler'!$C:$C,0)),'Cihazlar'!A434&amp;'Cihazlar'!B434)))</f>
        <v/>
      </c>
      <c r="B434" t="str">
        <f>IF('Cihazlar'!C434="","",IF(P434="",'Cihazlar'!C434,INDEX('Ürünler'!$B:$B,P434)))</f>
        <v/>
      </c>
      <c r="C434" t="str">
        <f>IF('Cihazlar'!D434="","",'Cihazlar'!D434)</f>
        <v/>
      </c>
      <c r="D434" s="16" t="str">
        <f>O434</f>
        <v/>
      </c>
      <c r="E434" t="str">
        <f>IF(R434&gt;0,R434&amp;" gün",IF(Q434&gt;0,Q434&amp;" ay",""))</f>
        <v/>
      </c>
      <c r="F434" s="16" t="str">
        <f>IF(OR('Cihazlar'!C434="",O434=""),"",IF(R434&gt;0,O434+R434,IF(Q434&gt;0,EDATE(O434,Q434),"")))</f>
        <v/>
      </c>
      <c r="G434" s="17" t="str">
        <f>IF(F434="","",F434-TODAY())</f>
        <v/>
      </c>
      <c r="H434" t="str">
        <f>IF(G434="","",IF(G434&lt;0,"Gecikmiş",IF(G434&lt;=30,"30 gün içinde","Planlı")))</f>
        <v/>
      </c>
      <c r="I434" s="16" t="str">
        <f>IF('Cihazlar'!R434="","",IF('Cihazlar'!S434="Uygun değil",(IF('Cihazlar'!R434="","",IF(ISNUMBER('Cihazlar'!R434),'Cihazlar'!R434,IFERROR(DATE(VALUE(RIGHT('Cihazlar'!R434,4)),VALUE(MID('Cihazlar'!R434,4,2)),VALUE(LEFT('Cihazlar'!R434,2))),""))))+0,EDATE((IF('Cihazlar'!R434="","",IF(ISNUMBER('Cihazlar'!R434),'Cihazlar'!R434,IFERROR(DATE(VALUE(RIGHT('Cihazlar'!R434,4)),VALUE(MID('Cihazlar'!R434,4,2)),VALUE(LEFT('Cihazlar'!R434,2))),"")))),12)))</f>
        <v/>
      </c>
      <c r="J434" s="17" t="str">
        <f>IF(I434="","",I434-TODAY())</f>
        <v/>
      </c>
      <c r="K434" s="16" t="str">
        <f>IF('Cihazlar'!U434="","",IF('Cihazlar'!V434="Kaçak var",(IF('Cihazlar'!U434="","",IF(ISNUMBER('Cihazlar'!U434),'Cihazlar'!U434,IFERROR(DATE(VALUE(RIGHT('Cihazlar'!U434,4)),VALUE(MID('Cihazlar'!U434,4,2)),VALUE(LEFT('Cihazlar'!U434,2))),""))))+30,EDATE((IF('Cihazlar'!U434="","",IF(ISNUMBER('Cihazlar'!U434),'Cihazlar'!U434,IFERROR(DATE(VALUE(RIGHT('Cihazlar'!U434,4)),VALUE(MID('Cihazlar'!U434,4,2)),VALUE(LEFT('Cihazlar'!U434,2))),"")))),12)))</f>
        <v/>
      </c>
      <c r="L434" s="17" t="str">
        <f>IF(K434="","",K434-TODAY())</f>
        <v/>
      </c>
      <c r="M434" s="16" t="str">
        <f>IF('Cihazlar'!X434="","",IF('Cihazlar'!Y434="Uygun değil",(IF('Cihazlar'!X434="","",IF(ISNUMBER('Cihazlar'!X434),'Cihazlar'!X434,IFERROR(DATE(VALUE(RIGHT('Cihazlar'!X434,4)),VALUE(MID('Cihazlar'!X434,4,2)),VALUE(LEFT('Cihazlar'!X434,2))),""))))+0,EDATE((IF('Cihazlar'!X434="","",IF(ISNUMBER('Cihazlar'!X434),'Cihazlar'!X434,IFERROR(DATE(VALUE(RIGHT('Cihazlar'!X434,4)),VALUE(MID('Cihazlar'!X434,4,2)),VALUE(LEFT('Cihazlar'!X434,2))),"")))),12)))</f>
        <v/>
      </c>
      <c r="N434" s="17" t="str">
        <f>IF(M434="","",M434-TODAY())</f>
        <v/>
      </c>
      <c r="O434" s="16" t="str">
        <f>IF('Cihazlar'!F434&lt;&gt;"",IF('Cihazlar'!F434="","",IF(ISNUMBER('Cihazlar'!F434),'Cihazlar'!F434,IFERROR(DATE(VALUE(RIGHT('Cihazlar'!F434,4)),VALUE(MID('Cihazlar'!F434,4,2)),VALUE(LEFT('Cihazlar'!F434,2))),""))),IF('Cihazlar'!E434="","",IF(ISNUMBER('Cihazlar'!E434),'Cihazlar'!E434,IFERROR(DATE(VALUE(RIGHT('Cihazlar'!E434,4)),VALUE(MID('Cihazlar'!E434,4,2)),VALUE(LEFT('Cihazlar'!E434,2))),""))))</f>
        <v/>
      </c>
      <c r="P434" t="str">
        <f>IF('Cihazlar'!C434="","",IFERROR(MATCH('Cihazlar'!C434,'Ürünler'!$A:$A,0),IFERROR(MATCH('Cihazlar'!C434,'Ürünler'!$B:$B,0),"")))</f>
        <v/>
      </c>
      <c r="Q434">
        <f>IF(R434&gt;0,0,IF('Cihazlar'!J434&lt;&gt;"",N(VALUE('Cihazlar'!J434)),IF(P434="",0,N(INDEX('Ürünler'!$C:$C,P434)))))</f>
        <v>0</v>
      </c>
      <c r="R434">
        <f>IF('Cihazlar'!K434&lt;&gt;"",N(VALUE('Cihazlar'!K434)),IF('Cihazlar'!J434&lt;&gt;"",0,IF(P434="",0,N(INDEX('Ürünler'!$D:$D,P434)))))</f>
        <v>0</v>
      </c>
    </row>
    <row r="435" spans="1:18">
      <c r="A435" t="str">
        <f>IF(AND('Cihazlar'!A435="",'Cihazlar'!B435=""),"",IFERROR(INDEX('Müşteriler'!$A:$A,MATCH(IF('Cihazlar'!A435="","§",'Cihazlar'!A435),'Müşteriler'!$K:$K,0)),IFERROR(INDEX('Müşteriler'!$A:$A,MATCH(IF('Cihazlar'!B435="","§",'Cihazlar'!B435),'Müşteriler'!$C:$C,0)),'Cihazlar'!A435&amp;'Cihazlar'!B435)))</f>
        <v/>
      </c>
      <c r="B435" t="str">
        <f>IF('Cihazlar'!C435="","",IF(P435="",'Cihazlar'!C435,INDEX('Ürünler'!$B:$B,P435)))</f>
        <v/>
      </c>
      <c r="C435" t="str">
        <f>IF('Cihazlar'!D435="","",'Cihazlar'!D435)</f>
        <v/>
      </c>
      <c r="D435" s="16" t="str">
        <f>O435</f>
        <v/>
      </c>
      <c r="E435" t="str">
        <f>IF(R435&gt;0,R435&amp;" gün",IF(Q435&gt;0,Q435&amp;" ay",""))</f>
        <v/>
      </c>
      <c r="F435" s="16" t="str">
        <f>IF(OR('Cihazlar'!C435="",O435=""),"",IF(R435&gt;0,O435+R435,IF(Q435&gt;0,EDATE(O435,Q435),"")))</f>
        <v/>
      </c>
      <c r="G435" s="17" t="str">
        <f>IF(F435="","",F435-TODAY())</f>
        <v/>
      </c>
      <c r="H435" t="str">
        <f>IF(G435="","",IF(G435&lt;0,"Gecikmiş",IF(G435&lt;=30,"30 gün içinde","Planlı")))</f>
        <v/>
      </c>
      <c r="I435" s="16" t="str">
        <f>IF('Cihazlar'!R435="","",IF('Cihazlar'!S435="Uygun değil",(IF('Cihazlar'!R435="","",IF(ISNUMBER('Cihazlar'!R435),'Cihazlar'!R435,IFERROR(DATE(VALUE(RIGHT('Cihazlar'!R435,4)),VALUE(MID('Cihazlar'!R435,4,2)),VALUE(LEFT('Cihazlar'!R435,2))),""))))+0,EDATE((IF('Cihazlar'!R435="","",IF(ISNUMBER('Cihazlar'!R435),'Cihazlar'!R435,IFERROR(DATE(VALUE(RIGHT('Cihazlar'!R435,4)),VALUE(MID('Cihazlar'!R435,4,2)),VALUE(LEFT('Cihazlar'!R435,2))),"")))),12)))</f>
        <v/>
      </c>
      <c r="J435" s="17" t="str">
        <f>IF(I435="","",I435-TODAY())</f>
        <v/>
      </c>
      <c r="K435" s="16" t="str">
        <f>IF('Cihazlar'!U435="","",IF('Cihazlar'!V435="Kaçak var",(IF('Cihazlar'!U435="","",IF(ISNUMBER('Cihazlar'!U435),'Cihazlar'!U435,IFERROR(DATE(VALUE(RIGHT('Cihazlar'!U435,4)),VALUE(MID('Cihazlar'!U435,4,2)),VALUE(LEFT('Cihazlar'!U435,2))),""))))+30,EDATE((IF('Cihazlar'!U435="","",IF(ISNUMBER('Cihazlar'!U435),'Cihazlar'!U435,IFERROR(DATE(VALUE(RIGHT('Cihazlar'!U435,4)),VALUE(MID('Cihazlar'!U435,4,2)),VALUE(LEFT('Cihazlar'!U435,2))),"")))),12)))</f>
        <v/>
      </c>
      <c r="L435" s="17" t="str">
        <f>IF(K435="","",K435-TODAY())</f>
        <v/>
      </c>
      <c r="M435" s="16" t="str">
        <f>IF('Cihazlar'!X435="","",IF('Cihazlar'!Y435="Uygun değil",(IF('Cihazlar'!X435="","",IF(ISNUMBER('Cihazlar'!X435),'Cihazlar'!X435,IFERROR(DATE(VALUE(RIGHT('Cihazlar'!X435,4)),VALUE(MID('Cihazlar'!X435,4,2)),VALUE(LEFT('Cihazlar'!X435,2))),""))))+0,EDATE((IF('Cihazlar'!X435="","",IF(ISNUMBER('Cihazlar'!X435),'Cihazlar'!X435,IFERROR(DATE(VALUE(RIGHT('Cihazlar'!X435,4)),VALUE(MID('Cihazlar'!X435,4,2)),VALUE(LEFT('Cihazlar'!X435,2))),"")))),12)))</f>
        <v/>
      </c>
      <c r="N435" s="17" t="str">
        <f>IF(M435="","",M435-TODAY())</f>
        <v/>
      </c>
      <c r="O435" s="16" t="str">
        <f>IF('Cihazlar'!F435&lt;&gt;"",IF('Cihazlar'!F435="","",IF(ISNUMBER('Cihazlar'!F435),'Cihazlar'!F435,IFERROR(DATE(VALUE(RIGHT('Cihazlar'!F435,4)),VALUE(MID('Cihazlar'!F435,4,2)),VALUE(LEFT('Cihazlar'!F435,2))),""))),IF('Cihazlar'!E435="","",IF(ISNUMBER('Cihazlar'!E435),'Cihazlar'!E435,IFERROR(DATE(VALUE(RIGHT('Cihazlar'!E435,4)),VALUE(MID('Cihazlar'!E435,4,2)),VALUE(LEFT('Cihazlar'!E435,2))),""))))</f>
        <v/>
      </c>
      <c r="P435" t="str">
        <f>IF('Cihazlar'!C435="","",IFERROR(MATCH('Cihazlar'!C435,'Ürünler'!$A:$A,0),IFERROR(MATCH('Cihazlar'!C435,'Ürünler'!$B:$B,0),"")))</f>
        <v/>
      </c>
      <c r="Q435">
        <f>IF(R435&gt;0,0,IF('Cihazlar'!J435&lt;&gt;"",N(VALUE('Cihazlar'!J435)),IF(P435="",0,N(INDEX('Ürünler'!$C:$C,P435)))))</f>
        <v>0</v>
      </c>
      <c r="R435">
        <f>IF('Cihazlar'!K435&lt;&gt;"",N(VALUE('Cihazlar'!K435)),IF('Cihazlar'!J435&lt;&gt;"",0,IF(P435="",0,N(INDEX('Ürünler'!$D:$D,P435)))))</f>
        <v>0</v>
      </c>
    </row>
    <row r="436" spans="1:18">
      <c r="A436" t="str">
        <f>IF(AND('Cihazlar'!A436="",'Cihazlar'!B436=""),"",IFERROR(INDEX('Müşteriler'!$A:$A,MATCH(IF('Cihazlar'!A436="","§",'Cihazlar'!A436),'Müşteriler'!$K:$K,0)),IFERROR(INDEX('Müşteriler'!$A:$A,MATCH(IF('Cihazlar'!B436="","§",'Cihazlar'!B436),'Müşteriler'!$C:$C,0)),'Cihazlar'!A436&amp;'Cihazlar'!B436)))</f>
        <v/>
      </c>
      <c r="B436" t="str">
        <f>IF('Cihazlar'!C436="","",IF(P436="",'Cihazlar'!C436,INDEX('Ürünler'!$B:$B,P436)))</f>
        <v/>
      </c>
      <c r="C436" t="str">
        <f>IF('Cihazlar'!D436="","",'Cihazlar'!D436)</f>
        <v/>
      </c>
      <c r="D436" s="16" t="str">
        <f>O436</f>
        <v/>
      </c>
      <c r="E436" t="str">
        <f>IF(R436&gt;0,R436&amp;" gün",IF(Q436&gt;0,Q436&amp;" ay",""))</f>
        <v/>
      </c>
      <c r="F436" s="16" t="str">
        <f>IF(OR('Cihazlar'!C436="",O436=""),"",IF(R436&gt;0,O436+R436,IF(Q436&gt;0,EDATE(O436,Q436),"")))</f>
        <v/>
      </c>
      <c r="G436" s="17" t="str">
        <f>IF(F436="","",F436-TODAY())</f>
        <v/>
      </c>
      <c r="H436" t="str">
        <f>IF(G436="","",IF(G436&lt;0,"Gecikmiş",IF(G436&lt;=30,"30 gün içinde","Planlı")))</f>
        <v/>
      </c>
      <c r="I436" s="16" t="str">
        <f>IF('Cihazlar'!R436="","",IF('Cihazlar'!S436="Uygun değil",(IF('Cihazlar'!R436="","",IF(ISNUMBER('Cihazlar'!R436),'Cihazlar'!R436,IFERROR(DATE(VALUE(RIGHT('Cihazlar'!R436,4)),VALUE(MID('Cihazlar'!R436,4,2)),VALUE(LEFT('Cihazlar'!R436,2))),""))))+0,EDATE((IF('Cihazlar'!R436="","",IF(ISNUMBER('Cihazlar'!R436),'Cihazlar'!R436,IFERROR(DATE(VALUE(RIGHT('Cihazlar'!R436,4)),VALUE(MID('Cihazlar'!R436,4,2)),VALUE(LEFT('Cihazlar'!R436,2))),"")))),12)))</f>
        <v/>
      </c>
      <c r="J436" s="17" t="str">
        <f>IF(I436="","",I436-TODAY())</f>
        <v/>
      </c>
      <c r="K436" s="16" t="str">
        <f>IF('Cihazlar'!U436="","",IF('Cihazlar'!V436="Kaçak var",(IF('Cihazlar'!U436="","",IF(ISNUMBER('Cihazlar'!U436),'Cihazlar'!U436,IFERROR(DATE(VALUE(RIGHT('Cihazlar'!U436,4)),VALUE(MID('Cihazlar'!U436,4,2)),VALUE(LEFT('Cihazlar'!U436,2))),""))))+30,EDATE((IF('Cihazlar'!U436="","",IF(ISNUMBER('Cihazlar'!U436),'Cihazlar'!U436,IFERROR(DATE(VALUE(RIGHT('Cihazlar'!U436,4)),VALUE(MID('Cihazlar'!U436,4,2)),VALUE(LEFT('Cihazlar'!U436,2))),"")))),12)))</f>
        <v/>
      </c>
      <c r="L436" s="17" t="str">
        <f>IF(K436="","",K436-TODAY())</f>
        <v/>
      </c>
      <c r="M436" s="16" t="str">
        <f>IF('Cihazlar'!X436="","",IF('Cihazlar'!Y436="Uygun değil",(IF('Cihazlar'!X436="","",IF(ISNUMBER('Cihazlar'!X436),'Cihazlar'!X436,IFERROR(DATE(VALUE(RIGHT('Cihazlar'!X436,4)),VALUE(MID('Cihazlar'!X436,4,2)),VALUE(LEFT('Cihazlar'!X436,2))),""))))+0,EDATE((IF('Cihazlar'!X436="","",IF(ISNUMBER('Cihazlar'!X436),'Cihazlar'!X436,IFERROR(DATE(VALUE(RIGHT('Cihazlar'!X436,4)),VALUE(MID('Cihazlar'!X436,4,2)),VALUE(LEFT('Cihazlar'!X436,2))),"")))),12)))</f>
        <v/>
      </c>
      <c r="N436" s="17" t="str">
        <f>IF(M436="","",M436-TODAY())</f>
        <v/>
      </c>
      <c r="O436" s="16" t="str">
        <f>IF('Cihazlar'!F436&lt;&gt;"",IF('Cihazlar'!F436="","",IF(ISNUMBER('Cihazlar'!F436),'Cihazlar'!F436,IFERROR(DATE(VALUE(RIGHT('Cihazlar'!F436,4)),VALUE(MID('Cihazlar'!F436,4,2)),VALUE(LEFT('Cihazlar'!F436,2))),""))),IF('Cihazlar'!E436="","",IF(ISNUMBER('Cihazlar'!E436),'Cihazlar'!E436,IFERROR(DATE(VALUE(RIGHT('Cihazlar'!E436,4)),VALUE(MID('Cihazlar'!E436,4,2)),VALUE(LEFT('Cihazlar'!E436,2))),""))))</f>
        <v/>
      </c>
      <c r="P436" t="str">
        <f>IF('Cihazlar'!C436="","",IFERROR(MATCH('Cihazlar'!C436,'Ürünler'!$A:$A,0),IFERROR(MATCH('Cihazlar'!C436,'Ürünler'!$B:$B,0),"")))</f>
        <v/>
      </c>
      <c r="Q436">
        <f>IF(R436&gt;0,0,IF('Cihazlar'!J436&lt;&gt;"",N(VALUE('Cihazlar'!J436)),IF(P436="",0,N(INDEX('Ürünler'!$C:$C,P436)))))</f>
        <v>0</v>
      </c>
      <c r="R436">
        <f>IF('Cihazlar'!K436&lt;&gt;"",N(VALUE('Cihazlar'!K436)),IF('Cihazlar'!J436&lt;&gt;"",0,IF(P436="",0,N(INDEX('Ürünler'!$D:$D,P436)))))</f>
        <v>0</v>
      </c>
    </row>
    <row r="437" spans="1:18">
      <c r="A437" t="str">
        <f>IF(AND('Cihazlar'!A437="",'Cihazlar'!B437=""),"",IFERROR(INDEX('Müşteriler'!$A:$A,MATCH(IF('Cihazlar'!A437="","§",'Cihazlar'!A437),'Müşteriler'!$K:$K,0)),IFERROR(INDEX('Müşteriler'!$A:$A,MATCH(IF('Cihazlar'!B437="","§",'Cihazlar'!B437),'Müşteriler'!$C:$C,0)),'Cihazlar'!A437&amp;'Cihazlar'!B437)))</f>
        <v/>
      </c>
      <c r="B437" t="str">
        <f>IF('Cihazlar'!C437="","",IF(P437="",'Cihazlar'!C437,INDEX('Ürünler'!$B:$B,P437)))</f>
        <v/>
      </c>
      <c r="C437" t="str">
        <f>IF('Cihazlar'!D437="","",'Cihazlar'!D437)</f>
        <v/>
      </c>
      <c r="D437" s="16" t="str">
        <f>O437</f>
        <v/>
      </c>
      <c r="E437" t="str">
        <f>IF(R437&gt;0,R437&amp;" gün",IF(Q437&gt;0,Q437&amp;" ay",""))</f>
        <v/>
      </c>
      <c r="F437" s="16" t="str">
        <f>IF(OR('Cihazlar'!C437="",O437=""),"",IF(R437&gt;0,O437+R437,IF(Q437&gt;0,EDATE(O437,Q437),"")))</f>
        <v/>
      </c>
      <c r="G437" s="17" t="str">
        <f>IF(F437="","",F437-TODAY())</f>
        <v/>
      </c>
      <c r="H437" t="str">
        <f>IF(G437="","",IF(G437&lt;0,"Gecikmiş",IF(G437&lt;=30,"30 gün içinde","Planlı")))</f>
        <v/>
      </c>
      <c r="I437" s="16" t="str">
        <f>IF('Cihazlar'!R437="","",IF('Cihazlar'!S437="Uygun değil",(IF('Cihazlar'!R437="","",IF(ISNUMBER('Cihazlar'!R437),'Cihazlar'!R437,IFERROR(DATE(VALUE(RIGHT('Cihazlar'!R437,4)),VALUE(MID('Cihazlar'!R437,4,2)),VALUE(LEFT('Cihazlar'!R437,2))),""))))+0,EDATE((IF('Cihazlar'!R437="","",IF(ISNUMBER('Cihazlar'!R437),'Cihazlar'!R437,IFERROR(DATE(VALUE(RIGHT('Cihazlar'!R437,4)),VALUE(MID('Cihazlar'!R437,4,2)),VALUE(LEFT('Cihazlar'!R437,2))),"")))),12)))</f>
        <v/>
      </c>
      <c r="J437" s="17" t="str">
        <f>IF(I437="","",I437-TODAY())</f>
        <v/>
      </c>
      <c r="K437" s="16" t="str">
        <f>IF('Cihazlar'!U437="","",IF('Cihazlar'!V437="Kaçak var",(IF('Cihazlar'!U437="","",IF(ISNUMBER('Cihazlar'!U437),'Cihazlar'!U437,IFERROR(DATE(VALUE(RIGHT('Cihazlar'!U437,4)),VALUE(MID('Cihazlar'!U437,4,2)),VALUE(LEFT('Cihazlar'!U437,2))),""))))+30,EDATE((IF('Cihazlar'!U437="","",IF(ISNUMBER('Cihazlar'!U437),'Cihazlar'!U437,IFERROR(DATE(VALUE(RIGHT('Cihazlar'!U437,4)),VALUE(MID('Cihazlar'!U437,4,2)),VALUE(LEFT('Cihazlar'!U437,2))),"")))),12)))</f>
        <v/>
      </c>
      <c r="L437" s="17" t="str">
        <f>IF(K437="","",K437-TODAY())</f>
        <v/>
      </c>
      <c r="M437" s="16" t="str">
        <f>IF('Cihazlar'!X437="","",IF('Cihazlar'!Y437="Uygun değil",(IF('Cihazlar'!X437="","",IF(ISNUMBER('Cihazlar'!X437),'Cihazlar'!X437,IFERROR(DATE(VALUE(RIGHT('Cihazlar'!X437,4)),VALUE(MID('Cihazlar'!X437,4,2)),VALUE(LEFT('Cihazlar'!X437,2))),""))))+0,EDATE((IF('Cihazlar'!X437="","",IF(ISNUMBER('Cihazlar'!X437),'Cihazlar'!X437,IFERROR(DATE(VALUE(RIGHT('Cihazlar'!X437,4)),VALUE(MID('Cihazlar'!X437,4,2)),VALUE(LEFT('Cihazlar'!X437,2))),"")))),12)))</f>
        <v/>
      </c>
      <c r="N437" s="17" t="str">
        <f>IF(M437="","",M437-TODAY())</f>
        <v/>
      </c>
      <c r="O437" s="16" t="str">
        <f>IF('Cihazlar'!F437&lt;&gt;"",IF('Cihazlar'!F437="","",IF(ISNUMBER('Cihazlar'!F437),'Cihazlar'!F437,IFERROR(DATE(VALUE(RIGHT('Cihazlar'!F437,4)),VALUE(MID('Cihazlar'!F437,4,2)),VALUE(LEFT('Cihazlar'!F437,2))),""))),IF('Cihazlar'!E437="","",IF(ISNUMBER('Cihazlar'!E437),'Cihazlar'!E437,IFERROR(DATE(VALUE(RIGHT('Cihazlar'!E437,4)),VALUE(MID('Cihazlar'!E437,4,2)),VALUE(LEFT('Cihazlar'!E437,2))),""))))</f>
        <v/>
      </c>
      <c r="P437" t="str">
        <f>IF('Cihazlar'!C437="","",IFERROR(MATCH('Cihazlar'!C437,'Ürünler'!$A:$A,0),IFERROR(MATCH('Cihazlar'!C437,'Ürünler'!$B:$B,0),"")))</f>
        <v/>
      </c>
      <c r="Q437">
        <f>IF(R437&gt;0,0,IF('Cihazlar'!J437&lt;&gt;"",N(VALUE('Cihazlar'!J437)),IF(P437="",0,N(INDEX('Ürünler'!$C:$C,P437)))))</f>
        <v>0</v>
      </c>
      <c r="R437">
        <f>IF('Cihazlar'!K437&lt;&gt;"",N(VALUE('Cihazlar'!K437)),IF('Cihazlar'!J437&lt;&gt;"",0,IF(P437="",0,N(INDEX('Ürünler'!$D:$D,P437)))))</f>
        <v>0</v>
      </c>
    </row>
    <row r="438" spans="1:18">
      <c r="A438" t="str">
        <f>IF(AND('Cihazlar'!A438="",'Cihazlar'!B438=""),"",IFERROR(INDEX('Müşteriler'!$A:$A,MATCH(IF('Cihazlar'!A438="","§",'Cihazlar'!A438),'Müşteriler'!$K:$K,0)),IFERROR(INDEX('Müşteriler'!$A:$A,MATCH(IF('Cihazlar'!B438="","§",'Cihazlar'!B438),'Müşteriler'!$C:$C,0)),'Cihazlar'!A438&amp;'Cihazlar'!B438)))</f>
        <v/>
      </c>
      <c r="B438" t="str">
        <f>IF('Cihazlar'!C438="","",IF(P438="",'Cihazlar'!C438,INDEX('Ürünler'!$B:$B,P438)))</f>
        <v/>
      </c>
      <c r="C438" t="str">
        <f>IF('Cihazlar'!D438="","",'Cihazlar'!D438)</f>
        <v/>
      </c>
      <c r="D438" s="16" t="str">
        <f>O438</f>
        <v/>
      </c>
      <c r="E438" t="str">
        <f>IF(R438&gt;0,R438&amp;" gün",IF(Q438&gt;0,Q438&amp;" ay",""))</f>
        <v/>
      </c>
      <c r="F438" s="16" t="str">
        <f>IF(OR('Cihazlar'!C438="",O438=""),"",IF(R438&gt;0,O438+R438,IF(Q438&gt;0,EDATE(O438,Q438),"")))</f>
        <v/>
      </c>
      <c r="G438" s="17" t="str">
        <f>IF(F438="","",F438-TODAY())</f>
        <v/>
      </c>
      <c r="H438" t="str">
        <f>IF(G438="","",IF(G438&lt;0,"Gecikmiş",IF(G438&lt;=30,"30 gün içinde","Planlı")))</f>
        <v/>
      </c>
      <c r="I438" s="16" t="str">
        <f>IF('Cihazlar'!R438="","",IF('Cihazlar'!S438="Uygun değil",(IF('Cihazlar'!R438="","",IF(ISNUMBER('Cihazlar'!R438),'Cihazlar'!R438,IFERROR(DATE(VALUE(RIGHT('Cihazlar'!R438,4)),VALUE(MID('Cihazlar'!R438,4,2)),VALUE(LEFT('Cihazlar'!R438,2))),""))))+0,EDATE((IF('Cihazlar'!R438="","",IF(ISNUMBER('Cihazlar'!R438),'Cihazlar'!R438,IFERROR(DATE(VALUE(RIGHT('Cihazlar'!R438,4)),VALUE(MID('Cihazlar'!R438,4,2)),VALUE(LEFT('Cihazlar'!R438,2))),"")))),12)))</f>
        <v/>
      </c>
      <c r="J438" s="17" t="str">
        <f>IF(I438="","",I438-TODAY())</f>
        <v/>
      </c>
      <c r="K438" s="16" t="str">
        <f>IF('Cihazlar'!U438="","",IF('Cihazlar'!V438="Kaçak var",(IF('Cihazlar'!U438="","",IF(ISNUMBER('Cihazlar'!U438),'Cihazlar'!U438,IFERROR(DATE(VALUE(RIGHT('Cihazlar'!U438,4)),VALUE(MID('Cihazlar'!U438,4,2)),VALUE(LEFT('Cihazlar'!U438,2))),""))))+30,EDATE((IF('Cihazlar'!U438="","",IF(ISNUMBER('Cihazlar'!U438),'Cihazlar'!U438,IFERROR(DATE(VALUE(RIGHT('Cihazlar'!U438,4)),VALUE(MID('Cihazlar'!U438,4,2)),VALUE(LEFT('Cihazlar'!U438,2))),"")))),12)))</f>
        <v/>
      </c>
      <c r="L438" s="17" t="str">
        <f>IF(K438="","",K438-TODAY())</f>
        <v/>
      </c>
      <c r="M438" s="16" t="str">
        <f>IF('Cihazlar'!X438="","",IF('Cihazlar'!Y438="Uygun değil",(IF('Cihazlar'!X438="","",IF(ISNUMBER('Cihazlar'!X438),'Cihazlar'!X438,IFERROR(DATE(VALUE(RIGHT('Cihazlar'!X438,4)),VALUE(MID('Cihazlar'!X438,4,2)),VALUE(LEFT('Cihazlar'!X438,2))),""))))+0,EDATE((IF('Cihazlar'!X438="","",IF(ISNUMBER('Cihazlar'!X438),'Cihazlar'!X438,IFERROR(DATE(VALUE(RIGHT('Cihazlar'!X438,4)),VALUE(MID('Cihazlar'!X438,4,2)),VALUE(LEFT('Cihazlar'!X438,2))),"")))),12)))</f>
        <v/>
      </c>
      <c r="N438" s="17" t="str">
        <f>IF(M438="","",M438-TODAY())</f>
        <v/>
      </c>
      <c r="O438" s="16" t="str">
        <f>IF('Cihazlar'!F438&lt;&gt;"",IF('Cihazlar'!F438="","",IF(ISNUMBER('Cihazlar'!F438),'Cihazlar'!F438,IFERROR(DATE(VALUE(RIGHT('Cihazlar'!F438,4)),VALUE(MID('Cihazlar'!F438,4,2)),VALUE(LEFT('Cihazlar'!F438,2))),""))),IF('Cihazlar'!E438="","",IF(ISNUMBER('Cihazlar'!E438),'Cihazlar'!E438,IFERROR(DATE(VALUE(RIGHT('Cihazlar'!E438,4)),VALUE(MID('Cihazlar'!E438,4,2)),VALUE(LEFT('Cihazlar'!E438,2))),""))))</f>
        <v/>
      </c>
      <c r="P438" t="str">
        <f>IF('Cihazlar'!C438="","",IFERROR(MATCH('Cihazlar'!C438,'Ürünler'!$A:$A,0),IFERROR(MATCH('Cihazlar'!C438,'Ürünler'!$B:$B,0),"")))</f>
        <v/>
      </c>
      <c r="Q438">
        <f>IF(R438&gt;0,0,IF('Cihazlar'!J438&lt;&gt;"",N(VALUE('Cihazlar'!J438)),IF(P438="",0,N(INDEX('Ürünler'!$C:$C,P438)))))</f>
        <v>0</v>
      </c>
      <c r="R438">
        <f>IF('Cihazlar'!K438&lt;&gt;"",N(VALUE('Cihazlar'!K438)),IF('Cihazlar'!J438&lt;&gt;"",0,IF(P438="",0,N(INDEX('Ürünler'!$D:$D,P438)))))</f>
        <v>0</v>
      </c>
    </row>
    <row r="439" spans="1:18">
      <c r="A439" t="str">
        <f>IF(AND('Cihazlar'!A439="",'Cihazlar'!B439=""),"",IFERROR(INDEX('Müşteriler'!$A:$A,MATCH(IF('Cihazlar'!A439="","§",'Cihazlar'!A439),'Müşteriler'!$K:$K,0)),IFERROR(INDEX('Müşteriler'!$A:$A,MATCH(IF('Cihazlar'!B439="","§",'Cihazlar'!B439),'Müşteriler'!$C:$C,0)),'Cihazlar'!A439&amp;'Cihazlar'!B439)))</f>
        <v/>
      </c>
      <c r="B439" t="str">
        <f>IF('Cihazlar'!C439="","",IF(P439="",'Cihazlar'!C439,INDEX('Ürünler'!$B:$B,P439)))</f>
        <v/>
      </c>
      <c r="C439" t="str">
        <f>IF('Cihazlar'!D439="","",'Cihazlar'!D439)</f>
        <v/>
      </c>
      <c r="D439" s="16" t="str">
        <f>O439</f>
        <v/>
      </c>
      <c r="E439" t="str">
        <f>IF(R439&gt;0,R439&amp;" gün",IF(Q439&gt;0,Q439&amp;" ay",""))</f>
        <v/>
      </c>
      <c r="F439" s="16" t="str">
        <f>IF(OR('Cihazlar'!C439="",O439=""),"",IF(R439&gt;0,O439+R439,IF(Q439&gt;0,EDATE(O439,Q439),"")))</f>
        <v/>
      </c>
      <c r="G439" s="17" t="str">
        <f>IF(F439="","",F439-TODAY())</f>
        <v/>
      </c>
      <c r="H439" t="str">
        <f>IF(G439="","",IF(G439&lt;0,"Gecikmiş",IF(G439&lt;=30,"30 gün içinde","Planlı")))</f>
        <v/>
      </c>
      <c r="I439" s="16" t="str">
        <f>IF('Cihazlar'!R439="","",IF('Cihazlar'!S439="Uygun değil",(IF('Cihazlar'!R439="","",IF(ISNUMBER('Cihazlar'!R439),'Cihazlar'!R439,IFERROR(DATE(VALUE(RIGHT('Cihazlar'!R439,4)),VALUE(MID('Cihazlar'!R439,4,2)),VALUE(LEFT('Cihazlar'!R439,2))),""))))+0,EDATE((IF('Cihazlar'!R439="","",IF(ISNUMBER('Cihazlar'!R439),'Cihazlar'!R439,IFERROR(DATE(VALUE(RIGHT('Cihazlar'!R439,4)),VALUE(MID('Cihazlar'!R439,4,2)),VALUE(LEFT('Cihazlar'!R439,2))),"")))),12)))</f>
        <v/>
      </c>
      <c r="J439" s="17" t="str">
        <f>IF(I439="","",I439-TODAY())</f>
        <v/>
      </c>
      <c r="K439" s="16" t="str">
        <f>IF('Cihazlar'!U439="","",IF('Cihazlar'!V439="Kaçak var",(IF('Cihazlar'!U439="","",IF(ISNUMBER('Cihazlar'!U439),'Cihazlar'!U439,IFERROR(DATE(VALUE(RIGHT('Cihazlar'!U439,4)),VALUE(MID('Cihazlar'!U439,4,2)),VALUE(LEFT('Cihazlar'!U439,2))),""))))+30,EDATE((IF('Cihazlar'!U439="","",IF(ISNUMBER('Cihazlar'!U439),'Cihazlar'!U439,IFERROR(DATE(VALUE(RIGHT('Cihazlar'!U439,4)),VALUE(MID('Cihazlar'!U439,4,2)),VALUE(LEFT('Cihazlar'!U439,2))),"")))),12)))</f>
        <v/>
      </c>
      <c r="L439" s="17" t="str">
        <f>IF(K439="","",K439-TODAY())</f>
        <v/>
      </c>
      <c r="M439" s="16" t="str">
        <f>IF('Cihazlar'!X439="","",IF('Cihazlar'!Y439="Uygun değil",(IF('Cihazlar'!X439="","",IF(ISNUMBER('Cihazlar'!X439),'Cihazlar'!X439,IFERROR(DATE(VALUE(RIGHT('Cihazlar'!X439,4)),VALUE(MID('Cihazlar'!X439,4,2)),VALUE(LEFT('Cihazlar'!X439,2))),""))))+0,EDATE((IF('Cihazlar'!X439="","",IF(ISNUMBER('Cihazlar'!X439),'Cihazlar'!X439,IFERROR(DATE(VALUE(RIGHT('Cihazlar'!X439,4)),VALUE(MID('Cihazlar'!X439,4,2)),VALUE(LEFT('Cihazlar'!X439,2))),"")))),12)))</f>
        <v/>
      </c>
      <c r="N439" s="17" t="str">
        <f>IF(M439="","",M439-TODAY())</f>
        <v/>
      </c>
      <c r="O439" s="16" t="str">
        <f>IF('Cihazlar'!F439&lt;&gt;"",IF('Cihazlar'!F439="","",IF(ISNUMBER('Cihazlar'!F439),'Cihazlar'!F439,IFERROR(DATE(VALUE(RIGHT('Cihazlar'!F439,4)),VALUE(MID('Cihazlar'!F439,4,2)),VALUE(LEFT('Cihazlar'!F439,2))),""))),IF('Cihazlar'!E439="","",IF(ISNUMBER('Cihazlar'!E439),'Cihazlar'!E439,IFERROR(DATE(VALUE(RIGHT('Cihazlar'!E439,4)),VALUE(MID('Cihazlar'!E439,4,2)),VALUE(LEFT('Cihazlar'!E439,2))),""))))</f>
        <v/>
      </c>
      <c r="P439" t="str">
        <f>IF('Cihazlar'!C439="","",IFERROR(MATCH('Cihazlar'!C439,'Ürünler'!$A:$A,0),IFERROR(MATCH('Cihazlar'!C439,'Ürünler'!$B:$B,0),"")))</f>
        <v/>
      </c>
      <c r="Q439">
        <f>IF(R439&gt;0,0,IF('Cihazlar'!J439&lt;&gt;"",N(VALUE('Cihazlar'!J439)),IF(P439="",0,N(INDEX('Ürünler'!$C:$C,P439)))))</f>
        <v>0</v>
      </c>
      <c r="R439">
        <f>IF('Cihazlar'!K439&lt;&gt;"",N(VALUE('Cihazlar'!K439)),IF('Cihazlar'!J439&lt;&gt;"",0,IF(P439="",0,N(INDEX('Ürünler'!$D:$D,P439)))))</f>
        <v>0</v>
      </c>
    </row>
    <row r="440" spans="1:18">
      <c r="A440" t="str">
        <f>IF(AND('Cihazlar'!A440="",'Cihazlar'!B440=""),"",IFERROR(INDEX('Müşteriler'!$A:$A,MATCH(IF('Cihazlar'!A440="","§",'Cihazlar'!A440),'Müşteriler'!$K:$K,0)),IFERROR(INDEX('Müşteriler'!$A:$A,MATCH(IF('Cihazlar'!B440="","§",'Cihazlar'!B440),'Müşteriler'!$C:$C,0)),'Cihazlar'!A440&amp;'Cihazlar'!B440)))</f>
        <v/>
      </c>
      <c r="B440" t="str">
        <f>IF('Cihazlar'!C440="","",IF(P440="",'Cihazlar'!C440,INDEX('Ürünler'!$B:$B,P440)))</f>
        <v/>
      </c>
      <c r="C440" t="str">
        <f>IF('Cihazlar'!D440="","",'Cihazlar'!D440)</f>
        <v/>
      </c>
      <c r="D440" s="16" t="str">
        <f>O440</f>
        <v/>
      </c>
      <c r="E440" t="str">
        <f>IF(R440&gt;0,R440&amp;" gün",IF(Q440&gt;0,Q440&amp;" ay",""))</f>
        <v/>
      </c>
      <c r="F440" s="16" t="str">
        <f>IF(OR('Cihazlar'!C440="",O440=""),"",IF(R440&gt;0,O440+R440,IF(Q440&gt;0,EDATE(O440,Q440),"")))</f>
        <v/>
      </c>
      <c r="G440" s="17" t="str">
        <f>IF(F440="","",F440-TODAY())</f>
        <v/>
      </c>
      <c r="H440" t="str">
        <f>IF(G440="","",IF(G440&lt;0,"Gecikmiş",IF(G440&lt;=30,"30 gün içinde","Planlı")))</f>
        <v/>
      </c>
      <c r="I440" s="16" t="str">
        <f>IF('Cihazlar'!R440="","",IF('Cihazlar'!S440="Uygun değil",(IF('Cihazlar'!R440="","",IF(ISNUMBER('Cihazlar'!R440),'Cihazlar'!R440,IFERROR(DATE(VALUE(RIGHT('Cihazlar'!R440,4)),VALUE(MID('Cihazlar'!R440,4,2)),VALUE(LEFT('Cihazlar'!R440,2))),""))))+0,EDATE((IF('Cihazlar'!R440="","",IF(ISNUMBER('Cihazlar'!R440),'Cihazlar'!R440,IFERROR(DATE(VALUE(RIGHT('Cihazlar'!R440,4)),VALUE(MID('Cihazlar'!R440,4,2)),VALUE(LEFT('Cihazlar'!R440,2))),"")))),12)))</f>
        <v/>
      </c>
      <c r="J440" s="17" t="str">
        <f>IF(I440="","",I440-TODAY())</f>
        <v/>
      </c>
      <c r="K440" s="16" t="str">
        <f>IF('Cihazlar'!U440="","",IF('Cihazlar'!V440="Kaçak var",(IF('Cihazlar'!U440="","",IF(ISNUMBER('Cihazlar'!U440),'Cihazlar'!U440,IFERROR(DATE(VALUE(RIGHT('Cihazlar'!U440,4)),VALUE(MID('Cihazlar'!U440,4,2)),VALUE(LEFT('Cihazlar'!U440,2))),""))))+30,EDATE((IF('Cihazlar'!U440="","",IF(ISNUMBER('Cihazlar'!U440),'Cihazlar'!U440,IFERROR(DATE(VALUE(RIGHT('Cihazlar'!U440,4)),VALUE(MID('Cihazlar'!U440,4,2)),VALUE(LEFT('Cihazlar'!U440,2))),"")))),12)))</f>
        <v/>
      </c>
      <c r="L440" s="17" t="str">
        <f>IF(K440="","",K440-TODAY())</f>
        <v/>
      </c>
      <c r="M440" s="16" t="str">
        <f>IF('Cihazlar'!X440="","",IF('Cihazlar'!Y440="Uygun değil",(IF('Cihazlar'!X440="","",IF(ISNUMBER('Cihazlar'!X440),'Cihazlar'!X440,IFERROR(DATE(VALUE(RIGHT('Cihazlar'!X440,4)),VALUE(MID('Cihazlar'!X440,4,2)),VALUE(LEFT('Cihazlar'!X440,2))),""))))+0,EDATE((IF('Cihazlar'!X440="","",IF(ISNUMBER('Cihazlar'!X440),'Cihazlar'!X440,IFERROR(DATE(VALUE(RIGHT('Cihazlar'!X440,4)),VALUE(MID('Cihazlar'!X440,4,2)),VALUE(LEFT('Cihazlar'!X440,2))),"")))),12)))</f>
        <v/>
      </c>
      <c r="N440" s="17" t="str">
        <f>IF(M440="","",M440-TODAY())</f>
        <v/>
      </c>
      <c r="O440" s="16" t="str">
        <f>IF('Cihazlar'!F440&lt;&gt;"",IF('Cihazlar'!F440="","",IF(ISNUMBER('Cihazlar'!F440),'Cihazlar'!F440,IFERROR(DATE(VALUE(RIGHT('Cihazlar'!F440,4)),VALUE(MID('Cihazlar'!F440,4,2)),VALUE(LEFT('Cihazlar'!F440,2))),""))),IF('Cihazlar'!E440="","",IF(ISNUMBER('Cihazlar'!E440),'Cihazlar'!E440,IFERROR(DATE(VALUE(RIGHT('Cihazlar'!E440,4)),VALUE(MID('Cihazlar'!E440,4,2)),VALUE(LEFT('Cihazlar'!E440,2))),""))))</f>
        <v/>
      </c>
      <c r="P440" t="str">
        <f>IF('Cihazlar'!C440="","",IFERROR(MATCH('Cihazlar'!C440,'Ürünler'!$A:$A,0),IFERROR(MATCH('Cihazlar'!C440,'Ürünler'!$B:$B,0),"")))</f>
        <v/>
      </c>
      <c r="Q440">
        <f>IF(R440&gt;0,0,IF('Cihazlar'!J440&lt;&gt;"",N(VALUE('Cihazlar'!J440)),IF(P440="",0,N(INDEX('Ürünler'!$C:$C,P440)))))</f>
        <v>0</v>
      </c>
      <c r="R440">
        <f>IF('Cihazlar'!K440&lt;&gt;"",N(VALUE('Cihazlar'!K440)),IF('Cihazlar'!J440&lt;&gt;"",0,IF(P440="",0,N(INDEX('Ürünler'!$D:$D,P440)))))</f>
        <v>0</v>
      </c>
    </row>
    <row r="441" spans="1:18">
      <c r="A441" t="str">
        <f>IF(AND('Cihazlar'!A441="",'Cihazlar'!B441=""),"",IFERROR(INDEX('Müşteriler'!$A:$A,MATCH(IF('Cihazlar'!A441="","§",'Cihazlar'!A441),'Müşteriler'!$K:$K,0)),IFERROR(INDEX('Müşteriler'!$A:$A,MATCH(IF('Cihazlar'!B441="","§",'Cihazlar'!B441),'Müşteriler'!$C:$C,0)),'Cihazlar'!A441&amp;'Cihazlar'!B441)))</f>
        <v/>
      </c>
      <c r="B441" t="str">
        <f>IF('Cihazlar'!C441="","",IF(P441="",'Cihazlar'!C441,INDEX('Ürünler'!$B:$B,P441)))</f>
        <v/>
      </c>
      <c r="C441" t="str">
        <f>IF('Cihazlar'!D441="","",'Cihazlar'!D441)</f>
        <v/>
      </c>
      <c r="D441" s="16" t="str">
        <f>O441</f>
        <v/>
      </c>
      <c r="E441" t="str">
        <f>IF(R441&gt;0,R441&amp;" gün",IF(Q441&gt;0,Q441&amp;" ay",""))</f>
        <v/>
      </c>
      <c r="F441" s="16" t="str">
        <f>IF(OR('Cihazlar'!C441="",O441=""),"",IF(R441&gt;0,O441+R441,IF(Q441&gt;0,EDATE(O441,Q441),"")))</f>
        <v/>
      </c>
      <c r="G441" s="17" t="str">
        <f>IF(F441="","",F441-TODAY())</f>
        <v/>
      </c>
      <c r="H441" t="str">
        <f>IF(G441="","",IF(G441&lt;0,"Gecikmiş",IF(G441&lt;=30,"30 gün içinde","Planlı")))</f>
        <v/>
      </c>
      <c r="I441" s="16" t="str">
        <f>IF('Cihazlar'!R441="","",IF('Cihazlar'!S441="Uygun değil",(IF('Cihazlar'!R441="","",IF(ISNUMBER('Cihazlar'!R441),'Cihazlar'!R441,IFERROR(DATE(VALUE(RIGHT('Cihazlar'!R441,4)),VALUE(MID('Cihazlar'!R441,4,2)),VALUE(LEFT('Cihazlar'!R441,2))),""))))+0,EDATE((IF('Cihazlar'!R441="","",IF(ISNUMBER('Cihazlar'!R441),'Cihazlar'!R441,IFERROR(DATE(VALUE(RIGHT('Cihazlar'!R441,4)),VALUE(MID('Cihazlar'!R441,4,2)),VALUE(LEFT('Cihazlar'!R441,2))),"")))),12)))</f>
        <v/>
      </c>
      <c r="J441" s="17" t="str">
        <f>IF(I441="","",I441-TODAY())</f>
        <v/>
      </c>
      <c r="K441" s="16" t="str">
        <f>IF('Cihazlar'!U441="","",IF('Cihazlar'!V441="Kaçak var",(IF('Cihazlar'!U441="","",IF(ISNUMBER('Cihazlar'!U441),'Cihazlar'!U441,IFERROR(DATE(VALUE(RIGHT('Cihazlar'!U441,4)),VALUE(MID('Cihazlar'!U441,4,2)),VALUE(LEFT('Cihazlar'!U441,2))),""))))+30,EDATE((IF('Cihazlar'!U441="","",IF(ISNUMBER('Cihazlar'!U441),'Cihazlar'!U441,IFERROR(DATE(VALUE(RIGHT('Cihazlar'!U441,4)),VALUE(MID('Cihazlar'!U441,4,2)),VALUE(LEFT('Cihazlar'!U441,2))),"")))),12)))</f>
        <v/>
      </c>
      <c r="L441" s="17" t="str">
        <f>IF(K441="","",K441-TODAY())</f>
        <v/>
      </c>
      <c r="M441" s="16" t="str">
        <f>IF('Cihazlar'!X441="","",IF('Cihazlar'!Y441="Uygun değil",(IF('Cihazlar'!X441="","",IF(ISNUMBER('Cihazlar'!X441),'Cihazlar'!X441,IFERROR(DATE(VALUE(RIGHT('Cihazlar'!X441,4)),VALUE(MID('Cihazlar'!X441,4,2)),VALUE(LEFT('Cihazlar'!X441,2))),""))))+0,EDATE((IF('Cihazlar'!X441="","",IF(ISNUMBER('Cihazlar'!X441),'Cihazlar'!X441,IFERROR(DATE(VALUE(RIGHT('Cihazlar'!X441,4)),VALUE(MID('Cihazlar'!X441,4,2)),VALUE(LEFT('Cihazlar'!X441,2))),"")))),12)))</f>
        <v/>
      </c>
      <c r="N441" s="17" t="str">
        <f>IF(M441="","",M441-TODAY())</f>
        <v/>
      </c>
      <c r="O441" s="16" t="str">
        <f>IF('Cihazlar'!F441&lt;&gt;"",IF('Cihazlar'!F441="","",IF(ISNUMBER('Cihazlar'!F441),'Cihazlar'!F441,IFERROR(DATE(VALUE(RIGHT('Cihazlar'!F441,4)),VALUE(MID('Cihazlar'!F441,4,2)),VALUE(LEFT('Cihazlar'!F441,2))),""))),IF('Cihazlar'!E441="","",IF(ISNUMBER('Cihazlar'!E441),'Cihazlar'!E441,IFERROR(DATE(VALUE(RIGHT('Cihazlar'!E441,4)),VALUE(MID('Cihazlar'!E441,4,2)),VALUE(LEFT('Cihazlar'!E441,2))),""))))</f>
        <v/>
      </c>
      <c r="P441" t="str">
        <f>IF('Cihazlar'!C441="","",IFERROR(MATCH('Cihazlar'!C441,'Ürünler'!$A:$A,0),IFERROR(MATCH('Cihazlar'!C441,'Ürünler'!$B:$B,0),"")))</f>
        <v/>
      </c>
      <c r="Q441">
        <f>IF(R441&gt;0,0,IF('Cihazlar'!J441&lt;&gt;"",N(VALUE('Cihazlar'!J441)),IF(P441="",0,N(INDEX('Ürünler'!$C:$C,P441)))))</f>
        <v>0</v>
      </c>
      <c r="R441">
        <f>IF('Cihazlar'!K441&lt;&gt;"",N(VALUE('Cihazlar'!K441)),IF('Cihazlar'!J441&lt;&gt;"",0,IF(P441="",0,N(INDEX('Ürünler'!$D:$D,P441)))))</f>
        <v>0</v>
      </c>
    </row>
    <row r="442" spans="1:18">
      <c r="A442" t="str">
        <f>IF(AND('Cihazlar'!A442="",'Cihazlar'!B442=""),"",IFERROR(INDEX('Müşteriler'!$A:$A,MATCH(IF('Cihazlar'!A442="","§",'Cihazlar'!A442),'Müşteriler'!$K:$K,0)),IFERROR(INDEX('Müşteriler'!$A:$A,MATCH(IF('Cihazlar'!B442="","§",'Cihazlar'!B442),'Müşteriler'!$C:$C,0)),'Cihazlar'!A442&amp;'Cihazlar'!B442)))</f>
        <v/>
      </c>
      <c r="B442" t="str">
        <f>IF('Cihazlar'!C442="","",IF(P442="",'Cihazlar'!C442,INDEX('Ürünler'!$B:$B,P442)))</f>
        <v/>
      </c>
      <c r="C442" t="str">
        <f>IF('Cihazlar'!D442="","",'Cihazlar'!D442)</f>
        <v/>
      </c>
      <c r="D442" s="16" t="str">
        <f>O442</f>
        <v/>
      </c>
      <c r="E442" t="str">
        <f>IF(R442&gt;0,R442&amp;" gün",IF(Q442&gt;0,Q442&amp;" ay",""))</f>
        <v/>
      </c>
      <c r="F442" s="16" t="str">
        <f>IF(OR('Cihazlar'!C442="",O442=""),"",IF(R442&gt;0,O442+R442,IF(Q442&gt;0,EDATE(O442,Q442),"")))</f>
        <v/>
      </c>
      <c r="G442" s="17" t="str">
        <f>IF(F442="","",F442-TODAY())</f>
        <v/>
      </c>
      <c r="H442" t="str">
        <f>IF(G442="","",IF(G442&lt;0,"Gecikmiş",IF(G442&lt;=30,"30 gün içinde","Planlı")))</f>
        <v/>
      </c>
      <c r="I442" s="16" t="str">
        <f>IF('Cihazlar'!R442="","",IF('Cihazlar'!S442="Uygun değil",(IF('Cihazlar'!R442="","",IF(ISNUMBER('Cihazlar'!R442),'Cihazlar'!R442,IFERROR(DATE(VALUE(RIGHT('Cihazlar'!R442,4)),VALUE(MID('Cihazlar'!R442,4,2)),VALUE(LEFT('Cihazlar'!R442,2))),""))))+0,EDATE((IF('Cihazlar'!R442="","",IF(ISNUMBER('Cihazlar'!R442),'Cihazlar'!R442,IFERROR(DATE(VALUE(RIGHT('Cihazlar'!R442,4)),VALUE(MID('Cihazlar'!R442,4,2)),VALUE(LEFT('Cihazlar'!R442,2))),"")))),12)))</f>
        <v/>
      </c>
      <c r="J442" s="17" t="str">
        <f>IF(I442="","",I442-TODAY())</f>
        <v/>
      </c>
      <c r="K442" s="16" t="str">
        <f>IF('Cihazlar'!U442="","",IF('Cihazlar'!V442="Kaçak var",(IF('Cihazlar'!U442="","",IF(ISNUMBER('Cihazlar'!U442),'Cihazlar'!U442,IFERROR(DATE(VALUE(RIGHT('Cihazlar'!U442,4)),VALUE(MID('Cihazlar'!U442,4,2)),VALUE(LEFT('Cihazlar'!U442,2))),""))))+30,EDATE((IF('Cihazlar'!U442="","",IF(ISNUMBER('Cihazlar'!U442),'Cihazlar'!U442,IFERROR(DATE(VALUE(RIGHT('Cihazlar'!U442,4)),VALUE(MID('Cihazlar'!U442,4,2)),VALUE(LEFT('Cihazlar'!U442,2))),"")))),12)))</f>
        <v/>
      </c>
      <c r="L442" s="17" t="str">
        <f>IF(K442="","",K442-TODAY())</f>
        <v/>
      </c>
      <c r="M442" s="16" t="str">
        <f>IF('Cihazlar'!X442="","",IF('Cihazlar'!Y442="Uygun değil",(IF('Cihazlar'!X442="","",IF(ISNUMBER('Cihazlar'!X442),'Cihazlar'!X442,IFERROR(DATE(VALUE(RIGHT('Cihazlar'!X442,4)),VALUE(MID('Cihazlar'!X442,4,2)),VALUE(LEFT('Cihazlar'!X442,2))),""))))+0,EDATE((IF('Cihazlar'!X442="","",IF(ISNUMBER('Cihazlar'!X442),'Cihazlar'!X442,IFERROR(DATE(VALUE(RIGHT('Cihazlar'!X442,4)),VALUE(MID('Cihazlar'!X442,4,2)),VALUE(LEFT('Cihazlar'!X442,2))),"")))),12)))</f>
        <v/>
      </c>
      <c r="N442" s="17" t="str">
        <f>IF(M442="","",M442-TODAY())</f>
        <v/>
      </c>
      <c r="O442" s="16" t="str">
        <f>IF('Cihazlar'!F442&lt;&gt;"",IF('Cihazlar'!F442="","",IF(ISNUMBER('Cihazlar'!F442),'Cihazlar'!F442,IFERROR(DATE(VALUE(RIGHT('Cihazlar'!F442,4)),VALUE(MID('Cihazlar'!F442,4,2)),VALUE(LEFT('Cihazlar'!F442,2))),""))),IF('Cihazlar'!E442="","",IF(ISNUMBER('Cihazlar'!E442),'Cihazlar'!E442,IFERROR(DATE(VALUE(RIGHT('Cihazlar'!E442,4)),VALUE(MID('Cihazlar'!E442,4,2)),VALUE(LEFT('Cihazlar'!E442,2))),""))))</f>
        <v/>
      </c>
      <c r="P442" t="str">
        <f>IF('Cihazlar'!C442="","",IFERROR(MATCH('Cihazlar'!C442,'Ürünler'!$A:$A,0),IFERROR(MATCH('Cihazlar'!C442,'Ürünler'!$B:$B,0),"")))</f>
        <v/>
      </c>
      <c r="Q442">
        <f>IF(R442&gt;0,0,IF('Cihazlar'!J442&lt;&gt;"",N(VALUE('Cihazlar'!J442)),IF(P442="",0,N(INDEX('Ürünler'!$C:$C,P442)))))</f>
        <v>0</v>
      </c>
      <c r="R442">
        <f>IF('Cihazlar'!K442&lt;&gt;"",N(VALUE('Cihazlar'!K442)),IF('Cihazlar'!J442&lt;&gt;"",0,IF(P442="",0,N(INDEX('Ürünler'!$D:$D,P442)))))</f>
        <v>0</v>
      </c>
    </row>
    <row r="443" spans="1:18">
      <c r="A443" t="str">
        <f>IF(AND('Cihazlar'!A443="",'Cihazlar'!B443=""),"",IFERROR(INDEX('Müşteriler'!$A:$A,MATCH(IF('Cihazlar'!A443="","§",'Cihazlar'!A443),'Müşteriler'!$K:$K,0)),IFERROR(INDEX('Müşteriler'!$A:$A,MATCH(IF('Cihazlar'!B443="","§",'Cihazlar'!B443),'Müşteriler'!$C:$C,0)),'Cihazlar'!A443&amp;'Cihazlar'!B443)))</f>
        <v/>
      </c>
      <c r="B443" t="str">
        <f>IF('Cihazlar'!C443="","",IF(P443="",'Cihazlar'!C443,INDEX('Ürünler'!$B:$B,P443)))</f>
        <v/>
      </c>
      <c r="C443" t="str">
        <f>IF('Cihazlar'!D443="","",'Cihazlar'!D443)</f>
        <v/>
      </c>
      <c r="D443" s="16" t="str">
        <f>O443</f>
        <v/>
      </c>
      <c r="E443" t="str">
        <f>IF(R443&gt;0,R443&amp;" gün",IF(Q443&gt;0,Q443&amp;" ay",""))</f>
        <v/>
      </c>
      <c r="F443" s="16" t="str">
        <f>IF(OR('Cihazlar'!C443="",O443=""),"",IF(R443&gt;0,O443+R443,IF(Q443&gt;0,EDATE(O443,Q443),"")))</f>
        <v/>
      </c>
      <c r="G443" s="17" t="str">
        <f>IF(F443="","",F443-TODAY())</f>
        <v/>
      </c>
      <c r="H443" t="str">
        <f>IF(G443="","",IF(G443&lt;0,"Gecikmiş",IF(G443&lt;=30,"30 gün içinde","Planlı")))</f>
        <v/>
      </c>
      <c r="I443" s="16" t="str">
        <f>IF('Cihazlar'!R443="","",IF('Cihazlar'!S443="Uygun değil",(IF('Cihazlar'!R443="","",IF(ISNUMBER('Cihazlar'!R443),'Cihazlar'!R443,IFERROR(DATE(VALUE(RIGHT('Cihazlar'!R443,4)),VALUE(MID('Cihazlar'!R443,4,2)),VALUE(LEFT('Cihazlar'!R443,2))),""))))+0,EDATE((IF('Cihazlar'!R443="","",IF(ISNUMBER('Cihazlar'!R443),'Cihazlar'!R443,IFERROR(DATE(VALUE(RIGHT('Cihazlar'!R443,4)),VALUE(MID('Cihazlar'!R443,4,2)),VALUE(LEFT('Cihazlar'!R443,2))),"")))),12)))</f>
        <v/>
      </c>
      <c r="J443" s="17" t="str">
        <f>IF(I443="","",I443-TODAY())</f>
        <v/>
      </c>
      <c r="K443" s="16" t="str">
        <f>IF('Cihazlar'!U443="","",IF('Cihazlar'!V443="Kaçak var",(IF('Cihazlar'!U443="","",IF(ISNUMBER('Cihazlar'!U443),'Cihazlar'!U443,IFERROR(DATE(VALUE(RIGHT('Cihazlar'!U443,4)),VALUE(MID('Cihazlar'!U443,4,2)),VALUE(LEFT('Cihazlar'!U443,2))),""))))+30,EDATE((IF('Cihazlar'!U443="","",IF(ISNUMBER('Cihazlar'!U443),'Cihazlar'!U443,IFERROR(DATE(VALUE(RIGHT('Cihazlar'!U443,4)),VALUE(MID('Cihazlar'!U443,4,2)),VALUE(LEFT('Cihazlar'!U443,2))),"")))),12)))</f>
        <v/>
      </c>
      <c r="L443" s="17" t="str">
        <f>IF(K443="","",K443-TODAY())</f>
        <v/>
      </c>
      <c r="M443" s="16" t="str">
        <f>IF('Cihazlar'!X443="","",IF('Cihazlar'!Y443="Uygun değil",(IF('Cihazlar'!X443="","",IF(ISNUMBER('Cihazlar'!X443),'Cihazlar'!X443,IFERROR(DATE(VALUE(RIGHT('Cihazlar'!X443,4)),VALUE(MID('Cihazlar'!X443,4,2)),VALUE(LEFT('Cihazlar'!X443,2))),""))))+0,EDATE((IF('Cihazlar'!X443="","",IF(ISNUMBER('Cihazlar'!X443),'Cihazlar'!X443,IFERROR(DATE(VALUE(RIGHT('Cihazlar'!X443,4)),VALUE(MID('Cihazlar'!X443,4,2)),VALUE(LEFT('Cihazlar'!X443,2))),"")))),12)))</f>
        <v/>
      </c>
      <c r="N443" s="17" t="str">
        <f>IF(M443="","",M443-TODAY())</f>
        <v/>
      </c>
      <c r="O443" s="16" t="str">
        <f>IF('Cihazlar'!F443&lt;&gt;"",IF('Cihazlar'!F443="","",IF(ISNUMBER('Cihazlar'!F443),'Cihazlar'!F443,IFERROR(DATE(VALUE(RIGHT('Cihazlar'!F443,4)),VALUE(MID('Cihazlar'!F443,4,2)),VALUE(LEFT('Cihazlar'!F443,2))),""))),IF('Cihazlar'!E443="","",IF(ISNUMBER('Cihazlar'!E443),'Cihazlar'!E443,IFERROR(DATE(VALUE(RIGHT('Cihazlar'!E443,4)),VALUE(MID('Cihazlar'!E443,4,2)),VALUE(LEFT('Cihazlar'!E443,2))),""))))</f>
        <v/>
      </c>
      <c r="P443" t="str">
        <f>IF('Cihazlar'!C443="","",IFERROR(MATCH('Cihazlar'!C443,'Ürünler'!$A:$A,0),IFERROR(MATCH('Cihazlar'!C443,'Ürünler'!$B:$B,0),"")))</f>
        <v/>
      </c>
      <c r="Q443">
        <f>IF(R443&gt;0,0,IF('Cihazlar'!J443&lt;&gt;"",N(VALUE('Cihazlar'!J443)),IF(P443="",0,N(INDEX('Ürünler'!$C:$C,P443)))))</f>
        <v>0</v>
      </c>
      <c r="R443">
        <f>IF('Cihazlar'!K443&lt;&gt;"",N(VALUE('Cihazlar'!K443)),IF('Cihazlar'!J443&lt;&gt;"",0,IF(P443="",0,N(INDEX('Ürünler'!$D:$D,P443)))))</f>
        <v>0</v>
      </c>
    </row>
    <row r="444" spans="1:18">
      <c r="A444" t="str">
        <f>IF(AND('Cihazlar'!A444="",'Cihazlar'!B444=""),"",IFERROR(INDEX('Müşteriler'!$A:$A,MATCH(IF('Cihazlar'!A444="","§",'Cihazlar'!A444),'Müşteriler'!$K:$K,0)),IFERROR(INDEX('Müşteriler'!$A:$A,MATCH(IF('Cihazlar'!B444="","§",'Cihazlar'!B444),'Müşteriler'!$C:$C,0)),'Cihazlar'!A444&amp;'Cihazlar'!B444)))</f>
        <v/>
      </c>
      <c r="B444" t="str">
        <f>IF('Cihazlar'!C444="","",IF(P444="",'Cihazlar'!C444,INDEX('Ürünler'!$B:$B,P444)))</f>
        <v/>
      </c>
      <c r="C444" t="str">
        <f>IF('Cihazlar'!D444="","",'Cihazlar'!D444)</f>
        <v/>
      </c>
      <c r="D444" s="16" t="str">
        <f>O444</f>
        <v/>
      </c>
      <c r="E444" t="str">
        <f>IF(R444&gt;0,R444&amp;" gün",IF(Q444&gt;0,Q444&amp;" ay",""))</f>
        <v/>
      </c>
      <c r="F444" s="16" t="str">
        <f>IF(OR('Cihazlar'!C444="",O444=""),"",IF(R444&gt;0,O444+R444,IF(Q444&gt;0,EDATE(O444,Q444),"")))</f>
        <v/>
      </c>
      <c r="G444" s="17" t="str">
        <f>IF(F444="","",F444-TODAY())</f>
        <v/>
      </c>
      <c r="H444" t="str">
        <f>IF(G444="","",IF(G444&lt;0,"Gecikmiş",IF(G444&lt;=30,"30 gün içinde","Planlı")))</f>
        <v/>
      </c>
      <c r="I444" s="16" t="str">
        <f>IF('Cihazlar'!R444="","",IF('Cihazlar'!S444="Uygun değil",(IF('Cihazlar'!R444="","",IF(ISNUMBER('Cihazlar'!R444),'Cihazlar'!R444,IFERROR(DATE(VALUE(RIGHT('Cihazlar'!R444,4)),VALUE(MID('Cihazlar'!R444,4,2)),VALUE(LEFT('Cihazlar'!R444,2))),""))))+0,EDATE((IF('Cihazlar'!R444="","",IF(ISNUMBER('Cihazlar'!R444),'Cihazlar'!R444,IFERROR(DATE(VALUE(RIGHT('Cihazlar'!R444,4)),VALUE(MID('Cihazlar'!R444,4,2)),VALUE(LEFT('Cihazlar'!R444,2))),"")))),12)))</f>
        <v/>
      </c>
      <c r="J444" s="17" t="str">
        <f>IF(I444="","",I444-TODAY())</f>
        <v/>
      </c>
      <c r="K444" s="16" t="str">
        <f>IF('Cihazlar'!U444="","",IF('Cihazlar'!V444="Kaçak var",(IF('Cihazlar'!U444="","",IF(ISNUMBER('Cihazlar'!U444),'Cihazlar'!U444,IFERROR(DATE(VALUE(RIGHT('Cihazlar'!U444,4)),VALUE(MID('Cihazlar'!U444,4,2)),VALUE(LEFT('Cihazlar'!U444,2))),""))))+30,EDATE((IF('Cihazlar'!U444="","",IF(ISNUMBER('Cihazlar'!U444),'Cihazlar'!U444,IFERROR(DATE(VALUE(RIGHT('Cihazlar'!U444,4)),VALUE(MID('Cihazlar'!U444,4,2)),VALUE(LEFT('Cihazlar'!U444,2))),"")))),12)))</f>
        <v/>
      </c>
      <c r="L444" s="17" t="str">
        <f>IF(K444="","",K444-TODAY())</f>
        <v/>
      </c>
      <c r="M444" s="16" t="str">
        <f>IF('Cihazlar'!X444="","",IF('Cihazlar'!Y444="Uygun değil",(IF('Cihazlar'!X444="","",IF(ISNUMBER('Cihazlar'!X444),'Cihazlar'!X444,IFERROR(DATE(VALUE(RIGHT('Cihazlar'!X444,4)),VALUE(MID('Cihazlar'!X444,4,2)),VALUE(LEFT('Cihazlar'!X444,2))),""))))+0,EDATE((IF('Cihazlar'!X444="","",IF(ISNUMBER('Cihazlar'!X444),'Cihazlar'!X444,IFERROR(DATE(VALUE(RIGHT('Cihazlar'!X444,4)),VALUE(MID('Cihazlar'!X444,4,2)),VALUE(LEFT('Cihazlar'!X444,2))),"")))),12)))</f>
        <v/>
      </c>
      <c r="N444" s="17" t="str">
        <f>IF(M444="","",M444-TODAY())</f>
        <v/>
      </c>
      <c r="O444" s="16" t="str">
        <f>IF('Cihazlar'!F444&lt;&gt;"",IF('Cihazlar'!F444="","",IF(ISNUMBER('Cihazlar'!F444),'Cihazlar'!F444,IFERROR(DATE(VALUE(RIGHT('Cihazlar'!F444,4)),VALUE(MID('Cihazlar'!F444,4,2)),VALUE(LEFT('Cihazlar'!F444,2))),""))),IF('Cihazlar'!E444="","",IF(ISNUMBER('Cihazlar'!E444),'Cihazlar'!E444,IFERROR(DATE(VALUE(RIGHT('Cihazlar'!E444,4)),VALUE(MID('Cihazlar'!E444,4,2)),VALUE(LEFT('Cihazlar'!E444,2))),""))))</f>
        <v/>
      </c>
      <c r="P444" t="str">
        <f>IF('Cihazlar'!C444="","",IFERROR(MATCH('Cihazlar'!C444,'Ürünler'!$A:$A,0),IFERROR(MATCH('Cihazlar'!C444,'Ürünler'!$B:$B,0),"")))</f>
        <v/>
      </c>
      <c r="Q444">
        <f>IF(R444&gt;0,0,IF('Cihazlar'!J444&lt;&gt;"",N(VALUE('Cihazlar'!J444)),IF(P444="",0,N(INDEX('Ürünler'!$C:$C,P444)))))</f>
        <v>0</v>
      </c>
      <c r="R444">
        <f>IF('Cihazlar'!K444&lt;&gt;"",N(VALUE('Cihazlar'!K444)),IF('Cihazlar'!J444&lt;&gt;"",0,IF(P444="",0,N(INDEX('Ürünler'!$D:$D,P444)))))</f>
        <v>0</v>
      </c>
    </row>
    <row r="445" spans="1:18">
      <c r="A445" t="str">
        <f>IF(AND('Cihazlar'!A445="",'Cihazlar'!B445=""),"",IFERROR(INDEX('Müşteriler'!$A:$A,MATCH(IF('Cihazlar'!A445="","§",'Cihazlar'!A445),'Müşteriler'!$K:$K,0)),IFERROR(INDEX('Müşteriler'!$A:$A,MATCH(IF('Cihazlar'!B445="","§",'Cihazlar'!B445),'Müşteriler'!$C:$C,0)),'Cihazlar'!A445&amp;'Cihazlar'!B445)))</f>
        <v/>
      </c>
      <c r="B445" t="str">
        <f>IF('Cihazlar'!C445="","",IF(P445="",'Cihazlar'!C445,INDEX('Ürünler'!$B:$B,P445)))</f>
        <v/>
      </c>
      <c r="C445" t="str">
        <f>IF('Cihazlar'!D445="","",'Cihazlar'!D445)</f>
        <v/>
      </c>
      <c r="D445" s="16" t="str">
        <f>O445</f>
        <v/>
      </c>
      <c r="E445" t="str">
        <f>IF(R445&gt;0,R445&amp;" gün",IF(Q445&gt;0,Q445&amp;" ay",""))</f>
        <v/>
      </c>
      <c r="F445" s="16" t="str">
        <f>IF(OR('Cihazlar'!C445="",O445=""),"",IF(R445&gt;0,O445+R445,IF(Q445&gt;0,EDATE(O445,Q445),"")))</f>
        <v/>
      </c>
      <c r="G445" s="17" t="str">
        <f>IF(F445="","",F445-TODAY())</f>
        <v/>
      </c>
      <c r="H445" t="str">
        <f>IF(G445="","",IF(G445&lt;0,"Gecikmiş",IF(G445&lt;=30,"30 gün içinde","Planlı")))</f>
        <v/>
      </c>
      <c r="I445" s="16" t="str">
        <f>IF('Cihazlar'!R445="","",IF('Cihazlar'!S445="Uygun değil",(IF('Cihazlar'!R445="","",IF(ISNUMBER('Cihazlar'!R445),'Cihazlar'!R445,IFERROR(DATE(VALUE(RIGHT('Cihazlar'!R445,4)),VALUE(MID('Cihazlar'!R445,4,2)),VALUE(LEFT('Cihazlar'!R445,2))),""))))+0,EDATE((IF('Cihazlar'!R445="","",IF(ISNUMBER('Cihazlar'!R445),'Cihazlar'!R445,IFERROR(DATE(VALUE(RIGHT('Cihazlar'!R445,4)),VALUE(MID('Cihazlar'!R445,4,2)),VALUE(LEFT('Cihazlar'!R445,2))),"")))),12)))</f>
        <v/>
      </c>
      <c r="J445" s="17" t="str">
        <f>IF(I445="","",I445-TODAY())</f>
        <v/>
      </c>
      <c r="K445" s="16" t="str">
        <f>IF('Cihazlar'!U445="","",IF('Cihazlar'!V445="Kaçak var",(IF('Cihazlar'!U445="","",IF(ISNUMBER('Cihazlar'!U445),'Cihazlar'!U445,IFERROR(DATE(VALUE(RIGHT('Cihazlar'!U445,4)),VALUE(MID('Cihazlar'!U445,4,2)),VALUE(LEFT('Cihazlar'!U445,2))),""))))+30,EDATE((IF('Cihazlar'!U445="","",IF(ISNUMBER('Cihazlar'!U445),'Cihazlar'!U445,IFERROR(DATE(VALUE(RIGHT('Cihazlar'!U445,4)),VALUE(MID('Cihazlar'!U445,4,2)),VALUE(LEFT('Cihazlar'!U445,2))),"")))),12)))</f>
        <v/>
      </c>
      <c r="L445" s="17" t="str">
        <f>IF(K445="","",K445-TODAY())</f>
        <v/>
      </c>
      <c r="M445" s="16" t="str">
        <f>IF('Cihazlar'!X445="","",IF('Cihazlar'!Y445="Uygun değil",(IF('Cihazlar'!X445="","",IF(ISNUMBER('Cihazlar'!X445),'Cihazlar'!X445,IFERROR(DATE(VALUE(RIGHT('Cihazlar'!X445,4)),VALUE(MID('Cihazlar'!X445,4,2)),VALUE(LEFT('Cihazlar'!X445,2))),""))))+0,EDATE((IF('Cihazlar'!X445="","",IF(ISNUMBER('Cihazlar'!X445),'Cihazlar'!X445,IFERROR(DATE(VALUE(RIGHT('Cihazlar'!X445,4)),VALUE(MID('Cihazlar'!X445,4,2)),VALUE(LEFT('Cihazlar'!X445,2))),"")))),12)))</f>
        <v/>
      </c>
      <c r="N445" s="17" t="str">
        <f>IF(M445="","",M445-TODAY())</f>
        <v/>
      </c>
      <c r="O445" s="16" t="str">
        <f>IF('Cihazlar'!F445&lt;&gt;"",IF('Cihazlar'!F445="","",IF(ISNUMBER('Cihazlar'!F445),'Cihazlar'!F445,IFERROR(DATE(VALUE(RIGHT('Cihazlar'!F445,4)),VALUE(MID('Cihazlar'!F445,4,2)),VALUE(LEFT('Cihazlar'!F445,2))),""))),IF('Cihazlar'!E445="","",IF(ISNUMBER('Cihazlar'!E445),'Cihazlar'!E445,IFERROR(DATE(VALUE(RIGHT('Cihazlar'!E445,4)),VALUE(MID('Cihazlar'!E445,4,2)),VALUE(LEFT('Cihazlar'!E445,2))),""))))</f>
        <v/>
      </c>
      <c r="P445" t="str">
        <f>IF('Cihazlar'!C445="","",IFERROR(MATCH('Cihazlar'!C445,'Ürünler'!$A:$A,0),IFERROR(MATCH('Cihazlar'!C445,'Ürünler'!$B:$B,0),"")))</f>
        <v/>
      </c>
      <c r="Q445">
        <f>IF(R445&gt;0,0,IF('Cihazlar'!J445&lt;&gt;"",N(VALUE('Cihazlar'!J445)),IF(P445="",0,N(INDEX('Ürünler'!$C:$C,P445)))))</f>
        <v>0</v>
      </c>
      <c r="R445">
        <f>IF('Cihazlar'!K445&lt;&gt;"",N(VALUE('Cihazlar'!K445)),IF('Cihazlar'!J445&lt;&gt;"",0,IF(P445="",0,N(INDEX('Ürünler'!$D:$D,P445)))))</f>
        <v>0</v>
      </c>
    </row>
    <row r="446" spans="1:18">
      <c r="A446" t="str">
        <f>IF(AND('Cihazlar'!A446="",'Cihazlar'!B446=""),"",IFERROR(INDEX('Müşteriler'!$A:$A,MATCH(IF('Cihazlar'!A446="","§",'Cihazlar'!A446),'Müşteriler'!$K:$K,0)),IFERROR(INDEX('Müşteriler'!$A:$A,MATCH(IF('Cihazlar'!B446="","§",'Cihazlar'!B446),'Müşteriler'!$C:$C,0)),'Cihazlar'!A446&amp;'Cihazlar'!B446)))</f>
        <v/>
      </c>
      <c r="B446" t="str">
        <f>IF('Cihazlar'!C446="","",IF(P446="",'Cihazlar'!C446,INDEX('Ürünler'!$B:$B,P446)))</f>
        <v/>
      </c>
      <c r="C446" t="str">
        <f>IF('Cihazlar'!D446="","",'Cihazlar'!D446)</f>
        <v/>
      </c>
      <c r="D446" s="16" t="str">
        <f>O446</f>
        <v/>
      </c>
      <c r="E446" t="str">
        <f>IF(R446&gt;0,R446&amp;" gün",IF(Q446&gt;0,Q446&amp;" ay",""))</f>
        <v/>
      </c>
      <c r="F446" s="16" t="str">
        <f>IF(OR('Cihazlar'!C446="",O446=""),"",IF(R446&gt;0,O446+R446,IF(Q446&gt;0,EDATE(O446,Q446),"")))</f>
        <v/>
      </c>
      <c r="G446" s="17" t="str">
        <f>IF(F446="","",F446-TODAY())</f>
        <v/>
      </c>
      <c r="H446" t="str">
        <f>IF(G446="","",IF(G446&lt;0,"Gecikmiş",IF(G446&lt;=30,"30 gün içinde","Planlı")))</f>
        <v/>
      </c>
      <c r="I446" s="16" t="str">
        <f>IF('Cihazlar'!R446="","",IF('Cihazlar'!S446="Uygun değil",(IF('Cihazlar'!R446="","",IF(ISNUMBER('Cihazlar'!R446),'Cihazlar'!R446,IFERROR(DATE(VALUE(RIGHT('Cihazlar'!R446,4)),VALUE(MID('Cihazlar'!R446,4,2)),VALUE(LEFT('Cihazlar'!R446,2))),""))))+0,EDATE((IF('Cihazlar'!R446="","",IF(ISNUMBER('Cihazlar'!R446),'Cihazlar'!R446,IFERROR(DATE(VALUE(RIGHT('Cihazlar'!R446,4)),VALUE(MID('Cihazlar'!R446,4,2)),VALUE(LEFT('Cihazlar'!R446,2))),"")))),12)))</f>
        <v/>
      </c>
      <c r="J446" s="17" t="str">
        <f>IF(I446="","",I446-TODAY())</f>
        <v/>
      </c>
      <c r="K446" s="16" t="str">
        <f>IF('Cihazlar'!U446="","",IF('Cihazlar'!V446="Kaçak var",(IF('Cihazlar'!U446="","",IF(ISNUMBER('Cihazlar'!U446),'Cihazlar'!U446,IFERROR(DATE(VALUE(RIGHT('Cihazlar'!U446,4)),VALUE(MID('Cihazlar'!U446,4,2)),VALUE(LEFT('Cihazlar'!U446,2))),""))))+30,EDATE((IF('Cihazlar'!U446="","",IF(ISNUMBER('Cihazlar'!U446),'Cihazlar'!U446,IFERROR(DATE(VALUE(RIGHT('Cihazlar'!U446,4)),VALUE(MID('Cihazlar'!U446,4,2)),VALUE(LEFT('Cihazlar'!U446,2))),"")))),12)))</f>
        <v/>
      </c>
      <c r="L446" s="17" t="str">
        <f>IF(K446="","",K446-TODAY())</f>
        <v/>
      </c>
      <c r="M446" s="16" t="str">
        <f>IF('Cihazlar'!X446="","",IF('Cihazlar'!Y446="Uygun değil",(IF('Cihazlar'!X446="","",IF(ISNUMBER('Cihazlar'!X446),'Cihazlar'!X446,IFERROR(DATE(VALUE(RIGHT('Cihazlar'!X446,4)),VALUE(MID('Cihazlar'!X446,4,2)),VALUE(LEFT('Cihazlar'!X446,2))),""))))+0,EDATE((IF('Cihazlar'!X446="","",IF(ISNUMBER('Cihazlar'!X446),'Cihazlar'!X446,IFERROR(DATE(VALUE(RIGHT('Cihazlar'!X446,4)),VALUE(MID('Cihazlar'!X446,4,2)),VALUE(LEFT('Cihazlar'!X446,2))),"")))),12)))</f>
        <v/>
      </c>
      <c r="N446" s="17" t="str">
        <f>IF(M446="","",M446-TODAY())</f>
        <v/>
      </c>
      <c r="O446" s="16" t="str">
        <f>IF('Cihazlar'!F446&lt;&gt;"",IF('Cihazlar'!F446="","",IF(ISNUMBER('Cihazlar'!F446),'Cihazlar'!F446,IFERROR(DATE(VALUE(RIGHT('Cihazlar'!F446,4)),VALUE(MID('Cihazlar'!F446,4,2)),VALUE(LEFT('Cihazlar'!F446,2))),""))),IF('Cihazlar'!E446="","",IF(ISNUMBER('Cihazlar'!E446),'Cihazlar'!E446,IFERROR(DATE(VALUE(RIGHT('Cihazlar'!E446,4)),VALUE(MID('Cihazlar'!E446,4,2)),VALUE(LEFT('Cihazlar'!E446,2))),""))))</f>
        <v/>
      </c>
      <c r="P446" t="str">
        <f>IF('Cihazlar'!C446="","",IFERROR(MATCH('Cihazlar'!C446,'Ürünler'!$A:$A,0),IFERROR(MATCH('Cihazlar'!C446,'Ürünler'!$B:$B,0),"")))</f>
        <v/>
      </c>
      <c r="Q446">
        <f>IF(R446&gt;0,0,IF('Cihazlar'!J446&lt;&gt;"",N(VALUE('Cihazlar'!J446)),IF(P446="",0,N(INDEX('Ürünler'!$C:$C,P446)))))</f>
        <v>0</v>
      </c>
      <c r="R446">
        <f>IF('Cihazlar'!K446&lt;&gt;"",N(VALUE('Cihazlar'!K446)),IF('Cihazlar'!J446&lt;&gt;"",0,IF(P446="",0,N(INDEX('Ürünler'!$D:$D,P446)))))</f>
        <v>0</v>
      </c>
    </row>
    <row r="447" spans="1:18">
      <c r="A447" t="str">
        <f>IF(AND('Cihazlar'!A447="",'Cihazlar'!B447=""),"",IFERROR(INDEX('Müşteriler'!$A:$A,MATCH(IF('Cihazlar'!A447="","§",'Cihazlar'!A447),'Müşteriler'!$K:$K,0)),IFERROR(INDEX('Müşteriler'!$A:$A,MATCH(IF('Cihazlar'!B447="","§",'Cihazlar'!B447),'Müşteriler'!$C:$C,0)),'Cihazlar'!A447&amp;'Cihazlar'!B447)))</f>
        <v/>
      </c>
      <c r="B447" t="str">
        <f>IF('Cihazlar'!C447="","",IF(P447="",'Cihazlar'!C447,INDEX('Ürünler'!$B:$B,P447)))</f>
        <v/>
      </c>
      <c r="C447" t="str">
        <f>IF('Cihazlar'!D447="","",'Cihazlar'!D447)</f>
        <v/>
      </c>
      <c r="D447" s="16" t="str">
        <f>O447</f>
        <v/>
      </c>
      <c r="E447" t="str">
        <f>IF(R447&gt;0,R447&amp;" gün",IF(Q447&gt;0,Q447&amp;" ay",""))</f>
        <v/>
      </c>
      <c r="F447" s="16" t="str">
        <f>IF(OR('Cihazlar'!C447="",O447=""),"",IF(R447&gt;0,O447+R447,IF(Q447&gt;0,EDATE(O447,Q447),"")))</f>
        <v/>
      </c>
      <c r="G447" s="17" t="str">
        <f>IF(F447="","",F447-TODAY())</f>
        <v/>
      </c>
      <c r="H447" t="str">
        <f>IF(G447="","",IF(G447&lt;0,"Gecikmiş",IF(G447&lt;=30,"30 gün içinde","Planlı")))</f>
        <v/>
      </c>
      <c r="I447" s="16" t="str">
        <f>IF('Cihazlar'!R447="","",IF('Cihazlar'!S447="Uygun değil",(IF('Cihazlar'!R447="","",IF(ISNUMBER('Cihazlar'!R447),'Cihazlar'!R447,IFERROR(DATE(VALUE(RIGHT('Cihazlar'!R447,4)),VALUE(MID('Cihazlar'!R447,4,2)),VALUE(LEFT('Cihazlar'!R447,2))),""))))+0,EDATE((IF('Cihazlar'!R447="","",IF(ISNUMBER('Cihazlar'!R447),'Cihazlar'!R447,IFERROR(DATE(VALUE(RIGHT('Cihazlar'!R447,4)),VALUE(MID('Cihazlar'!R447,4,2)),VALUE(LEFT('Cihazlar'!R447,2))),"")))),12)))</f>
        <v/>
      </c>
      <c r="J447" s="17" t="str">
        <f>IF(I447="","",I447-TODAY())</f>
        <v/>
      </c>
      <c r="K447" s="16" t="str">
        <f>IF('Cihazlar'!U447="","",IF('Cihazlar'!V447="Kaçak var",(IF('Cihazlar'!U447="","",IF(ISNUMBER('Cihazlar'!U447),'Cihazlar'!U447,IFERROR(DATE(VALUE(RIGHT('Cihazlar'!U447,4)),VALUE(MID('Cihazlar'!U447,4,2)),VALUE(LEFT('Cihazlar'!U447,2))),""))))+30,EDATE((IF('Cihazlar'!U447="","",IF(ISNUMBER('Cihazlar'!U447),'Cihazlar'!U447,IFERROR(DATE(VALUE(RIGHT('Cihazlar'!U447,4)),VALUE(MID('Cihazlar'!U447,4,2)),VALUE(LEFT('Cihazlar'!U447,2))),"")))),12)))</f>
        <v/>
      </c>
      <c r="L447" s="17" t="str">
        <f>IF(K447="","",K447-TODAY())</f>
        <v/>
      </c>
      <c r="M447" s="16" t="str">
        <f>IF('Cihazlar'!X447="","",IF('Cihazlar'!Y447="Uygun değil",(IF('Cihazlar'!X447="","",IF(ISNUMBER('Cihazlar'!X447),'Cihazlar'!X447,IFERROR(DATE(VALUE(RIGHT('Cihazlar'!X447,4)),VALUE(MID('Cihazlar'!X447,4,2)),VALUE(LEFT('Cihazlar'!X447,2))),""))))+0,EDATE((IF('Cihazlar'!X447="","",IF(ISNUMBER('Cihazlar'!X447),'Cihazlar'!X447,IFERROR(DATE(VALUE(RIGHT('Cihazlar'!X447,4)),VALUE(MID('Cihazlar'!X447,4,2)),VALUE(LEFT('Cihazlar'!X447,2))),"")))),12)))</f>
        <v/>
      </c>
      <c r="N447" s="17" t="str">
        <f>IF(M447="","",M447-TODAY())</f>
        <v/>
      </c>
      <c r="O447" s="16" t="str">
        <f>IF('Cihazlar'!F447&lt;&gt;"",IF('Cihazlar'!F447="","",IF(ISNUMBER('Cihazlar'!F447),'Cihazlar'!F447,IFERROR(DATE(VALUE(RIGHT('Cihazlar'!F447,4)),VALUE(MID('Cihazlar'!F447,4,2)),VALUE(LEFT('Cihazlar'!F447,2))),""))),IF('Cihazlar'!E447="","",IF(ISNUMBER('Cihazlar'!E447),'Cihazlar'!E447,IFERROR(DATE(VALUE(RIGHT('Cihazlar'!E447,4)),VALUE(MID('Cihazlar'!E447,4,2)),VALUE(LEFT('Cihazlar'!E447,2))),""))))</f>
        <v/>
      </c>
      <c r="P447" t="str">
        <f>IF('Cihazlar'!C447="","",IFERROR(MATCH('Cihazlar'!C447,'Ürünler'!$A:$A,0),IFERROR(MATCH('Cihazlar'!C447,'Ürünler'!$B:$B,0),"")))</f>
        <v/>
      </c>
      <c r="Q447">
        <f>IF(R447&gt;0,0,IF('Cihazlar'!J447&lt;&gt;"",N(VALUE('Cihazlar'!J447)),IF(P447="",0,N(INDEX('Ürünler'!$C:$C,P447)))))</f>
        <v>0</v>
      </c>
      <c r="R447">
        <f>IF('Cihazlar'!K447&lt;&gt;"",N(VALUE('Cihazlar'!K447)),IF('Cihazlar'!J447&lt;&gt;"",0,IF(P447="",0,N(INDEX('Ürünler'!$D:$D,P447)))))</f>
        <v>0</v>
      </c>
    </row>
    <row r="448" spans="1:18">
      <c r="A448" t="str">
        <f>IF(AND('Cihazlar'!A448="",'Cihazlar'!B448=""),"",IFERROR(INDEX('Müşteriler'!$A:$A,MATCH(IF('Cihazlar'!A448="","§",'Cihazlar'!A448),'Müşteriler'!$K:$K,0)),IFERROR(INDEX('Müşteriler'!$A:$A,MATCH(IF('Cihazlar'!B448="","§",'Cihazlar'!B448),'Müşteriler'!$C:$C,0)),'Cihazlar'!A448&amp;'Cihazlar'!B448)))</f>
        <v/>
      </c>
      <c r="B448" t="str">
        <f>IF('Cihazlar'!C448="","",IF(P448="",'Cihazlar'!C448,INDEX('Ürünler'!$B:$B,P448)))</f>
        <v/>
      </c>
      <c r="C448" t="str">
        <f>IF('Cihazlar'!D448="","",'Cihazlar'!D448)</f>
        <v/>
      </c>
      <c r="D448" s="16" t="str">
        <f>O448</f>
        <v/>
      </c>
      <c r="E448" t="str">
        <f>IF(R448&gt;0,R448&amp;" gün",IF(Q448&gt;0,Q448&amp;" ay",""))</f>
        <v/>
      </c>
      <c r="F448" s="16" t="str">
        <f>IF(OR('Cihazlar'!C448="",O448=""),"",IF(R448&gt;0,O448+R448,IF(Q448&gt;0,EDATE(O448,Q448),"")))</f>
        <v/>
      </c>
      <c r="G448" s="17" t="str">
        <f>IF(F448="","",F448-TODAY())</f>
        <v/>
      </c>
      <c r="H448" t="str">
        <f>IF(G448="","",IF(G448&lt;0,"Gecikmiş",IF(G448&lt;=30,"30 gün içinde","Planlı")))</f>
        <v/>
      </c>
      <c r="I448" s="16" t="str">
        <f>IF('Cihazlar'!R448="","",IF('Cihazlar'!S448="Uygun değil",(IF('Cihazlar'!R448="","",IF(ISNUMBER('Cihazlar'!R448),'Cihazlar'!R448,IFERROR(DATE(VALUE(RIGHT('Cihazlar'!R448,4)),VALUE(MID('Cihazlar'!R448,4,2)),VALUE(LEFT('Cihazlar'!R448,2))),""))))+0,EDATE((IF('Cihazlar'!R448="","",IF(ISNUMBER('Cihazlar'!R448),'Cihazlar'!R448,IFERROR(DATE(VALUE(RIGHT('Cihazlar'!R448,4)),VALUE(MID('Cihazlar'!R448,4,2)),VALUE(LEFT('Cihazlar'!R448,2))),"")))),12)))</f>
        <v/>
      </c>
      <c r="J448" s="17" t="str">
        <f>IF(I448="","",I448-TODAY())</f>
        <v/>
      </c>
      <c r="K448" s="16" t="str">
        <f>IF('Cihazlar'!U448="","",IF('Cihazlar'!V448="Kaçak var",(IF('Cihazlar'!U448="","",IF(ISNUMBER('Cihazlar'!U448),'Cihazlar'!U448,IFERROR(DATE(VALUE(RIGHT('Cihazlar'!U448,4)),VALUE(MID('Cihazlar'!U448,4,2)),VALUE(LEFT('Cihazlar'!U448,2))),""))))+30,EDATE((IF('Cihazlar'!U448="","",IF(ISNUMBER('Cihazlar'!U448),'Cihazlar'!U448,IFERROR(DATE(VALUE(RIGHT('Cihazlar'!U448,4)),VALUE(MID('Cihazlar'!U448,4,2)),VALUE(LEFT('Cihazlar'!U448,2))),"")))),12)))</f>
        <v/>
      </c>
      <c r="L448" s="17" t="str">
        <f>IF(K448="","",K448-TODAY())</f>
        <v/>
      </c>
      <c r="M448" s="16" t="str">
        <f>IF('Cihazlar'!X448="","",IF('Cihazlar'!Y448="Uygun değil",(IF('Cihazlar'!X448="","",IF(ISNUMBER('Cihazlar'!X448),'Cihazlar'!X448,IFERROR(DATE(VALUE(RIGHT('Cihazlar'!X448,4)),VALUE(MID('Cihazlar'!X448,4,2)),VALUE(LEFT('Cihazlar'!X448,2))),""))))+0,EDATE((IF('Cihazlar'!X448="","",IF(ISNUMBER('Cihazlar'!X448),'Cihazlar'!X448,IFERROR(DATE(VALUE(RIGHT('Cihazlar'!X448,4)),VALUE(MID('Cihazlar'!X448,4,2)),VALUE(LEFT('Cihazlar'!X448,2))),"")))),12)))</f>
        <v/>
      </c>
      <c r="N448" s="17" t="str">
        <f>IF(M448="","",M448-TODAY())</f>
        <v/>
      </c>
      <c r="O448" s="16" t="str">
        <f>IF('Cihazlar'!F448&lt;&gt;"",IF('Cihazlar'!F448="","",IF(ISNUMBER('Cihazlar'!F448),'Cihazlar'!F448,IFERROR(DATE(VALUE(RIGHT('Cihazlar'!F448,4)),VALUE(MID('Cihazlar'!F448,4,2)),VALUE(LEFT('Cihazlar'!F448,2))),""))),IF('Cihazlar'!E448="","",IF(ISNUMBER('Cihazlar'!E448),'Cihazlar'!E448,IFERROR(DATE(VALUE(RIGHT('Cihazlar'!E448,4)),VALUE(MID('Cihazlar'!E448,4,2)),VALUE(LEFT('Cihazlar'!E448,2))),""))))</f>
        <v/>
      </c>
      <c r="P448" t="str">
        <f>IF('Cihazlar'!C448="","",IFERROR(MATCH('Cihazlar'!C448,'Ürünler'!$A:$A,0),IFERROR(MATCH('Cihazlar'!C448,'Ürünler'!$B:$B,0),"")))</f>
        <v/>
      </c>
      <c r="Q448">
        <f>IF(R448&gt;0,0,IF('Cihazlar'!J448&lt;&gt;"",N(VALUE('Cihazlar'!J448)),IF(P448="",0,N(INDEX('Ürünler'!$C:$C,P448)))))</f>
        <v>0</v>
      </c>
      <c r="R448">
        <f>IF('Cihazlar'!K448&lt;&gt;"",N(VALUE('Cihazlar'!K448)),IF('Cihazlar'!J448&lt;&gt;"",0,IF(P448="",0,N(INDEX('Ürünler'!$D:$D,P448)))))</f>
        <v>0</v>
      </c>
    </row>
    <row r="449" spans="1:18">
      <c r="A449" t="str">
        <f>IF(AND('Cihazlar'!A449="",'Cihazlar'!B449=""),"",IFERROR(INDEX('Müşteriler'!$A:$A,MATCH(IF('Cihazlar'!A449="","§",'Cihazlar'!A449),'Müşteriler'!$K:$K,0)),IFERROR(INDEX('Müşteriler'!$A:$A,MATCH(IF('Cihazlar'!B449="","§",'Cihazlar'!B449),'Müşteriler'!$C:$C,0)),'Cihazlar'!A449&amp;'Cihazlar'!B449)))</f>
        <v/>
      </c>
      <c r="B449" t="str">
        <f>IF('Cihazlar'!C449="","",IF(P449="",'Cihazlar'!C449,INDEX('Ürünler'!$B:$B,P449)))</f>
        <v/>
      </c>
      <c r="C449" t="str">
        <f>IF('Cihazlar'!D449="","",'Cihazlar'!D449)</f>
        <v/>
      </c>
      <c r="D449" s="16" t="str">
        <f>O449</f>
        <v/>
      </c>
      <c r="E449" t="str">
        <f>IF(R449&gt;0,R449&amp;" gün",IF(Q449&gt;0,Q449&amp;" ay",""))</f>
        <v/>
      </c>
      <c r="F449" s="16" t="str">
        <f>IF(OR('Cihazlar'!C449="",O449=""),"",IF(R449&gt;0,O449+R449,IF(Q449&gt;0,EDATE(O449,Q449),"")))</f>
        <v/>
      </c>
      <c r="G449" s="17" t="str">
        <f>IF(F449="","",F449-TODAY())</f>
        <v/>
      </c>
      <c r="H449" t="str">
        <f>IF(G449="","",IF(G449&lt;0,"Gecikmiş",IF(G449&lt;=30,"30 gün içinde","Planlı")))</f>
        <v/>
      </c>
      <c r="I449" s="16" t="str">
        <f>IF('Cihazlar'!R449="","",IF('Cihazlar'!S449="Uygun değil",(IF('Cihazlar'!R449="","",IF(ISNUMBER('Cihazlar'!R449),'Cihazlar'!R449,IFERROR(DATE(VALUE(RIGHT('Cihazlar'!R449,4)),VALUE(MID('Cihazlar'!R449,4,2)),VALUE(LEFT('Cihazlar'!R449,2))),""))))+0,EDATE((IF('Cihazlar'!R449="","",IF(ISNUMBER('Cihazlar'!R449),'Cihazlar'!R449,IFERROR(DATE(VALUE(RIGHT('Cihazlar'!R449,4)),VALUE(MID('Cihazlar'!R449,4,2)),VALUE(LEFT('Cihazlar'!R449,2))),"")))),12)))</f>
        <v/>
      </c>
      <c r="J449" s="17" t="str">
        <f>IF(I449="","",I449-TODAY())</f>
        <v/>
      </c>
      <c r="K449" s="16" t="str">
        <f>IF('Cihazlar'!U449="","",IF('Cihazlar'!V449="Kaçak var",(IF('Cihazlar'!U449="","",IF(ISNUMBER('Cihazlar'!U449),'Cihazlar'!U449,IFERROR(DATE(VALUE(RIGHT('Cihazlar'!U449,4)),VALUE(MID('Cihazlar'!U449,4,2)),VALUE(LEFT('Cihazlar'!U449,2))),""))))+30,EDATE((IF('Cihazlar'!U449="","",IF(ISNUMBER('Cihazlar'!U449),'Cihazlar'!U449,IFERROR(DATE(VALUE(RIGHT('Cihazlar'!U449,4)),VALUE(MID('Cihazlar'!U449,4,2)),VALUE(LEFT('Cihazlar'!U449,2))),"")))),12)))</f>
        <v/>
      </c>
      <c r="L449" s="17" t="str">
        <f>IF(K449="","",K449-TODAY())</f>
        <v/>
      </c>
      <c r="M449" s="16" t="str">
        <f>IF('Cihazlar'!X449="","",IF('Cihazlar'!Y449="Uygun değil",(IF('Cihazlar'!X449="","",IF(ISNUMBER('Cihazlar'!X449),'Cihazlar'!X449,IFERROR(DATE(VALUE(RIGHT('Cihazlar'!X449,4)),VALUE(MID('Cihazlar'!X449,4,2)),VALUE(LEFT('Cihazlar'!X449,2))),""))))+0,EDATE((IF('Cihazlar'!X449="","",IF(ISNUMBER('Cihazlar'!X449),'Cihazlar'!X449,IFERROR(DATE(VALUE(RIGHT('Cihazlar'!X449,4)),VALUE(MID('Cihazlar'!X449,4,2)),VALUE(LEFT('Cihazlar'!X449,2))),"")))),12)))</f>
        <v/>
      </c>
      <c r="N449" s="17" t="str">
        <f>IF(M449="","",M449-TODAY())</f>
        <v/>
      </c>
      <c r="O449" s="16" t="str">
        <f>IF('Cihazlar'!F449&lt;&gt;"",IF('Cihazlar'!F449="","",IF(ISNUMBER('Cihazlar'!F449),'Cihazlar'!F449,IFERROR(DATE(VALUE(RIGHT('Cihazlar'!F449,4)),VALUE(MID('Cihazlar'!F449,4,2)),VALUE(LEFT('Cihazlar'!F449,2))),""))),IF('Cihazlar'!E449="","",IF(ISNUMBER('Cihazlar'!E449),'Cihazlar'!E449,IFERROR(DATE(VALUE(RIGHT('Cihazlar'!E449,4)),VALUE(MID('Cihazlar'!E449,4,2)),VALUE(LEFT('Cihazlar'!E449,2))),""))))</f>
        <v/>
      </c>
      <c r="P449" t="str">
        <f>IF('Cihazlar'!C449="","",IFERROR(MATCH('Cihazlar'!C449,'Ürünler'!$A:$A,0),IFERROR(MATCH('Cihazlar'!C449,'Ürünler'!$B:$B,0),"")))</f>
        <v/>
      </c>
      <c r="Q449">
        <f>IF(R449&gt;0,0,IF('Cihazlar'!J449&lt;&gt;"",N(VALUE('Cihazlar'!J449)),IF(P449="",0,N(INDEX('Ürünler'!$C:$C,P449)))))</f>
        <v>0</v>
      </c>
      <c r="R449">
        <f>IF('Cihazlar'!K449&lt;&gt;"",N(VALUE('Cihazlar'!K449)),IF('Cihazlar'!J449&lt;&gt;"",0,IF(P449="",0,N(INDEX('Ürünler'!$D:$D,P449)))))</f>
        <v>0</v>
      </c>
    </row>
    <row r="450" spans="1:18">
      <c r="A450" t="str">
        <f>IF(AND('Cihazlar'!A450="",'Cihazlar'!B450=""),"",IFERROR(INDEX('Müşteriler'!$A:$A,MATCH(IF('Cihazlar'!A450="","§",'Cihazlar'!A450),'Müşteriler'!$K:$K,0)),IFERROR(INDEX('Müşteriler'!$A:$A,MATCH(IF('Cihazlar'!B450="","§",'Cihazlar'!B450),'Müşteriler'!$C:$C,0)),'Cihazlar'!A450&amp;'Cihazlar'!B450)))</f>
        <v/>
      </c>
      <c r="B450" t="str">
        <f>IF('Cihazlar'!C450="","",IF(P450="",'Cihazlar'!C450,INDEX('Ürünler'!$B:$B,P450)))</f>
        <v/>
      </c>
      <c r="C450" t="str">
        <f>IF('Cihazlar'!D450="","",'Cihazlar'!D450)</f>
        <v/>
      </c>
      <c r="D450" s="16" t="str">
        <f>O450</f>
        <v/>
      </c>
      <c r="E450" t="str">
        <f>IF(R450&gt;0,R450&amp;" gün",IF(Q450&gt;0,Q450&amp;" ay",""))</f>
        <v/>
      </c>
      <c r="F450" s="16" t="str">
        <f>IF(OR('Cihazlar'!C450="",O450=""),"",IF(R450&gt;0,O450+R450,IF(Q450&gt;0,EDATE(O450,Q450),"")))</f>
        <v/>
      </c>
      <c r="G450" s="17" t="str">
        <f>IF(F450="","",F450-TODAY())</f>
        <v/>
      </c>
      <c r="H450" t="str">
        <f>IF(G450="","",IF(G450&lt;0,"Gecikmiş",IF(G450&lt;=30,"30 gün içinde","Planlı")))</f>
        <v/>
      </c>
      <c r="I450" s="16" t="str">
        <f>IF('Cihazlar'!R450="","",IF('Cihazlar'!S450="Uygun değil",(IF('Cihazlar'!R450="","",IF(ISNUMBER('Cihazlar'!R450),'Cihazlar'!R450,IFERROR(DATE(VALUE(RIGHT('Cihazlar'!R450,4)),VALUE(MID('Cihazlar'!R450,4,2)),VALUE(LEFT('Cihazlar'!R450,2))),""))))+0,EDATE((IF('Cihazlar'!R450="","",IF(ISNUMBER('Cihazlar'!R450),'Cihazlar'!R450,IFERROR(DATE(VALUE(RIGHT('Cihazlar'!R450,4)),VALUE(MID('Cihazlar'!R450,4,2)),VALUE(LEFT('Cihazlar'!R450,2))),"")))),12)))</f>
        <v/>
      </c>
      <c r="J450" s="17" t="str">
        <f>IF(I450="","",I450-TODAY())</f>
        <v/>
      </c>
      <c r="K450" s="16" t="str">
        <f>IF('Cihazlar'!U450="","",IF('Cihazlar'!V450="Kaçak var",(IF('Cihazlar'!U450="","",IF(ISNUMBER('Cihazlar'!U450),'Cihazlar'!U450,IFERROR(DATE(VALUE(RIGHT('Cihazlar'!U450,4)),VALUE(MID('Cihazlar'!U450,4,2)),VALUE(LEFT('Cihazlar'!U450,2))),""))))+30,EDATE((IF('Cihazlar'!U450="","",IF(ISNUMBER('Cihazlar'!U450),'Cihazlar'!U450,IFERROR(DATE(VALUE(RIGHT('Cihazlar'!U450,4)),VALUE(MID('Cihazlar'!U450,4,2)),VALUE(LEFT('Cihazlar'!U450,2))),"")))),12)))</f>
        <v/>
      </c>
      <c r="L450" s="17" t="str">
        <f>IF(K450="","",K450-TODAY())</f>
        <v/>
      </c>
      <c r="M450" s="16" t="str">
        <f>IF('Cihazlar'!X450="","",IF('Cihazlar'!Y450="Uygun değil",(IF('Cihazlar'!X450="","",IF(ISNUMBER('Cihazlar'!X450),'Cihazlar'!X450,IFERROR(DATE(VALUE(RIGHT('Cihazlar'!X450,4)),VALUE(MID('Cihazlar'!X450,4,2)),VALUE(LEFT('Cihazlar'!X450,2))),""))))+0,EDATE((IF('Cihazlar'!X450="","",IF(ISNUMBER('Cihazlar'!X450),'Cihazlar'!X450,IFERROR(DATE(VALUE(RIGHT('Cihazlar'!X450,4)),VALUE(MID('Cihazlar'!X450,4,2)),VALUE(LEFT('Cihazlar'!X450,2))),"")))),12)))</f>
        <v/>
      </c>
      <c r="N450" s="17" t="str">
        <f>IF(M450="","",M450-TODAY())</f>
        <v/>
      </c>
      <c r="O450" s="16" t="str">
        <f>IF('Cihazlar'!F450&lt;&gt;"",IF('Cihazlar'!F450="","",IF(ISNUMBER('Cihazlar'!F450),'Cihazlar'!F450,IFERROR(DATE(VALUE(RIGHT('Cihazlar'!F450,4)),VALUE(MID('Cihazlar'!F450,4,2)),VALUE(LEFT('Cihazlar'!F450,2))),""))),IF('Cihazlar'!E450="","",IF(ISNUMBER('Cihazlar'!E450),'Cihazlar'!E450,IFERROR(DATE(VALUE(RIGHT('Cihazlar'!E450,4)),VALUE(MID('Cihazlar'!E450,4,2)),VALUE(LEFT('Cihazlar'!E450,2))),""))))</f>
        <v/>
      </c>
      <c r="P450" t="str">
        <f>IF('Cihazlar'!C450="","",IFERROR(MATCH('Cihazlar'!C450,'Ürünler'!$A:$A,0),IFERROR(MATCH('Cihazlar'!C450,'Ürünler'!$B:$B,0),"")))</f>
        <v/>
      </c>
      <c r="Q450">
        <f>IF(R450&gt;0,0,IF('Cihazlar'!J450&lt;&gt;"",N(VALUE('Cihazlar'!J450)),IF(P450="",0,N(INDEX('Ürünler'!$C:$C,P450)))))</f>
        <v>0</v>
      </c>
      <c r="R450">
        <f>IF('Cihazlar'!K450&lt;&gt;"",N(VALUE('Cihazlar'!K450)),IF('Cihazlar'!J450&lt;&gt;"",0,IF(P450="",0,N(INDEX('Ürünler'!$D:$D,P450)))))</f>
        <v>0</v>
      </c>
    </row>
    <row r="451" spans="1:18">
      <c r="A451" t="str">
        <f>IF(AND('Cihazlar'!A451="",'Cihazlar'!B451=""),"",IFERROR(INDEX('Müşteriler'!$A:$A,MATCH(IF('Cihazlar'!A451="","§",'Cihazlar'!A451),'Müşteriler'!$K:$K,0)),IFERROR(INDEX('Müşteriler'!$A:$A,MATCH(IF('Cihazlar'!B451="","§",'Cihazlar'!B451),'Müşteriler'!$C:$C,0)),'Cihazlar'!A451&amp;'Cihazlar'!B451)))</f>
        <v/>
      </c>
      <c r="B451" t="str">
        <f>IF('Cihazlar'!C451="","",IF(P451="",'Cihazlar'!C451,INDEX('Ürünler'!$B:$B,P451)))</f>
        <v/>
      </c>
      <c r="C451" t="str">
        <f>IF('Cihazlar'!D451="","",'Cihazlar'!D451)</f>
        <v/>
      </c>
      <c r="D451" s="16" t="str">
        <f>O451</f>
        <v/>
      </c>
      <c r="E451" t="str">
        <f>IF(R451&gt;0,R451&amp;" gün",IF(Q451&gt;0,Q451&amp;" ay",""))</f>
        <v/>
      </c>
      <c r="F451" s="16" t="str">
        <f>IF(OR('Cihazlar'!C451="",O451=""),"",IF(R451&gt;0,O451+R451,IF(Q451&gt;0,EDATE(O451,Q451),"")))</f>
        <v/>
      </c>
      <c r="G451" s="17" t="str">
        <f>IF(F451="","",F451-TODAY())</f>
        <v/>
      </c>
      <c r="H451" t="str">
        <f>IF(G451="","",IF(G451&lt;0,"Gecikmiş",IF(G451&lt;=30,"30 gün içinde","Planlı")))</f>
        <v/>
      </c>
      <c r="I451" s="16" t="str">
        <f>IF('Cihazlar'!R451="","",IF('Cihazlar'!S451="Uygun değil",(IF('Cihazlar'!R451="","",IF(ISNUMBER('Cihazlar'!R451),'Cihazlar'!R451,IFERROR(DATE(VALUE(RIGHT('Cihazlar'!R451,4)),VALUE(MID('Cihazlar'!R451,4,2)),VALUE(LEFT('Cihazlar'!R451,2))),""))))+0,EDATE((IF('Cihazlar'!R451="","",IF(ISNUMBER('Cihazlar'!R451),'Cihazlar'!R451,IFERROR(DATE(VALUE(RIGHT('Cihazlar'!R451,4)),VALUE(MID('Cihazlar'!R451,4,2)),VALUE(LEFT('Cihazlar'!R451,2))),"")))),12)))</f>
        <v/>
      </c>
      <c r="J451" s="17" t="str">
        <f>IF(I451="","",I451-TODAY())</f>
        <v/>
      </c>
      <c r="K451" s="16" t="str">
        <f>IF('Cihazlar'!U451="","",IF('Cihazlar'!V451="Kaçak var",(IF('Cihazlar'!U451="","",IF(ISNUMBER('Cihazlar'!U451),'Cihazlar'!U451,IFERROR(DATE(VALUE(RIGHT('Cihazlar'!U451,4)),VALUE(MID('Cihazlar'!U451,4,2)),VALUE(LEFT('Cihazlar'!U451,2))),""))))+30,EDATE((IF('Cihazlar'!U451="","",IF(ISNUMBER('Cihazlar'!U451),'Cihazlar'!U451,IFERROR(DATE(VALUE(RIGHT('Cihazlar'!U451,4)),VALUE(MID('Cihazlar'!U451,4,2)),VALUE(LEFT('Cihazlar'!U451,2))),"")))),12)))</f>
        <v/>
      </c>
      <c r="L451" s="17" t="str">
        <f>IF(K451="","",K451-TODAY())</f>
        <v/>
      </c>
      <c r="M451" s="16" t="str">
        <f>IF('Cihazlar'!X451="","",IF('Cihazlar'!Y451="Uygun değil",(IF('Cihazlar'!X451="","",IF(ISNUMBER('Cihazlar'!X451),'Cihazlar'!X451,IFERROR(DATE(VALUE(RIGHT('Cihazlar'!X451,4)),VALUE(MID('Cihazlar'!X451,4,2)),VALUE(LEFT('Cihazlar'!X451,2))),""))))+0,EDATE((IF('Cihazlar'!X451="","",IF(ISNUMBER('Cihazlar'!X451),'Cihazlar'!X451,IFERROR(DATE(VALUE(RIGHT('Cihazlar'!X451,4)),VALUE(MID('Cihazlar'!X451,4,2)),VALUE(LEFT('Cihazlar'!X451,2))),"")))),12)))</f>
        <v/>
      </c>
      <c r="N451" s="17" t="str">
        <f>IF(M451="","",M451-TODAY())</f>
        <v/>
      </c>
      <c r="O451" s="16" t="str">
        <f>IF('Cihazlar'!F451&lt;&gt;"",IF('Cihazlar'!F451="","",IF(ISNUMBER('Cihazlar'!F451),'Cihazlar'!F451,IFERROR(DATE(VALUE(RIGHT('Cihazlar'!F451,4)),VALUE(MID('Cihazlar'!F451,4,2)),VALUE(LEFT('Cihazlar'!F451,2))),""))),IF('Cihazlar'!E451="","",IF(ISNUMBER('Cihazlar'!E451),'Cihazlar'!E451,IFERROR(DATE(VALUE(RIGHT('Cihazlar'!E451,4)),VALUE(MID('Cihazlar'!E451,4,2)),VALUE(LEFT('Cihazlar'!E451,2))),""))))</f>
        <v/>
      </c>
      <c r="P451" t="str">
        <f>IF('Cihazlar'!C451="","",IFERROR(MATCH('Cihazlar'!C451,'Ürünler'!$A:$A,0),IFERROR(MATCH('Cihazlar'!C451,'Ürünler'!$B:$B,0),"")))</f>
        <v/>
      </c>
      <c r="Q451">
        <f>IF(R451&gt;0,0,IF('Cihazlar'!J451&lt;&gt;"",N(VALUE('Cihazlar'!J451)),IF(P451="",0,N(INDEX('Ürünler'!$C:$C,P451)))))</f>
        <v>0</v>
      </c>
      <c r="R451">
        <f>IF('Cihazlar'!K451&lt;&gt;"",N(VALUE('Cihazlar'!K451)),IF('Cihazlar'!J451&lt;&gt;"",0,IF(P451="",0,N(INDEX('Ürünler'!$D:$D,P451)))))</f>
        <v>0</v>
      </c>
    </row>
    <row r="452" spans="1:18">
      <c r="A452" t="str">
        <f>IF(AND('Cihazlar'!A452="",'Cihazlar'!B452=""),"",IFERROR(INDEX('Müşteriler'!$A:$A,MATCH(IF('Cihazlar'!A452="","§",'Cihazlar'!A452),'Müşteriler'!$K:$K,0)),IFERROR(INDEX('Müşteriler'!$A:$A,MATCH(IF('Cihazlar'!B452="","§",'Cihazlar'!B452),'Müşteriler'!$C:$C,0)),'Cihazlar'!A452&amp;'Cihazlar'!B452)))</f>
        <v/>
      </c>
      <c r="B452" t="str">
        <f>IF('Cihazlar'!C452="","",IF(P452="",'Cihazlar'!C452,INDEX('Ürünler'!$B:$B,P452)))</f>
        <v/>
      </c>
      <c r="C452" t="str">
        <f>IF('Cihazlar'!D452="","",'Cihazlar'!D452)</f>
        <v/>
      </c>
      <c r="D452" s="16" t="str">
        <f>O452</f>
        <v/>
      </c>
      <c r="E452" t="str">
        <f>IF(R452&gt;0,R452&amp;" gün",IF(Q452&gt;0,Q452&amp;" ay",""))</f>
        <v/>
      </c>
      <c r="F452" s="16" t="str">
        <f>IF(OR('Cihazlar'!C452="",O452=""),"",IF(R452&gt;0,O452+R452,IF(Q452&gt;0,EDATE(O452,Q452),"")))</f>
        <v/>
      </c>
      <c r="G452" s="17" t="str">
        <f>IF(F452="","",F452-TODAY())</f>
        <v/>
      </c>
      <c r="H452" t="str">
        <f>IF(G452="","",IF(G452&lt;0,"Gecikmiş",IF(G452&lt;=30,"30 gün içinde","Planlı")))</f>
        <v/>
      </c>
      <c r="I452" s="16" t="str">
        <f>IF('Cihazlar'!R452="","",IF('Cihazlar'!S452="Uygun değil",(IF('Cihazlar'!R452="","",IF(ISNUMBER('Cihazlar'!R452),'Cihazlar'!R452,IFERROR(DATE(VALUE(RIGHT('Cihazlar'!R452,4)),VALUE(MID('Cihazlar'!R452,4,2)),VALUE(LEFT('Cihazlar'!R452,2))),""))))+0,EDATE((IF('Cihazlar'!R452="","",IF(ISNUMBER('Cihazlar'!R452),'Cihazlar'!R452,IFERROR(DATE(VALUE(RIGHT('Cihazlar'!R452,4)),VALUE(MID('Cihazlar'!R452,4,2)),VALUE(LEFT('Cihazlar'!R452,2))),"")))),12)))</f>
        <v/>
      </c>
      <c r="J452" s="17" t="str">
        <f>IF(I452="","",I452-TODAY())</f>
        <v/>
      </c>
      <c r="K452" s="16" t="str">
        <f>IF('Cihazlar'!U452="","",IF('Cihazlar'!V452="Kaçak var",(IF('Cihazlar'!U452="","",IF(ISNUMBER('Cihazlar'!U452),'Cihazlar'!U452,IFERROR(DATE(VALUE(RIGHT('Cihazlar'!U452,4)),VALUE(MID('Cihazlar'!U452,4,2)),VALUE(LEFT('Cihazlar'!U452,2))),""))))+30,EDATE((IF('Cihazlar'!U452="","",IF(ISNUMBER('Cihazlar'!U452),'Cihazlar'!U452,IFERROR(DATE(VALUE(RIGHT('Cihazlar'!U452,4)),VALUE(MID('Cihazlar'!U452,4,2)),VALUE(LEFT('Cihazlar'!U452,2))),"")))),12)))</f>
        <v/>
      </c>
      <c r="L452" s="17" t="str">
        <f>IF(K452="","",K452-TODAY())</f>
        <v/>
      </c>
      <c r="M452" s="16" t="str">
        <f>IF('Cihazlar'!X452="","",IF('Cihazlar'!Y452="Uygun değil",(IF('Cihazlar'!X452="","",IF(ISNUMBER('Cihazlar'!X452),'Cihazlar'!X452,IFERROR(DATE(VALUE(RIGHT('Cihazlar'!X452,4)),VALUE(MID('Cihazlar'!X452,4,2)),VALUE(LEFT('Cihazlar'!X452,2))),""))))+0,EDATE((IF('Cihazlar'!X452="","",IF(ISNUMBER('Cihazlar'!X452),'Cihazlar'!X452,IFERROR(DATE(VALUE(RIGHT('Cihazlar'!X452,4)),VALUE(MID('Cihazlar'!X452,4,2)),VALUE(LEFT('Cihazlar'!X452,2))),"")))),12)))</f>
        <v/>
      </c>
      <c r="N452" s="17" t="str">
        <f>IF(M452="","",M452-TODAY())</f>
        <v/>
      </c>
      <c r="O452" s="16" t="str">
        <f>IF('Cihazlar'!F452&lt;&gt;"",IF('Cihazlar'!F452="","",IF(ISNUMBER('Cihazlar'!F452),'Cihazlar'!F452,IFERROR(DATE(VALUE(RIGHT('Cihazlar'!F452,4)),VALUE(MID('Cihazlar'!F452,4,2)),VALUE(LEFT('Cihazlar'!F452,2))),""))),IF('Cihazlar'!E452="","",IF(ISNUMBER('Cihazlar'!E452),'Cihazlar'!E452,IFERROR(DATE(VALUE(RIGHT('Cihazlar'!E452,4)),VALUE(MID('Cihazlar'!E452,4,2)),VALUE(LEFT('Cihazlar'!E452,2))),""))))</f>
        <v/>
      </c>
      <c r="P452" t="str">
        <f>IF('Cihazlar'!C452="","",IFERROR(MATCH('Cihazlar'!C452,'Ürünler'!$A:$A,0),IFERROR(MATCH('Cihazlar'!C452,'Ürünler'!$B:$B,0),"")))</f>
        <v/>
      </c>
      <c r="Q452">
        <f>IF(R452&gt;0,0,IF('Cihazlar'!J452&lt;&gt;"",N(VALUE('Cihazlar'!J452)),IF(P452="",0,N(INDEX('Ürünler'!$C:$C,P452)))))</f>
        <v>0</v>
      </c>
      <c r="R452">
        <f>IF('Cihazlar'!K452&lt;&gt;"",N(VALUE('Cihazlar'!K452)),IF('Cihazlar'!J452&lt;&gt;"",0,IF(P452="",0,N(INDEX('Ürünler'!$D:$D,P452)))))</f>
        <v>0</v>
      </c>
    </row>
    <row r="453" spans="1:18">
      <c r="A453" t="str">
        <f>IF(AND('Cihazlar'!A453="",'Cihazlar'!B453=""),"",IFERROR(INDEX('Müşteriler'!$A:$A,MATCH(IF('Cihazlar'!A453="","§",'Cihazlar'!A453),'Müşteriler'!$K:$K,0)),IFERROR(INDEX('Müşteriler'!$A:$A,MATCH(IF('Cihazlar'!B453="","§",'Cihazlar'!B453),'Müşteriler'!$C:$C,0)),'Cihazlar'!A453&amp;'Cihazlar'!B453)))</f>
        <v/>
      </c>
      <c r="B453" t="str">
        <f>IF('Cihazlar'!C453="","",IF(P453="",'Cihazlar'!C453,INDEX('Ürünler'!$B:$B,P453)))</f>
        <v/>
      </c>
      <c r="C453" t="str">
        <f>IF('Cihazlar'!D453="","",'Cihazlar'!D453)</f>
        <v/>
      </c>
      <c r="D453" s="16" t="str">
        <f>O453</f>
        <v/>
      </c>
      <c r="E453" t="str">
        <f>IF(R453&gt;0,R453&amp;" gün",IF(Q453&gt;0,Q453&amp;" ay",""))</f>
        <v/>
      </c>
      <c r="F453" s="16" t="str">
        <f>IF(OR('Cihazlar'!C453="",O453=""),"",IF(R453&gt;0,O453+R453,IF(Q453&gt;0,EDATE(O453,Q453),"")))</f>
        <v/>
      </c>
      <c r="G453" s="17" t="str">
        <f>IF(F453="","",F453-TODAY())</f>
        <v/>
      </c>
      <c r="H453" t="str">
        <f>IF(G453="","",IF(G453&lt;0,"Gecikmiş",IF(G453&lt;=30,"30 gün içinde","Planlı")))</f>
        <v/>
      </c>
      <c r="I453" s="16" t="str">
        <f>IF('Cihazlar'!R453="","",IF('Cihazlar'!S453="Uygun değil",(IF('Cihazlar'!R453="","",IF(ISNUMBER('Cihazlar'!R453),'Cihazlar'!R453,IFERROR(DATE(VALUE(RIGHT('Cihazlar'!R453,4)),VALUE(MID('Cihazlar'!R453,4,2)),VALUE(LEFT('Cihazlar'!R453,2))),""))))+0,EDATE((IF('Cihazlar'!R453="","",IF(ISNUMBER('Cihazlar'!R453),'Cihazlar'!R453,IFERROR(DATE(VALUE(RIGHT('Cihazlar'!R453,4)),VALUE(MID('Cihazlar'!R453,4,2)),VALUE(LEFT('Cihazlar'!R453,2))),"")))),12)))</f>
        <v/>
      </c>
      <c r="J453" s="17" t="str">
        <f>IF(I453="","",I453-TODAY())</f>
        <v/>
      </c>
      <c r="K453" s="16" t="str">
        <f>IF('Cihazlar'!U453="","",IF('Cihazlar'!V453="Kaçak var",(IF('Cihazlar'!U453="","",IF(ISNUMBER('Cihazlar'!U453),'Cihazlar'!U453,IFERROR(DATE(VALUE(RIGHT('Cihazlar'!U453,4)),VALUE(MID('Cihazlar'!U453,4,2)),VALUE(LEFT('Cihazlar'!U453,2))),""))))+30,EDATE((IF('Cihazlar'!U453="","",IF(ISNUMBER('Cihazlar'!U453),'Cihazlar'!U453,IFERROR(DATE(VALUE(RIGHT('Cihazlar'!U453,4)),VALUE(MID('Cihazlar'!U453,4,2)),VALUE(LEFT('Cihazlar'!U453,2))),"")))),12)))</f>
        <v/>
      </c>
      <c r="L453" s="17" t="str">
        <f>IF(K453="","",K453-TODAY())</f>
        <v/>
      </c>
      <c r="M453" s="16" t="str">
        <f>IF('Cihazlar'!X453="","",IF('Cihazlar'!Y453="Uygun değil",(IF('Cihazlar'!X453="","",IF(ISNUMBER('Cihazlar'!X453),'Cihazlar'!X453,IFERROR(DATE(VALUE(RIGHT('Cihazlar'!X453,4)),VALUE(MID('Cihazlar'!X453,4,2)),VALUE(LEFT('Cihazlar'!X453,2))),""))))+0,EDATE((IF('Cihazlar'!X453="","",IF(ISNUMBER('Cihazlar'!X453),'Cihazlar'!X453,IFERROR(DATE(VALUE(RIGHT('Cihazlar'!X453,4)),VALUE(MID('Cihazlar'!X453,4,2)),VALUE(LEFT('Cihazlar'!X453,2))),"")))),12)))</f>
        <v/>
      </c>
      <c r="N453" s="17" t="str">
        <f>IF(M453="","",M453-TODAY())</f>
        <v/>
      </c>
      <c r="O453" s="16" t="str">
        <f>IF('Cihazlar'!F453&lt;&gt;"",IF('Cihazlar'!F453="","",IF(ISNUMBER('Cihazlar'!F453),'Cihazlar'!F453,IFERROR(DATE(VALUE(RIGHT('Cihazlar'!F453,4)),VALUE(MID('Cihazlar'!F453,4,2)),VALUE(LEFT('Cihazlar'!F453,2))),""))),IF('Cihazlar'!E453="","",IF(ISNUMBER('Cihazlar'!E453),'Cihazlar'!E453,IFERROR(DATE(VALUE(RIGHT('Cihazlar'!E453,4)),VALUE(MID('Cihazlar'!E453,4,2)),VALUE(LEFT('Cihazlar'!E453,2))),""))))</f>
        <v/>
      </c>
      <c r="P453" t="str">
        <f>IF('Cihazlar'!C453="","",IFERROR(MATCH('Cihazlar'!C453,'Ürünler'!$A:$A,0),IFERROR(MATCH('Cihazlar'!C453,'Ürünler'!$B:$B,0),"")))</f>
        <v/>
      </c>
      <c r="Q453">
        <f>IF(R453&gt;0,0,IF('Cihazlar'!J453&lt;&gt;"",N(VALUE('Cihazlar'!J453)),IF(P453="",0,N(INDEX('Ürünler'!$C:$C,P453)))))</f>
        <v>0</v>
      </c>
      <c r="R453">
        <f>IF('Cihazlar'!K453&lt;&gt;"",N(VALUE('Cihazlar'!K453)),IF('Cihazlar'!J453&lt;&gt;"",0,IF(P453="",0,N(INDEX('Ürünler'!$D:$D,P453)))))</f>
        <v>0</v>
      </c>
    </row>
    <row r="454" spans="1:18">
      <c r="A454" t="str">
        <f>IF(AND('Cihazlar'!A454="",'Cihazlar'!B454=""),"",IFERROR(INDEX('Müşteriler'!$A:$A,MATCH(IF('Cihazlar'!A454="","§",'Cihazlar'!A454),'Müşteriler'!$K:$K,0)),IFERROR(INDEX('Müşteriler'!$A:$A,MATCH(IF('Cihazlar'!B454="","§",'Cihazlar'!B454),'Müşteriler'!$C:$C,0)),'Cihazlar'!A454&amp;'Cihazlar'!B454)))</f>
        <v/>
      </c>
      <c r="B454" t="str">
        <f>IF('Cihazlar'!C454="","",IF(P454="",'Cihazlar'!C454,INDEX('Ürünler'!$B:$B,P454)))</f>
        <v/>
      </c>
      <c r="C454" t="str">
        <f>IF('Cihazlar'!D454="","",'Cihazlar'!D454)</f>
        <v/>
      </c>
      <c r="D454" s="16" t="str">
        <f>O454</f>
        <v/>
      </c>
      <c r="E454" t="str">
        <f>IF(R454&gt;0,R454&amp;" gün",IF(Q454&gt;0,Q454&amp;" ay",""))</f>
        <v/>
      </c>
      <c r="F454" s="16" t="str">
        <f>IF(OR('Cihazlar'!C454="",O454=""),"",IF(R454&gt;0,O454+R454,IF(Q454&gt;0,EDATE(O454,Q454),"")))</f>
        <v/>
      </c>
      <c r="G454" s="17" t="str">
        <f>IF(F454="","",F454-TODAY())</f>
        <v/>
      </c>
      <c r="H454" t="str">
        <f>IF(G454="","",IF(G454&lt;0,"Gecikmiş",IF(G454&lt;=30,"30 gün içinde","Planlı")))</f>
        <v/>
      </c>
      <c r="I454" s="16" t="str">
        <f>IF('Cihazlar'!R454="","",IF('Cihazlar'!S454="Uygun değil",(IF('Cihazlar'!R454="","",IF(ISNUMBER('Cihazlar'!R454),'Cihazlar'!R454,IFERROR(DATE(VALUE(RIGHT('Cihazlar'!R454,4)),VALUE(MID('Cihazlar'!R454,4,2)),VALUE(LEFT('Cihazlar'!R454,2))),""))))+0,EDATE((IF('Cihazlar'!R454="","",IF(ISNUMBER('Cihazlar'!R454),'Cihazlar'!R454,IFERROR(DATE(VALUE(RIGHT('Cihazlar'!R454,4)),VALUE(MID('Cihazlar'!R454,4,2)),VALUE(LEFT('Cihazlar'!R454,2))),"")))),12)))</f>
        <v/>
      </c>
      <c r="J454" s="17" t="str">
        <f>IF(I454="","",I454-TODAY())</f>
        <v/>
      </c>
      <c r="K454" s="16" t="str">
        <f>IF('Cihazlar'!U454="","",IF('Cihazlar'!V454="Kaçak var",(IF('Cihazlar'!U454="","",IF(ISNUMBER('Cihazlar'!U454),'Cihazlar'!U454,IFERROR(DATE(VALUE(RIGHT('Cihazlar'!U454,4)),VALUE(MID('Cihazlar'!U454,4,2)),VALUE(LEFT('Cihazlar'!U454,2))),""))))+30,EDATE((IF('Cihazlar'!U454="","",IF(ISNUMBER('Cihazlar'!U454),'Cihazlar'!U454,IFERROR(DATE(VALUE(RIGHT('Cihazlar'!U454,4)),VALUE(MID('Cihazlar'!U454,4,2)),VALUE(LEFT('Cihazlar'!U454,2))),"")))),12)))</f>
        <v/>
      </c>
      <c r="L454" s="17" t="str">
        <f>IF(K454="","",K454-TODAY())</f>
        <v/>
      </c>
      <c r="M454" s="16" t="str">
        <f>IF('Cihazlar'!X454="","",IF('Cihazlar'!Y454="Uygun değil",(IF('Cihazlar'!X454="","",IF(ISNUMBER('Cihazlar'!X454),'Cihazlar'!X454,IFERROR(DATE(VALUE(RIGHT('Cihazlar'!X454,4)),VALUE(MID('Cihazlar'!X454,4,2)),VALUE(LEFT('Cihazlar'!X454,2))),""))))+0,EDATE((IF('Cihazlar'!X454="","",IF(ISNUMBER('Cihazlar'!X454),'Cihazlar'!X454,IFERROR(DATE(VALUE(RIGHT('Cihazlar'!X454,4)),VALUE(MID('Cihazlar'!X454,4,2)),VALUE(LEFT('Cihazlar'!X454,2))),"")))),12)))</f>
        <v/>
      </c>
      <c r="N454" s="17" t="str">
        <f>IF(M454="","",M454-TODAY())</f>
        <v/>
      </c>
      <c r="O454" s="16" t="str">
        <f>IF('Cihazlar'!F454&lt;&gt;"",IF('Cihazlar'!F454="","",IF(ISNUMBER('Cihazlar'!F454),'Cihazlar'!F454,IFERROR(DATE(VALUE(RIGHT('Cihazlar'!F454,4)),VALUE(MID('Cihazlar'!F454,4,2)),VALUE(LEFT('Cihazlar'!F454,2))),""))),IF('Cihazlar'!E454="","",IF(ISNUMBER('Cihazlar'!E454),'Cihazlar'!E454,IFERROR(DATE(VALUE(RIGHT('Cihazlar'!E454,4)),VALUE(MID('Cihazlar'!E454,4,2)),VALUE(LEFT('Cihazlar'!E454,2))),""))))</f>
        <v/>
      </c>
      <c r="P454" t="str">
        <f>IF('Cihazlar'!C454="","",IFERROR(MATCH('Cihazlar'!C454,'Ürünler'!$A:$A,0),IFERROR(MATCH('Cihazlar'!C454,'Ürünler'!$B:$B,0),"")))</f>
        <v/>
      </c>
      <c r="Q454">
        <f>IF(R454&gt;0,0,IF('Cihazlar'!J454&lt;&gt;"",N(VALUE('Cihazlar'!J454)),IF(P454="",0,N(INDEX('Ürünler'!$C:$C,P454)))))</f>
        <v>0</v>
      </c>
      <c r="R454">
        <f>IF('Cihazlar'!K454&lt;&gt;"",N(VALUE('Cihazlar'!K454)),IF('Cihazlar'!J454&lt;&gt;"",0,IF(P454="",0,N(INDEX('Ürünler'!$D:$D,P454)))))</f>
        <v>0</v>
      </c>
    </row>
    <row r="455" spans="1:18">
      <c r="A455" t="str">
        <f>IF(AND('Cihazlar'!A455="",'Cihazlar'!B455=""),"",IFERROR(INDEX('Müşteriler'!$A:$A,MATCH(IF('Cihazlar'!A455="","§",'Cihazlar'!A455),'Müşteriler'!$K:$K,0)),IFERROR(INDEX('Müşteriler'!$A:$A,MATCH(IF('Cihazlar'!B455="","§",'Cihazlar'!B455),'Müşteriler'!$C:$C,0)),'Cihazlar'!A455&amp;'Cihazlar'!B455)))</f>
        <v/>
      </c>
      <c r="B455" t="str">
        <f>IF('Cihazlar'!C455="","",IF(P455="",'Cihazlar'!C455,INDEX('Ürünler'!$B:$B,P455)))</f>
        <v/>
      </c>
      <c r="C455" t="str">
        <f>IF('Cihazlar'!D455="","",'Cihazlar'!D455)</f>
        <v/>
      </c>
      <c r="D455" s="16" t="str">
        <f>O455</f>
        <v/>
      </c>
      <c r="E455" t="str">
        <f>IF(R455&gt;0,R455&amp;" gün",IF(Q455&gt;0,Q455&amp;" ay",""))</f>
        <v/>
      </c>
      <c r="F455" s="16" t="str">
        <f>IF(OR('Cihazlar'!C455="",O455=""),"",IF(R455&gt;0,O455+R455,IF(Q455&gt;0,EDATE(O455,Q455),"")))</f>
        <v/>
      </c>
      <c r="G455" s="17" t="str">
        <f>IF(F455="","",F455-TODAY())</f>
        <v/>
      </c>
      <c r="H455" t="str">
        <f>IF(G455="","",IF(G455&lt;0,"Gecikmiş",IF(G455&lt;=30,"30 gün içinde","Planlı")))</f>
        <v/>
      </c>
      <c r="I455" s="16" t="str">
        <f>IF('Cihazlar'!R455="","",IF('Cihazlar'!S455="Uygun değil",(IF('Cihazlar'!R455="","",IF(ISNUMBER('Cihazlar'!R455),'Cihazlar'!R455,IFERROR(DATE(VALUE(RIGHT('Cihazlar'!R455,4)),VALUE(MID('Cihazlar'!R455,4,2)),VALUE(LEFT('Cihazlar'!R455,2))),""))))+0,EDATE((IF('Cihazlar'!R455="","",IF(ISNUMBER('Cihazlar'!R455),'Cihazlar'!R455,IFERROR(DATE(VALUE(RIGHT('Cihazlar'!R455,4)),VALUE(MID('Cihazlar'!R455,4,2)),VALUE(LEFT('Cihazlar'!R455,2))),"")))),12)))</f>
        <v/>
      </c>
      <c r="J455" s="17" t="str">
        <f>IF(I455="","",I455-TODAY())</f>
        <v/>
      </c>
      <c r="K455" s="16" t="str">
        <f>IF('Cihazlar'!U455="","",IF('Cihazlar'!V455="Kaçak var",(IF('Cihazlar'!U455="","",IF(ISNUMBER('Cihazlar'!U455),'Cihazlar'!U455,IFERROR(DATE(VALUE(RIGHT('Cihazlar'!U455,4)),VALUE(MID('Cihazlar'!U455,4,2)),VALUE(LEFT('Cihazlar'!U455,2))),""))))+30,EDATE((IF('Cihazlar'!U455="","",IF(ISNUMBER('Cihazlar'!U455),'Cihazlar'!U455,IFERROR(DATE(VALUE(RIGHT('Cihazlar'!U455,4)),VALUE(MID('Cihazlar'!U455,4,2)),VALUE(LEFT('Cihazlar'!U455,2))),"")))),12)))</f>
        <v/>
      </c>
      <c r="L455" s="17" t="str">
        <f>IF(K455="","",K455-TODAY())</f>
        <v/>
      </c>
      <c r="M455" s="16" t="str">
        <f>IF('Cihazlar'!X455="","",IF('Cihazlar'!Y455="Uygun değil",(IF('Cihazlar'!X455="","",IF(ISNUMBER('Cihazlar'!X455),'Cihazlar'!X455,IFERROR(DATE(VALUE(RIGHT('Cihazlar'!X455,4)),VALUE(MID('Cihazlar'!X455,4,2)),VALUE(LEFT('Cihazlar'!X455,2))),""))))+0,EDATE((IF('Cihazlar'!X455="","",IF(ISNUMBER('Cihazlar'!X455),'Cihazlar'!X455,IFERROR(DATE(VALUE(RIGHT('Cihazlar'!X455,4)),VALUE(MID('Cihazlar'!X455,4,2)),VALUE(LEFT('Cihazlar'!X455,2))),"")))),12)))</f>
        <v/>
      </c>
      <c r="N455" s="17" t="str">
        <f>IF(M455="","",M455-TODAY())</f>
        <v/>
      </c>
      <c r="O455" s="16" t="str">
        <f>IF('Cihazlar'!F455&lt;&gt;"",IF('Cihazlar'!F455="","",IF(ISNUMBER('Cihazlar'!F455),'Cihazlar'!F455,IFERROR(DATE(VALUE(RIGHT('Cihazlar'!F455,4)),VALUE(MID('Cihazlar'!F455,4,2)),VALUE(LEFT('Cihazlar'!F455,2))),""))),IF('Cihazlar'!E455="","",IF(ISNUMBER('Cihazlar'!E455),'Cihazlar'!E455,IFERROR(DATE(VALUE(RIGHT('Cihazlar'!E455,4)),VALUE(MID('Cihazlar'!E455,4,2)),VALUE(LEFT('Cihazlar'!E455,2))),""))))</f>
        <v/>
      </c>
      <c r="P455" t="str">
        <f>IF('Cihazlar'!C455="","",IFERROR(MATCH('Cihazlar'!C455,'Ürünler'!$A:$A,0),IFERROR(MATCH('Cihazlar'!C455,'Ürünler'!$B:$B,0),"")))</f>
        <v/>
      </c>
      <c r="Q455">
        <f>IF(R455&gt;0,0,IF('Cihazlar'!J455&lt;&gt;"",N(VALUE('Cihazlar'!J455)),IF(P455="",0,N(INDEX('Ürünler'!$C:$C,P455)))))</f>
        <v>0</v>
      </c>
      <c r="R455">
        <f>IF('Cihazlar'!K455&lt;&gt;"",N(VALUE('Cihazlar'!K455)),IF('Cihazlar'!J455&lt;&gt;"",0,IF(P455="",0,N(INDEX('Ürünler'!$D:$D,P455)))))</f>
        <v>0</v>
      </c>
    </row>
    <row r="456" spans="1:18">
      <c r="A456" t="str">
        <f>IF(AND('Cihazlar'!A456="",'Cihazlar'!B456=""),"",IFERROR(INDEX('Müşteriler'!$A:$A,MATCH(IF('Cihazlar'!A456="","§",'Cihazlar'!A456),'Müşteriler'!$K:$K,0)),IFERROR(INDEX('Müşteriler'!$A:$A,MATCH(IF('Cihazlar'!B456="","§",'Cihazlar'!B456),'Müşteriler'!$C:$C,0)),'Cihazlar'!A456&amp;'Cihazlar'!B456)))</f>
        <v/>
      </c>
      <c r="B456" t="str">
        <f>IF('Cihazlar'!C456="","",IF(P456="",'Cihazlar'!C456,INDEX('Ürünler'!$B:$B,P456)))</f>
        <v/>
      </c>
      <c r="C456" t="str">
        <f>IF('Cihazlar'!D456="","",'Cihazlar'!D456)</f>
        <v/>
      </c>
      <c r="D456" s="16" t="str">
        <f>O456</f>
        <v/>
      </c>
      <c r="E456" t="str">
        <f>IF(R456&gt;0,R456&amp;" gün",IF(Q456&gt;0,Q456&amp;" ay",""))</f>
        <v/>
      </c>
      <c r="F456" s="16" t="str">
        <f>IF(OR('Cihazlar'!C456="",O456=""),"",IF(R456&gt;0,O456+R456,IF(Q456&gt;0,EDATE(O456,Q456),"")))</f>
        <v/>
      </c>
      <c r="G456" s="17" t="str">
        <f>IF(F456="","",F456-TODAY())</f>
        <v/>
      </c>
      <c r="H456" t="str">
        <f>IF(G456="","",IF(G456&lt;0,"Gecikmiş",IF(G456&lt;=30,"30 gün içinde","Planlı")))</f>
        <v/>
      </c>
      <c r="I456" s="16" t="str">
        <f>IF('Cihazlar'!R456="","",IF('Cihazlar'!S456="Uygun değil",(IF('Cihazlar'!R456="","",IF(ISNUMBER('Cihazlar'!R456),'Cihazlar'!R456,IFERROR(DATE(VALUE(RIGHT('Cihazlar'!R456,4)),VALUE(MID('Cihazlar'!R456,4,2)),VALUE(LEFT('Cihazlar'!R456,2))),""))))+0,EDATE((IF('Cihazlar'!R456="","",IF(ISNUMBER('Cihazlar'!R456),'Cihazlar'!R456,IFERROR(DATE(VALUE(RIGHT('Cihazlar'!R456,4)),VALUE(MID('Cihazlar'!R456,4,2)),VALUE(LEFT('Cihazlar'!R456,2))),"")))),12)))</f>
        <v/>
      </c>
      <c r="J456" s="17" t="str">
        <f>IF(I456="","",I456-TODAY())</f>
        <v/>
      </c>
      <c r="K456" s="16" t="str">
        <f>IF('Cihazlar'!U456="","",IF('Cihazlar'!V456="Kaçak var",(IF('Cihazlar'!U456="","",IF(ISNUMBER('Cihazlar'!U456),'Cihazlar'!U456,IFERROR(DATE(VALUE(RIGHT('Cihazlar'!U456,4)),VALUE(MID('Cihazlar'!U456,4,2)),VALUE(LEFT('Cihazlar'!U456,2))),""))))+30,EDATE((IF('Cihazlar'!U456="","",IF(ISNUMBER('Cihazlar'!U456),'Cihazlar'!U456,IFERROR(DATE(VALUE(RIGHT('Cihazlar'!U456,4)),VALUE(MID('Cihazlar'!U456,4,2)),VALUE(LEFT('Cihazlar'!U456,2))),"")))),12)))</f>
        <v/>
      </c>
      <c r="L456" s="17" t="str">
        <f>IF(K456="","",K456-TODAY())</f>
        <v/>
      </c>
      <c r="M456" s="16" t="str">
        <f>IF('Cihazlar'!X456="","",IF('Cihazlar'!Y456="Uygun değil",(IF('Cihazlar'!X456="","",IF(ISNUMBER('Cihazlar'!X456),'Cihazlar'!X456,IFERROR(DATE(VALUE(RIGHT('Cihazlar'!X456,4)),VALUE(MID('Cihazlar'!X456,4,2)),VALUE(LEFT('Cihazlar'!X456,2))),""))))+0,EDATE((IF('Cihazlar'!X456="","",IF(ISNUMBER('Cihazlar'!X456),'Cihazlar'!X456,IFERROR(DATE(VALUE(RIGHT('Cihazlar'!X456,4)),VALUE(MID('Cihazlar'!X456,4,2)),VALUE(LEFT('Cihazlar'!X456,2))),"")))),12)))</f>
        <v/>
      </c>
      <c r="N456" s="17" t="str">
        <f>IF(M456="","",M456-TODAY())</f>
        <v/>
      </c>
      <c r="O456" s="16" t="str">
        <f>IF('Cihazlar'!F456&lt;&gt;"",IF('Cihazlar'!F456="","",IF(ISNUMBER('Cihazlar'!F456),'Cihazlar'!F456,IFERROR(DATE(VALUE(RIGHT('Cihazlar'!F456,4)),VALUE(MID('Cihazlar'!F456,4,2)),VALUE(LEFT('Cihazlar'!F456,2))),""))),IF('Cihazlar'!E456="","",IF(ISNUMBER('Cihazlar'!E456),'Cihazlar'!E456,IFERROR(DATE(VALUE(RIGHT('Cihazlar'!E456,4)),VALUE(MID('Cihazlar'!E456,4,2)),VALUE(LEFT('Cihazlar'!E456,2))),""))))</f>
        <v/>
      </c>
      <c r="P456" t="str">
        <f>IF('Cihazlar'!C456="","",IFERROR(MATCH('Cihazlar'!C456,'Ürünler'!$A:$A,0),IFERROR(MATCH('Cihazlar'!C456,'Ürünler'!$B:$B,0),"")))</f>
        <v/>
      </c>
      <c r="Q456">
        <f>IF(R456&gt;0,0,IF('Cihazlar'!J456&lt;&gt;"",N(VALUE('Cihazlar'!J456)),IF(P456="",0,N(INDEX('Ürünler'!$C:$C,P456)))))</f>
        <v>0</v>
      </c>
      <c r="R456">
        <f>IF('Cihazlar'!K456&lt;&gt;"",N(VALUE('Cihazlar'!K456)),IF('Cihazlar'!J456&lt;&gt;"",0,IF(P456="",0,N(INDEX('Ürünler'!$D:$D,P456)))))</f>
        <v>0</v>
      </c>
    </row>
    <row r="457" spans="1:18">
      <c r="A457" t="str">
        <f>IF(AND('Cihazlar'!A457="",'Cihazlar'!B457=""),"",IFERROR(INDEX('Müşteriler'!$A:$A,MATCH(IF('Cihazlar'!A457="","§",'Cihazlar'!A457),'Müşteriler'!$K:$K,0)),IFERROR(INDEX('Müşteriler'!$A:$A,MATCH(IF('Cihazlar'!B457="","§",'Cihazlar'!B457),'Müşteriler'!$C:$C,0)),'Cihazlar'!A457&amp;'Cihazlar'!B457)))</f>
        <v/>
      </c>
      <c r="B457" t="str">
        <f>IF('Cihazlar'!C457="","",IF(P457="",'Cihazlar'!C457,INDEX('Ürünler'!$B:$B,P457)))</f>
        <v/>
      </c>
      <c r="C457" t="str">
        <f>IF('Cihazlar'!D457="","",'Cihazlar'!D457)</f>
        <v/>
      </c>
      <c r="D457" s="16" t="str">
        <f>O457</f>
        <v/>
      </c>
      <c r="E457" t="str">
        <f>IF(R457&gt;0,R457&amp;" gün",IF(Q457&gt;0,Q457&amp;" ay",""))</f>
        <v/>
      </c>
      <c r="F457" s="16" t="str">
        <f>IF(OR('Cihazlar'!C457="",O457=""),"",IF(R457&gt;0,O457+R457,IF(Q457&gt;0,EDATE(O457,Q457),"")))</f>
        <v/>
      </c>
      <c r="G457" s="17" t="str">
        <f>IF(F457="","",F457-TODAY())</f>
        <v/>
      </c>
      <c r="H457" t="str">
        <f>IF(G457="","",IF(G457&lt;0,"Gecikmiş",IF(G457&lt;=30,"30 gün içinde","Planlı")))</f>
        <v/>
      </c>
      <c r="I457" s="16" t="str">
        <f>IF('Cihazlar'!R457="","",IF('Cihazlar'!S457="Uygun değil",(IF('Cihazlar'!R457="","",IF(ISNUMBER('Cihazlar'!R457),'Cihazlar'!R457,IFERROR(DATE(VALUE(RIGHT('Cihazlar'!R457,4)),VALUE(MID('Cihazlar'!R457,4,2)),VALUE(LEFT('Cihazlar'!R457,2))),""))))+0,EDATE((IF('Cihazlar'!R457="","",IF(ISNUMBER('Cihazlar'!R457),'Cihazlar'!R457,IFERROR(DATE(VALUE(RIGHT('Cihazlar'!R457,4)),VALUE(MID('Cihazlar'!R457,4,2)),VALUE(LEFT('Cihazlar'!R457,2))),"")))),12)))</f>
        <v/>
      </c>
      <c r="J457" s="17" t="str">
        <f>IF(I457="","",I457-TODAY())</f>
        <v/>
      </c>
      <c r="K457" s="16" t="str">
        <f>IF('Cihazlar'!U457="","",IF('Cihazlar'!V457="Kaçak var",(IF('Cihazlar'!U457="","",IF(ISNUMBER('Cihazlar'!U457),'Cihazlar'!U457,IFERROR(DATE(VALUE(RIGHT('Cihazlar'!U457,4)),VALUE(MID('Cihazlar'!U457,4,2)),VALUE(LEFT('Cihazlar'!U457,2))),""))))+30,EDATE((IF('Cihazlar'!U457="","",IF(ISNUMBER('Cihazlar'!U457),'Cihazlar'!U457,IFERROR(DATE(VALUE(RIGHT('Cihazlar'!U457,4)),VALUE(MID('Cihazlar'!U457,4,2)),VALUE(LEFT('Cihazlar'!U457,2))),"")))),12)))</f>
        <v/>
      </c>
      <c r="L457" s="17" t="str">
        <f>IF(K457="","",K457-TODAY())</f>
        <v/>
      </c>
      <c r="M457" s="16" t="str">
        <f>IF('Cihazlar'!X457="","",IF('Cihazlar'!Y457="Uygun değil",(IF('Cihazlar'!X457="","",IF(ISNUMBER('Cihazlar'!X457),'Cihazlar'!X457,IFERROR(DATE(VALUE(RIGHT('Cihazlar'!X457,4)),VALUE(MID('Cihazlar'!X457,4,2)),VALUE(LEFT('Cihazlar'!X457,2))),""))))+0,EDATE((IF('Cihazlar'!X457="","",IF(ISNUMBER('Cihazlar'!X457),'Cihazlar'!X457,IFERROR(DATE(VALUE(RIGHT('Cihazlar'!X457,4)),VALUE(MID('Cihazlar'!X457,4,2)),VALUE(LEFT('Cihazlar'!X457,2))),"")))),12)))</f>
        <v/>
      </c>
      <c r="N457" s="17" t="str">
        <f>IF(M457="","",M457-TODAY())</f>
        <v/>
      </c>
      <c r="O457" s="16" t="str">
        <f>IF('Cihazlar'!F457&lt;&gt;"",IF('Cihazlar'!F457="","",IF(ISNUMBER('Cihazlar'!F457),'Cihazlar'!F457,IFERROR(DATE(VALUE(RIGHT('Cihazlar'!F457,4)),VALUE(MID('Cihazlar'!F457,4,2)),VALUE(LEFT('Cihazlar'!F457,2))),""))),IF('Cihazlar'!E457="","",IF(ISNUMBER('Cihazlar'!E457),'Cihazlar'!E457,IFERROR(DATE(VALUE(RIGHT('Cihazlar'!E457,4)),VALUE(MID('Cihazlar'!E457,4,2)),VALUE(LEFT('Cihazlar'!E457,2))),""))))</f>
        <v/>
      </c>
      <c r="P457" t="str">
        <f>IF('Cihazlar'!C457="","",IFERROR(MATCH('Cihazlar'!C457,'Ürünler'!$A:$A,0),IFERROR(MATCH('Cihazlar'!C457,'Ürünler'!$B:$B,0),"")))</f>
        <v/>
      </c>
      <c r="Q457">
        <f>IF(R457&gt;0,0,IF('Cihazlar'!J457&lt;&gt;"",N(VALUE('Cihazlar'!J457)),IF(P457="",0,N(INDEX('Ürünler'!$C:$C,P457)))))</f>
        <v>0</v>
      </c>
      <c r="R457">
        <f>IF('Cihazlar'!K457&lt;&gt;"",N(VALUE('Cihazlar'!K457)),IF('Cihazlar'!J457&lt;&gt;"",0,IF(P457="",0,N(INDEX('Ürünler'!$D:$D,P457)))))</f>
        <v>0</v>
      </c>
    </row>
    <row r="458" spans="1:18">
      <c r="A458" t="str">
        <f>IF(AND('Cihazlar'!A458="",'Cihazlar'!B458=""),"",IFERROR(INDEX('Müşteriler'!$A:$A,MATCH(IF('Cihazlar'!A458="","§",'Cihazlar'!A458),'Müşteriler'!$K:$K,0)),IFERROR(INDEX('Müşteriler'!$A:$A,MATCH(IF('Cihazlar'!B458="","§",'Cihazlar'!B458),'Müşteriler'!$C:$C,0)),'Cihazlar'!A458&amp;'Cihazlar'!B458)))</f>
        <v/>
      </c>
      <c r="B458" t="str">
        <f>IF('Cihazlar'!C458="","",IF(P458="",'Cihazlar'!C458,INDEX('Ürünler'!$B:$B,P458)))</f>
        <v/>
      </c>
      <c r="C458" t="str">
        <f>IF('Cihazlar'!D458="","",'Cihazlar'!D458)</f>
        <v/>
      </c>
      <c r="D458" s="16" t="str">
        <f>O458</f>
        <v/>
      </c>
      <c r="E458" t="str">
        <f>IF(R458&gt;0,R458&amp;" gün",IF(Q458&gt;0,Q458&amp;" ay",""))</f>
        <v/>
      </c>
      <c r="F458" s="16" t="str">
        <f>IF(OR('Cihazlar'!C458="",O458=""),"",IF(R458&gt;0,O458+R458,IF(Q458&gt;0,EDATE(O458,Q458),"")))</f>
        <v/>
      </c>
      <c r="G458" s="17" t="str">
        <f>IF(F458="","",F458-TODAY())</f>
        <v/>
      </c>
      <c r="H458" t="str">
        <f>IF(G458="","",IF(G458&lt;0,"Gecikmiş",IF(G458&lt;=30,"30 gün içinde","Planlı")))</f>
        <v/>
      </c>
      <c r="I458" s="16" t="str">
        <f>IF('Cihazlar'!R458="","",IF('Cihazlar'!S458="Uygun değil",(IF('Cihazlar'!R458="","",IF(ISNUMBER('Cihazlar'!R458),'Cihazlar'!R458,IFERROR(DATE(VALUE(RIGHT('Cihazlar'!R458,4)),VALUE(MID('Cihazlar'!R458,4,2)),VALUE(LEFT('Cihazlar'!R458,2))),""))))+0,EDATE((IF('Cihazlar'!R458="","",IF(ISNUMBER('Cihazlar'!R458),'Cihazlar'!R458,IFERROR(DATE(VALUE(RIGHT('Cihazlar'!R458,4)),VALUE(MID('Cihazlar'!R458,4,2)),VALUE(LEFT('Cihazlar'!R458,2))),"")))),12)))</f>
        <v/>
      </c>
      <c r="J458" s="17" t="str">
        <f>IF(I458="","",I458-TODAY())</f>
        <v/>
      </c>
      <c r="K458" s="16" t="str">
        <f>IF('Cihazlar'!U458="","",IF('Cihazlar'!V458="Kaçak var",(IF('Cihazlar'!U458="","",IF(ISNUMBER('Cihazlar'!U458),'Cihazlar'!U458,IFERROR(DATE(VALUE(RIGHT('Cihazlar'!U458,4)),VALUE(MID('Cihazlar'!U458,4,2)),VALUE(LEFT('Cihazlar'!U458,2))),""))))+30,EDATE((IF('Cihazlar'!U458="","",IF(ISNUMBER('Cihazlar'!U458),'Cihazlar'!U458,IFERROR(DATE(VALUE(RIGHT('Cihazlar'!U458,4)),VALUE(MID('Cihazlar'!U458,4,2)),VALUE(LEFT('Cihazlar'!U458,2))),"")))),12)))</f>
        <v/>
      </c>
      <c r="L458" s="17" t="str">
        <f>IF(K458="","",K458-TODAY())</f>
        <v/>
      </c>
      <c r="M458" s="16" t="str">
        <f>IF('Cihazlar'!X458="","",IF('Cihazlar'!Y458="Uygun değil",(IF('Cihazlar'!X458="","",IF(ISNUMBER('Cihazlar'!X458),'Cihazlar'!X458,IFERROR(DATE(VALUE(RIGHT('Cihazlar'!X458,4)),VALUE(MID('Cihazlar'!X458,4,2)),VALUE(LEFT('Cihazlar'!X458,2))),""))))+0,EDATE((IF('Cihazlar'!X458="","",IF(ISNUMBER('Cihazlar'!X458),'Cihazlar'!X458,IFERROR(DATE(VALUE(RIGHT('Cihazlar'!X458,4)),VALUE(MID('Cihazlar'!X458,4,2)),VALUE(LEFT('Cihazlar'!X458,2))),"")))),12)))</f>
        <v/>
      </c>
      <c r="N458" s="17" t="str">
        <f>IF(M458="","",M458-TODAY())</f>
        <v/>
      </c>
      <c r="O458" s="16" t="str">
        <f>IF('Cihazlar'!F458&lt;&gt;"",IF('Cihazlar'!F458="","",IF(ISNUMBER('Cihazlar'!F458),'Cihazlar'!F458,IFERROR(DATE(VALUE(RIGHT('Cihazlar'!F458,4)),VALUE(MID('Cihazlar'!F458,4,2)),VALUE(LEFT('Cihazlar'!F458,2))),""))),IF('Cihazlar'!E458="","",IF(ISNUMBER('Cihazlar'!E458),'Cihazlar'!E458,IFERROR(DATE(VALUE(RIGHT('Cihazlar'!E458,4)),VALUE(MID('Cihazlar'!E458,4,2)),VALUE(LEFT('Cihazlar'!E458,2))),""))))</f>
        <v/>
      </c>
      <c r="P458" t="str">
        <f>IF('Cihazlar'!C458="","",IFERROR(MATCH('Cihazlar'!C458,'Ürünler'!$A:$A,0),IFERROR(MATCH('Cihazlar'!C458,'Ürünler'!$B:$B,0),"")))</f>
        <v/>
      </c>
      <c r="Q458">
        <f>IF(R458&gt;0,0,IF('Cihazlar'!J458&lt;&gt;"",N(VALUE('Cihazlar'!J458)),IF(P458="",0,N(INDEX('Ürünler'!$C:$C,P458)))))</f>
        <v>0</v>
      </c>
      <c r="R458">
        <f>IF('Cihazlar'!K458&lt;&gt;"",N(VALUE('Cihazlar'!K458)),IF('Cihazlar'!J458&lt;&gt;"",0,IF(P458="",0,N(INDEX('Ürünler'!$D:$D,P458)))))</f>
        <v>0</v>
      </c>
    </row>
    <row r="459" spans="1:18">
      <c r="A459" t="str">
        <f>IF(AND('Cihazlar'!A459="",'Cihazlar'!B459=""),"",IFERROR(INDEX('Müşteriler'!$A:$A,MATCH(IF('Cihazlar'!A459="","§",'Cihazlar'!A459),'Müşteriler'!$K:$K,0)),IFERROR(INDEX('Müşteriler'!$A:$A,MATCH(IF('Cihazlar'!B459="","§",'Cihazlar'!B459),'Müşteriler'!$C:$C,0)),'Cihazlar'!A459&amp;'Cihazlar'!B459)))</f>
        <v/>
      </c>
      <c r="B459" t="str">
        <f>IF('Cihazlar'!C459="","",IF(P459="",'Cihazlar'!C459,INDEX('Ürünler'!$B:$B,P459)))</f>
        <v/>
      </c>
      <c r="C459" t="str">
        <f>IF('Cihazlar'!D459="","",'Cihazlar'!D459)</f>
        <v/>
      </c>
      <c r="D459" s="16" t="str">
        <f>O459</f>
        <v/>
      </c>
      <c r="E459" t="str">
        <f>IF(R459&gt;0,R459&amp;" gün",IF(Q459&gt;0,Q459&amp;" ay",""))</f>
        <v/>
      </c>
      <c r="F459" s="16" t="str">
        <f>IF(OR('Cihazlar'!C459="",O459=""),"",IF(R459&gt;0,O459+R459,IF(Q459&gt;0,EDATE(O459,Q459),"")))</f>
        <v/>
      </c>
      <c r="G459" s="17" t="str">
        <f>IF(F459="","",F459-TODAY())</f>
        <v/>
      </c>
      <c r="H459" t="str">
        <f>IF(G459="","",IF(G459&lt;0,"Gecikmiş",IF(G459&lt;=30,"30 gün içinde","Planlı")))</f>
        <v/>
      </c>
      <c r="I459" s="16" t="str">
        <f>IF('Cihazlar'!R459="","",IF('Cihazlar'!S459="Uygun değil",(IF('Cihazlar'!R459="","",IF(ISNUMBER('Cihazlar'!R459),'Cihazlar'!R459,IFERROR(DATE(VALUE(RIGHT('Cihazlar'!R459,4)),VALUE(MID('Cihazlar'!R459,4,2)),VALUE(LEFT('Cihazlar'!R459,2))),""))))+0,EDATE((IF('Cihazlar'!R459="","",IF(ISNUMBER('Cihazlar'!R459),'Cihazlar'!R459,IFERROR(DATE(VALUE(RIGHT('Cihazlar'!R459,4)),VALUE(MID('Cihazlar'!R459,4,2)),VALUE(LEFT('Cihazlar'!R459,2))),"")))),12)))</f>
        <v/>
      </c>
      <c r="J459" s="17" t="str">
        <f>IF(I459="","",I459-TODAY())</f>
        <v/>
      </c>
      <c r="K459" s="16" t="str">
        <f>IF('Cihazlar'!U459="","",IF('Cihazlar'!V459="Kaçak var",(IF('Cihazlar'!U459="","",IF(ISNUMBER('Cihazlar'!U459),'Cihazlar'!U459,IFERROR(DATE(VALUE(RIGHT('Cihazlar'!U459,4)),VALUE(MID('Cihazlar'!U459,4,2)),VALUE(LEFT('Cihazlar'!U459,2))),""))))+30,EDATE((IF('Cihazlar'!U459="","",IF(ISNUMBER('Cihazlar'!U459),'Cihazlar'!U459,IFERROR(DATE(VALUE(RIGHT('Cihazlar'!U459,4)),VALUE(MID('Cihazlar'!U459,4,2)),VALUE(LEFT('Cihazlar'!U459,2))),"")))),12)))</f>
        <v/>
      </c>
      <c r="L459" s="17" t="str">
        <f>IF(K459="","",K459-TODAY())</f>
        <v/>
      </c>
      <c r="M459" s="16" t="str">
        <f>IF('Cihazlar'!X459="","",IF('Cihazlar'!Y459="Uygun değil",(IF('Cihazlar'!X459="","",IF(ISNUMBER('Cihazlar'!X459),'Cihazlar'!X459,IFERROR(DATE(VALUE(RIGHT('Cihazlar'!X459,4)),VALUE(MID('Cihazlar'!X459,4,2)),VALUE(LEFT('Cihazlar'!X459,2))),""))))+0,EDATE((IF('Cihazlar'!X459="","",IF(ISNUMBER('Cihazlar'!X459),'Cihazlar'!X459,IFERROR(DATE(VALUE(RIGHT('Cihazlar'!X459,4)),VALUE(MID('Cihazlar'!X459,4,2)),VALUE(LEFT('Cihazlar'!X459,2))),"")))),12)))</f>
        <v/>
      </c>
      <c r="N459" s="17" t="str">
        <f>IF(M459="","",M459-TODAY())</f>
        <v/>
      </c>
      <c r="O459" s="16" t="str">
        <f>IF('Cihazlar'!F459&lt;&gt;"",IF('Cihazlar'!F459="","",IF(ISNUMBER('Cihazlar'!F459),'Cihazlar'!F459,IFERROR(DATE(VALUE(RIGHT('Cihazlar'!F459,4)),VALUE(MID('Cihazlar'!F459,4,2)),VALUE(LEFT('Cihazlar'!F459,2))),""))),IF('Cihazlar'!E459="","",IF(ISNUMBER('Cihazlar'!E459),'Cihazlar'!E459,IFERROR(DATE(VALUE(RIGHT('Cihazlar'!E459,4)),VALUE(MID('Cihazlar'!E459,4,2)),VALUE(LEFT('Cihazlar'!E459,2))),""))))</f>
        <v/>
      </c>
      <c r="P459" t="str">
        <f>IF('Cihazlar'!C459="","",IFERROR(MATCH('Cihazlar'!C459,'Ürünler'!$A:$A,0),IFERROR(MATCH('Cihazlar'!C459,'Ürünler'!$B:$B,0),"")))</f>
        <v/>
      </c>
      <c r="Q459">
        <f>IF(R459&gt;0,0,IF('Cihazlar'!J459&lt;&gt;"",N(VALUE('Cihazlar'!J459)),IF(P459="",0,N(INDEX('Ürünler'!$C:$C,P459)))))</f>
        <v>0</v>
      </c>
      <c r="R459">
        <f>IF('Cihazlar'!K459&lt;&gt;"",N(VALUE('Cihazlar'!K459)),IF('Cihazlar'!J459&lt;&gt;"",0,IF(P459="",0,N(INDEX('Ürünler'!$D:$D,P459)))))</f>
        <v>0</v>
      </c>
    </row>
    <row r="460" spans="1:18">
      <c r="A460" t="str">
        <f>IF(AND('Cihazlar'!A460="",'Cihazlar'!B460=""),"",IFERROR(INDEX('Müşteriler'!$A:$A,MATCH(IF('Cihazlar'!A460="","§",'Cihazlar'!A460),'Müşteriler'!$K:$K,0)),IFERROR(INDEX('Müşteriler'!$A:$A,MATCH(IF('Cihazlar'!B460="","§",'Cihazlar'!B460),'Müşteriler'!$C:$C,0)),'Cihazlar'!A460&amp;'Cihazlar'!B460)))</f>
        <v/>
      </c>
      <c r="B460" t="str">
        <f>IF('Cihazlar'!C460="","",IF(P460="",'Cihazlar'!C460,INDEX('Ürünler'!$B:$B,P460)))</f>
        <v/>
      </c>
      <c r="C460" t="str">
        <f>IF('Cihazlar'!D460="","",'Cihazlar'!D460)</f>
        <v/>
      </c>
      <c r="D460" s="16" t="str">
        <f>O460</f>
        <v/>
      </c>
      <c r="E460" t="str">
        <f>IF(R460&gt;0,R460&amp;" gün",IF(Q460&gt;0,Q460&amp;" ay",""))</f>
        <v/>
      </c>
      <c r="F460" s="16" t="str">
        <f>IF(OR('Cihazlar'!C460="",O460=""),"",IF(R460&gt;0,O460+R460,IF(Q460&gt;0,EDATE(O460,Q460),"")))</f>
        <v/>
      </c>
      <c r="G460" s="17" t="str">
        <f>IF(F460="","",F460-TODAY())</f>
        <v/>
      </c>
      <c r="H460" t="str">
        <f>IF(G460="","",IF(G460&lt;0,"Gecikmiş",IF(G460&lt;=30,"30 gün içinde","Planlı")))</f>
        <v/>
      </c>
      <c r="I460" s="16" t="str">
        <f>IF('Cihazlar'!R460="","",IF('Cihazlar'!S460="Uygun değil",(IF('Cihazlar'!R460="","",IF(ISNUMBER('Cihazlar'!R460),'Cihazlar'!R460,IFERROR(DATE(VALUE(RIGHT('Cihazlar'!R460,4)),VALUE(MID('Cihazlar'!R460,4,2)),VALUE(LEFT('Cihazlar'!R460,2))),""))))+0,EDATE((IF('Cihazlar'!R460="","",IF(ISNUMBER('Cihazlar'!R460),'Cihazlar'!R460,IFERROR(DATE(VALUE(RIGHT('Cihazlar'!R460,4)),VALUE(MID('Cihazlar'!R460,4,2)),VALUE(LEFT('Cihazlar'!R460,2))),"")))),12)))</f>
        <v/>
      </c>
      <c r="J460" s="17" t="str">
        <f>IF(I460="","",I460-TODAY())</f>
        <v/>
      </c>
      <c r="K460" s="16" t="str">
        <f>IF('Cihazlar'!U460="","",IF('Cihazlar'!V460="Kaçak var",(IF('Cihazlar'!U460="","",IF(ISNUMBER('Cihazlar'!U460),'Cihazlar'!U460,IFERROR(DATE(VALUE(RIGHT('Cihazlar'!U460,4)),VALUE(MID('Cihazlar'!U460,4,2)),VALUE(LEFT('Cihazlar'!U460,2))),""))))+30,EDATE((IF('Cihazlar'!U460="","",IF(ISNUMBER('Cihazlar'!U460),'Cihazlar'!U460,IFERROR(DATE(VALUE(RIGHT('Cihazlar'!U460,4)),VALUE(MID('Cihazlar'!U460,4,2)),VALUE(LEFT('Cihazlar'!U460,2))),"")))),12)))</f>
        <v/>
      </c>
      <c r="L460" s="17" t="str">
        <f>IF(K460="","",K460-TODAY())</f>
        <v/>
      </c>
      <c r="M460" s="16" t="str">
        <f>IF('Cihazlar'!X460="","",IF('Cihazlar'!Y460="Uygun değil",(IF('Cihazlar'!X460="","",IF(ISNUMBER('Cihazlar'!X460),'Cihazlar'!X460,IFERROR(DATE(VALUE(RIGHT('Cihazlar'!X460,4)),VALUE(MID('Cihazlar'!X460,4,2)),VALUE(LEFT('Cihazlar'!X460,2))),""))))+0,EDATE((IF('Cihazlar'!X460="","",IF(ISNUMBER('Cihazlar'!X460),'Cihazlar'!X460,IFERROR(DATE(VALUE(RIGHT('Cihazlar'!X460,4)),VALUE(MID('Cihazlar'!X460,4,2)),VALUE(LEFT('Cihazlar'!X460,2))),"")))),12)))</f>
        <v/>
      </c>
      <c r="N460" s="17" t="str">
        <f>IF(M460="","",M460-TODAY())</f>
        <v/>
      </c>
      <c r="O460" s="16" t="str">
        <f>IF('Cihazlar'!F460&lt;&gt;"",IF('Cihazlar'!F460="","",IF(ISNUMBER('Cihazlar'!F460),'Cihazlar'!F460,IFERROR(DATE(VALUE(RIGHT('Cihazlar'!F460,4)),VALUE(MID('Cihazlar'!F460,4,2)),VALUE(LEFT('Cihazlar'!F460,2))),""))),IF('Cihazlar'!E460="","",IF(ISNUMBER('Cihazlar'!E460),'Cihazlar'!E460,IFERROR(DATE(VALUE(RIGHT('Cihazlar'!E460,4)),VALUE(MID('Cihazlar'!E460,4,2)),VALUE(LEFT('Cihazlar'!E460,2))),""))))</f>
        <v/>
      </c>
      <c r="P460" t="str">
        <f>IF('Cihazlar'!C460="","",IFERROR(MATCH('Cihazlar'!C460,'Ürünler'!$A:$A,0),IFERROR(MATCH('Cihazlar'!C460,'Ürünler'!$B:$B,0),"")))</f>
        <v/>
      </c>
      <c r="Q460">
        <f>IF(R460&gt;0,0,IF('Cihazlar'!J460&lt;&gt;"",N(VALUE('Cihazlar'!J460)),IF(P460="",0,N(INDEX('Ürünler'!$C:$C,P460)))))</f>
        <v>0</v>
      </c>
      <c r="R460">
        <f>IF('Cihazlar'!K460&lt;&gt;"",N(VALUE('Cihazlar'!K460)),IF('Cihazlar'!J460&lt;&gt;"",0,IF(P460="",0,N(INDEX('Ürünler'!$D:$D,P460)))))</f>
        <v>0</v>
      </c>
    </row>
    <row r="461" spans="1:18">
      <c r="A461" t="str">
        <f>IF(AND('Cihazlar'!A461="",'Cihazlar'!B461=""),"",IFERROR(INDEX('Müşteriler'!$A:$A,MATCH(IF('Cihazlar'!A461="","§",'Cihazlar'!A461),'Müşteriler'!$K:$K,0)),IFERROR(INDEX('Müşteriler'!$A:$A,MATCH(IF('Cihazlar'!B461="","§",'Cihazlar'!B461),'Müşteriler'!$C:$C,0)),'Cihazlar'!A461&amp;'Cihazlar'!B461)))</f>
        <v/>
      </c>
      <c r="B461" t="str">
        <f>IF('Cihazlar'!C461="","",IF(P461="",'Cihazlar'!C461,INDEX('Ürünler'!$B:$B,P461)))</f>
        <v/>
      </c>
      <c r="C461" t="str">
        <f>IF('Cihazlar'!D461="","",'Cihazlar'!D461)</f>
        <v/>
      </c>
      <c r="D461" s="16" t="str">
        <f>O461</f>
        <v/>
      </c>
      <c r="E461" t="str">
        <f>IF(R461&gt;0,R461&amp;" gün",IF(Q461&gt;0,Q461&amp;" ay",""))</f>
        <v/>
      </c>
      <c r="F461" s="16" t="str">
        <f>IF(OR('Cihazlar'!C461="",O461=""),"",IF(R461&gt;0,O461+R461,IF(Q461&gt;0,EDATE(O461,Q461),"")))</f>
        <v/>
      </c>
      <c r="G461" s="17" t="str">
        <f>IF(F461="","",F461-TODAY())</f>
        <v/>
      </c>
      <c r="H461" t="str">
        <f>IF(G461="","",IF(G461&lt;0,"Gecikmiş",IF(G461&lt;=30,"30 gün içinde","Planlı")))</f>
        <v/>
      </c>
      <c r="I461" s="16" t="str">
        <f>IF('Cihazlar'!R461="","",IF('Cihazlar'!S461="Uygun değil",(IF('Cihazlar'!R461="","",IF(ISNUMBER('Cihazlar'!R461),'Cihazlar'!R461,IFERROR(DATE(VALUE(RIGHT('Cihazlar'!R461,4)),VALUE(MID('Cihazlar'!R461,4,2)),VALUE(LEFT('Cihazlar'!R461,2))),""))))+0,EDATE((IF('Cihazlar'!R461="","",IF(ISNUMBER('Cihazlar'!R461),'Cihazlar'!R461,IFERROR(DATE(VALUE(RIGHT('Cihazlar'!R461,4)),VALUE(MID('Cihazlar'!R461,4,2)),VALUE(LEFT('Cihazlar'!R461,2))),"")))),12)))</f>
        <v/>
      </c>
      <c r="J461" s="17" t="str">
        <f>IF(I461="","",I461-TODAY())</f>
        <v/>
      </c>
      <c r="K461" s="16" t="str">
        <f>IF('Cihazlar'!U461="","",IF('Cihazlar'!V461="Kaçak var",(IF('Cihazlar'!U461="","",IF(ISNUMBER('Cihazlar'!U461),'Cihazlar'!U461,IFERROR(DATE(VALUE(RIGHT('Cihazlar'!U461,4)),VALUE(MID('Cihazlar'!U461,4,2)),VALUE(LEFT('Cihazlar'!U461,2))),""))))+30,EDATE((IF('Cihazlar'!U461="","",IF(ISNUMBER('Cihazlar'!U461),'Cihazlar'!U461,IFERROR(DATE(VALUE(RIGHT('Cihazlar'!U461,4)),VALUE(MID('Cihazlar'!U461,4,2)),VALUE(LEFT('Cihazlar'!U461,2))),"")))),12)))</f>
        <v/>
      </c>
      <c r="L461" s="17" t="str">
        <f>IF(K461="","",K461-TODAY())</f>
        <v/>
      </c>
      <c r="M461" s="16" t="str">
        <f>IF('Cihazlar'!X461="","",IF('Cihazlar'!Y461="Uygun değil",(IF('Cihazlar'!X461="","",IF(ISNUMBER('Cihazlar'!X461),'Cihazlar'!X461,IFERROR(DATE(VALUE(RIGHT('Cihazlar'!X461,4)),VALUE(MID('Cihazlar'!X461,4,2)),VALUE(LEFT('Cihazlar'!X461,2))),""))))+0,EDATE((IF('Cihazlar'!X461="","",IF(ISNUMBER('Cihazlar'!X461),'Cihazlar'!X461,IFERROR(DATE(VALUE(RIGHT('Cihazlar'!X461,4)),VALUE(MID('Cihazlar'!X461,4,2)),VALUE(LEFT('Cihazlar'!X461,2))),"")))),12)))</f>
        <v/>
      </c>
      <c r="N461" s="17" t="str">
        <f>IF(M461="","",M461-TODAY())</f>
        <v/>
      </c>
      <c r="O461" s="16" t="str">
        <f>IF('Cihazlar'!F461&lt;&gt;"",IF('Cihazlar'!F461="","",IF(ISNUMBER('Cihazlar'!F461),'Cihazlar'!F461,IFERROR(DATE(VALUE(RIGHT('Cihazlar'!F461,4)),VALUE(MID('Cihazlar'!F461,4,2)),VALUE(LEFT('Cihazlar'!F461,2))),""))),IF('Cihazlar'!E461="","",IF(ISNUMBER('Cihazlar'!E461),'Cihazlar'!E461,IFERROR(DATE(VALUE(RIGHT('Cihazlar'!E461,4)),VALUE(MID('Cihazlar'!E461,4,2)),VALUE(LEFT('Cihazlar'!E461,2))),""))))</f>
        <v/>
      </c>
      <c r="P461" t="str">
        <f>IF('Cihazlar'!C461="","",IFERROR(MATCH('Cihazlar'!C461,'Ürünler'!$A:$A,0),IFERROR(MATCH('Cihazlar'!C461,'Ürünler'!$B:$B,0),"")))</f>
        <v/>
      </c>
      <c r="Q461">
        <f>IF(R461&gt;0,0,IF('Cihazlar'!J461&lt;&gt;"",N(VALUE('Cihazlar'!J461)),IF(P461="",0,N(INDEX('Ürünler'!$C:$C,P461)))))</f>
        <v>0</v>
      </c>
      <c r="R461">
        <f>IF('Cihazlar'!K461&lt;&gt;"",N(VALUE('Cihazlar'!K461)),IF('Cihazlar'!J461&lt;&gt;"",0,IF(P461="",0,N(INDEX('Ürünler'!$D:$D,P461)))))</f>
        <v>0</v>
      </c>
    </row>
    <row r="462" spans="1:18">
      <c r="A462" t="str">
        <f>IF(AND('Cihazlar'!A462="",'Cihazlar'!B462=""),"",IFERROR(INDEX('Müşteriler'!$A:$A,MATCH(IF('Cihazlar'!A462="","§",'Cihazlar'!A462),'Müşteriler'!$K:$K,0)),IFERROR(INDEX('Müşteriler'!$A:$A,MATCH(IF('Cihazlar'!B462="","§",'Cihazlar'!B462),'Müşteriler'!$C:$C,0)),'Cihazlar'!A462&amp;'Cihazlar'!B462)))</f>
        <v/>
      </c>
      <c r="B462" t="str">
        <f>IF('Cihazlar'!C462="","",IF(P462="",'Cihazlar'!C462,INDEX('Ürünler'!$B:$B,P462)))</f>
        <v/>
      </c>
      <c r="C462" t="str">
        <f>IF('Cihazlar'!D462="","",'Cihazlar'!D462)</f>
        <v/>
      </c>
      <c r="D462" s="16" t="str">
        <f>O462</f>
        <v/>
      </c>
      <c r="E462" t="str">
        <f>IF(R462&gt;0,R462&amp;" gün",IF(Q462&gt;0,Q462&amp;" ay",""))</f>
        <v/>
      </c>
      <c r="F462" s="16" t="str">
        <f>IF(OR('Cihazlar'!C462="",O462=""),"",IF(R462&gt;0,O462+R462,IF(Q462&gt;0,EDATE(O462,Q462),"")))</f>
        <v/>
      </c>
      <c r="G462" s="17" t="str">
        <f>IF(F462="","",F462-TODAY())</f>
        <v/>
      </c>
      <c r="H462" t="str">
        <f>IF(G462="","",IF(G462&lt;0,"Gecikmiş",IF(G462&lt;=30,"30 gün içinde","Planlı")))</f>
        <v/>
      </c>
      <c r="I462" s="16" t="str">
        <f>IF('Cihazlar'!R462="","",IF('Cihazlar'!S462="Uygun değil",(IF('Cihazlar'!R462="","",IF(ISNUMBER('Cihazlar'!R462),'Cihazlar'!R462,IFERROR(DATE(VALUE(RIGHT('Cihazlar'!R462,4)),VALUE(MID('Cihazlar'!R462,4,2)),VALUE(LEFT('Cihazlar'!R462,2))),""))))+0,EDATE((IF('Cihazlar'!R462="","",IF(ISNUMBER('Cihazlar'!R462),'Cihazlar'!R462,IFERROR(DATE(VALUE(RIGHT('Cihazlar'!R462,4)),VALUE(MID('Cihazlar'!R462,4,2)),VALUE(LEFT('Cihazlar'!R462,2))),"")))),12)))</f>
        <v/>
      </c>
      <c r="J462" s="17" t="str">
        <f>IF(I462="","",I462-TODAY())</f>
        <v/>
      </c>
      <c r="K462" s="16" t="str">
        <f>IF('Cihazlar'!U462="","",IF('Cihazlar'!V462="Kaçak var",(IF('Cihazlar'!U462="","",IF(ISNUMBER('Cihazlar'!U462),'Cihazlar'!U462,IFERROR(DATE(VALUE(RIGHT('Cihazlar'!U462,4)),VALUE(MID('Cihazlar'!U462,4,2)),VALUE(LEFT('Cihazlar'!U462,2))),""))))+30,EDATE((IF('Cihazlar'!U462="","",IF(ISNUMBER('Cihazlar'!U462),'Cihazlar'!U462,IFERROR(DATE(VALUE(RIGHT('Cihazlar'!U462,4)),VALUE(MID('Cihazlar'!U462,4,2)),VALUE(LEFT('Cihazlar'!U462,2))),"")))),12)))</f>
        <v/>
      </c>
      <c r="L462" s="17" t="str">
        <f>IF(K462="","",K462-TODAY())</f>
        <v/>
      </c>
      <c r="M462" s="16" t="str">
        <f>IF('Cihazlar'!X462="","",IF('Cihazlar'!Y462="Uygun değil",(IF('Cihazlar'!X462="","",IF(ISNUMBER('Cihazlar'!X462),'Cihazlar'!X462,IFERROR(DATE(VALUE(RIGHT('Cihazlar'!X462,4)),VALUE(MID('Cihazlar'!X462,4,2)),VALUE(LEFT('Cihazlar'!X462,2))),""))))+0,EDATE((IF('Cihazlar'!X462="","",IF(ISNUMBER('Cihazlar'!X462),'Cihazlar'!X462,IFERROR(DATE(VALUE(RIGHT('Cihazlar'!X462,4)),VALUE(MID('Cihazlar'!X462,4,2)),VALUE(LEFT('Cihazlar'!X462,2))),"")))),12)))</f>
        <v/>
      </c>
      <c r="N462" s="17" t="str">
        <f>IF(M462="","",M462-TODAY())</f>
        <v/>
      </c>
      <c r="O462" s="16" t="str">
        <f>IF('Cihazlar'!F462&lt;&gt;"",IF('Cihazlar'!F462="","",IF(ISNUMBER('Cihazlar'!F462),'Cihazlar'!F462,IFERROR(DATE(VALUE(RIGHT('Cihazlar'!F462,4)),VALUE(MID('Cihazlar'!F462,4,2)),VALUE(LEFT('Cihazlar'!F462,2))),""))),IF('Cihazlar'!E462="","",IF(ISNUMBER('Cihazlar'!E462),'Cihazlar'!E462,IFERROR(DATE(VALUE(RIGHT('Cihazlar'!E462,4)),VALUE(MID('Cihazlar'!E462,4,2)),VALUE(LEFT('Cihazlar'!E462,2))),""))))</f>
        <v/>
      </c>
      <c r="P462" t="str">
        <f>IF('Cihazlar'!C462="","",IFERROR(MATCH('Cihazlar'!C462,'Ürünler'!$A:$A,0),IFERROR(MATCH('Cihazlar'!C462,'Ürünler'!$B:$B,0),"")))</f>
        <v/>
      </c>
      <c r="Q462">
        <f>IF(R462&gt;0,0,IF('Cihazlar'!J462&lt;&gt;"",N(VALUE('Cihazlar'!J462)),IF(P462="",0,N(INDEX('Ürünler'!$C:$C,P462)))))</f>
        <v>0</v>
      </c>
      <c r="R462">
        <f>IF('Cihazlar'!K462&lt;&gt;"",N(VALUE('Cihazlar'!K462)),IF('Cihazlar'!J462&lt;&gt;"",0,IF(P462="",0,N(INDEX('Ürünler'!$D:$D,P462)))))</f>
        <v>0</v>
      </c>
    </row>
    <row r="463" spans="1:18">
      <c r="A463" t="str">
        <f>IF(AND('Cihazlar'!A463="",'Cihazlar'!B463=""),"",IFERROR(INDEX('Müşteriler'!$A:$A,MATCH(IF('Cihazlar'!A463="","§",'Cihazlar'!A463),'Müşteriler'!$K:$K,0)),IFERROR(INDEX('Müşteriler'!$A:$A,MATCH(IF('Cihazlar'!B463="","§",'Cihazlar'!B463),'Müşteriler'!$C:$C,0)),'Cihazlar'!A463&amp;'Cihazlar'!B463)))</f>
        <v/>
      </c>
      <c r="B463" t="str">
        <f>IF('Cihazlar'!C463="","",IF(P463="",'Cihazlar'!C463,INDEX('Ürünler'!$B:$B,P463)))</f>
        <v/>
      </c>
      <c r="C463" t="str">
        <f>IF('Cihazlar'!D463="","",'Cihazlar'!D463)</f>
        <v/>
      </c>
      <c r="D463" s="16" t="str">
        <f>O463</f>
        <v/>
      </c>
      <c r="E463" t="str">
        <f>IF(R463&gt;0,R463&amp;" gün",IF(Q463&gt;0,Q463&amp;" ay",""))</f>
        <v/>
      </c>
      <c r="F463" s="16" t="str">
        <f>IF(OR('Cihazlar'!C463="",O463=""),"",IF(R463&gt;0,O463+R463,IF(Q463&gt;0,EDATE(O463,Q463),"")))</f>
        <v/>
      </c>
      <c r="G463" s="17" t="str">
        <f>IF(F463="","",F463-TODAY())</f>
        <v/>
      </c>
      <c r="H463" t="str">
        <f>IF(G463="","",IF(G463&lt;0,"Gecikmiş",IF(G463&lt;=30,"30 gün içinde","Planlı")))</f>
        <v/>
      </c>
      <c r="I463" s="16" t="str">
        <f>IF('Cihazlar'!R463="","",IF('Cihazlar'!S463="Uygun değil",(IF('Cihazlar'!R463="","",IF(ISNUMBER('Cihazlar'!R463),'Cihazlar'!R463,IFERROR(DATE(VALUE(RIGHT('Cihazlar'!R463,4)),VALUE(MID('Cihazlar'!R463,4,2)),VALUE(LEFT('Cihazlar'!R463,2))),""))))+0,EDATE((IF('Cihazlar'!R463="","",IF(ISNUMBER('Cihazlar'!R463),'Cihazlar'!R463,IFERROR(DATE(VALUE(RIGHT('Cihazlar'!R463,4)),VALUE(MID('Cihazlar'!R463,4,2)),VALUE(LEFT('Cihazlar'!R463,2))),"")))),12)))</f>
        <v/>
      </c>
      <c r="J463" s="17" t="str">
        <f>IF(I463="","",I463-TODAY())</f>
        <v/>
      </c>
      <c r="K463" s="16" t="str">
        <f>IF('Cihazlar'!U463="","",IF('Cihazlar'!V463="Kaçak var",(IF('Cihazlar'!U463="","",IF(ISNUMBER('Cihazlar'!U463),'Cihazlar'!U463,IFERROR(DATE(VALUE(RIGHT('Cihazlar'!U463,4)),VALUE(MID('Cihazlar'!U463,4,2)),VALUE(LEFT('Cihazlar'!U463,2))),""))))+30,EDATE((IF('Cihazlar'!U463="","",IF(ISNUMBER('Cihazlar'!U463),'Cihazlar'!U463,IFERROR(DATE(VALUE(RIGHT('Cihazlar'!U463,4)),VALUE(MID('Cihazlar'!U463,4,2)),VALUE(LEFT('Cihazlar'!U463,2))),"")))),12)))</f>
        <v/>
      </c>
      <c r="L463" s="17" t="str">
        <f>IF(K463="","",K463-TODAY())</f>
        <v/>
      </c>
      <c r="M463" s="16" t="str">
        <f>IF('Cihazlar'!X463="","",IF('Cihazlar'!Y463="Uygun değil",(IF('Cihazlar'!X463="","",IF(ISNUMBER('Cihazlar'!X463),'Cihazlar'!X463,IFERROR(DATE(VALUE(RIGHT('Cihazlar'!X463,4)),VALUE(MID('Cihazlar'!X463,4,2)),VALUE(LEFT('Cihazlar'!X463,2))),""))))+0,EDATE((IF('Cihazlar'!X463="","",IF(ISNUMBER('Cihazlar'!X463),'Cihazlar'!X463,IFERROR(DATE(VALUE(RIGHT('Cihazlar'!X463,4)),VALUE(MID('Cihazlar'!X463,4,2)),VALUE(LEFT('Cihazlar'!X463,2))),"")))),12)))</f>
        <v/>
      </c>
      <c r="N463" s="17" t="str">
        <f>IF(M463="","",M463-TODAY())</f>
        <v/>
      </c>
      <c r="O463" s="16" t="str">
        <f>IF('Cihazlar'!F463&lt;&gt;"",IF('Cihazlar'!F463="","",IF(ISNUMBER('Cihazlar'!F463),'Cihazlar'!F463,IFERROR(DATE(VALUE(RIGHT('Cihazlar'!F463,4)),VALUE(MID('Cihazlar'!F463,4,2)),VALUE(LEFT('Cihazlar'!F463,2))),""))),IF('Cihazlar'!E463="","",IF(ISNUMBER('Cihazlar'!E463),'Cihazlar'!E463,IFERROR(DATE(VALUE(RIGHT('Cihazlar'!E463,4)),VALUE(MID('Cihazlar'!E463,4,2)),VALUE(LEFT('Cihazlar'!E463,2))),""))))</f>
        <v/>
      </c>
      <c r="P463" t="str">
        <f>IF('Cihazlar'!C463="","",IFERROR(MATCH('Cihazlar'!C463,'Ürünler'!$A:$A,0),IFERROR(MATCH('Cihazlar'!C463,'Ürünler'!$B:$B,0),"")))</f>
        <v/>
      </c>
      <c r="Q463">
        <f>IF(R463&gt;0,0,IF('Cihazlar'!J463&lt;&gt;"",N(VALUE('Cihazlar'!J463)),IF(P463="",0,N(INDEX('Ürünler'!$C:$C,P463)))))</f>
        <v>0</v>
      </c>
      <c r="R463">
        <f>IF('Cihazlar'!K463&lt;&gt;"",N(VALUE('Cihazlar'!K463)),IF('Cihazlar'!J463&lt;&gt;"",0,IF(P463="",0,N(INDEX('Ürünler'!$D:$D,P463)))))</f>
        <v>0</v>
      </c>
    </row>
    <row r="464" spans="1:18">
      <c r="A464" t="str">
        <f>IF(AND('Cihazlar'!A464="",'Cihazlar'!B464=""),"",IFERROR(INDEX('Müşteriler'!$A:$A,MATCH(IF('Cihazlar'!A464="","§",'Cihazlar'!A464),'Müşteriler'!$K:$K,0)),IFERROR(INDEX('Müşteriler'!$A:$A,MATCH(IF('Cihazlar'!B464="","§",'Cihazlar'!B464),'Müşteriler'!$C:$C,0)),'Cihazlar'!A464&amp;'Cihazlar'!B464)))</f>
        <v/>
      </c>
      <c r="B464" t="str">
        <f>IF('Cihazlar'!C464="","",IF(P464="",'Cihazlar'!C464,INDEX('Ürünler'!$B:$B,P464)))</f>
        <v/>
      </c>
      <c r="C464" t="str">
        <f>IF('Cihazlar'!D464="","",'Cihazlar'!D464)</f>
        <v/>
      </c>
      <c r="D464" s="16" t="str">
        <f>O464</f>
        <v/>
      </c>
      <c r="E464" t="str">
        <f>IF(R464&gt;0,R464&amp;" gün",IF(Q464&gt;0,Q464&amp;" ay",""))</f>
        <v/>
      </c>
      <c r="F464" s="16" t="str">
        <f>IF(OR('Cihazlar'!C464="",O464=""),"",IF(R464&gt;0,O464+R464,IF(Q464&gt;0,EDATE(O464,Q464),"")))</f>
        <v/>
      </c>
      <c r="G464" s="17" t="str">
        <f>IF(F464="","",F464-TODAY())</f>
        <v/>
      </c>
      <c r="H464" t="str">
        <f>IF(G464="","",IF(G464&lt;0,"Gecikmiş",IF(G464&lt;=30,"30 gün içinde","Planlı")))</f>
        <v/>
      </c>
      <c r="I464" s="16" t="str">
        <f>IF('Cihazlar'!R464="","",IF('Cihazlar'!S464="Uygun değil",(IF('Cihazlar'!R464="","",IF(ISNUMBER('Cihazlar'!R464),'Cihazlar'!R464,IFERROR(DATE(VALUE(RIGHT('Cihazlar'!R464,4)),VALUE(MID('Cihazlar'!R464,4,2)),VALUE(LEFT('Cihazlar'!R464,2))),""))))+0,EDATE((IF('Cihazlar'!R464="","",IF(ISNUMBER('Cihazlar'!R464),'Cihazlar'!R464,IFERROR(DATE(VALUE(RIGHT('Cihazlar'!R464,4)),VALUE(MID('Cihazlar'!R464,4,2)),VALUE(LEFT('Cihazlar'!R464,2))),"")))),12)))</f>
        <v/>
      </c>
      <c r="J464" s="17" t="str">
        <f>IF(I464="","",I464-TODAY())</f>
        <v/>
      </c>
      <c r="K464" s="16" t="str">
        <f>IF('Cihazlar'!U464="","",IF('Cihazlar'!V464="Kaçak var",(IF('Cihazlar'!U464="","",IF(ISNUMBER('Cihazlar'!U464),'Cihazlar'!U464,IFERROR(DATE(VALUE(RIGHT('Cihazlar'!U464,4)),VALUE(MID('Cihazlar'!U464,4,2)),VALUE(LEFT('Cihazlar'!U464,2))),""))))+30,EDATE((IF('Cihazlar'!U464="","",IF(ISNUMBER('Cihazlar'!U464),'Cihazlar'!U464,IFERROR(DATE(VALUE(RIGHT('Cihazlar'!U464,4)),VALUE(MID('Cihazlar'!U464,4,2)),VALUE(LEFT('Cihazlar'!U464,2))),"")))),12)))</f>
        <v/>
      </c>
      <c r="L464" s="17" t="str">
        <f>IF(K464="","",K464-TODAY())</f>
        <v/>
      </c>
      <c r="M464" s="16" t="str">
        <f>IF('Cihazlar'!X464="","",IF('Cihazlar'!Y464="Uygun değil",(IF('Cihazlar'!X464="","",IF(ISNUMBER('Cihazlar'!X464),'Cihazlar'!X464,IFERROR(DATE(VALUE(RIGHT('Cihazlar'!X464,4)),VALUE(MID('Cihazlar'!X464,4,2)),VALUE(LEFT('Cihazlar'!X464,2))),""))))+0,EDATE((IF('Cihazlar'!X464="","",IF(ISNUMBER('Cihazlar'!X464),'Cihazlar'!X464,IFERROR(DATE(VALUE(RIGHT('Cihazlar'!X464,4)),VALUE(MID('Cihazlar'!X464,4,2)),VALUE(LEFT('Cihazlar'!X464,2))),"")))),12)))</f>
        <v/>
      </c>
      <c r="N464" s="17" t="str">
        <f>IF(M464="","",M464-TODAY())</f>
        <v/>
      </c>
      <c r="O464" s="16" t="str">
        <f>IF('Cihazlar'!F464&lt;&gt;"",IF('Cihazlar'!F464="","",IF(ISNUMBER('Cihazlar'!F464),'Cihazlar'!F464,IFERROR(DATE(VALUE(RIGHT('Cihazlar'!F464,4)),VALUE(MID('Cihazlar'!F464,4,2)),VALUE(LEFT('Cihazlar'!F464,2))),""))),IF('Cihazlar'!E464="","",IF(ISNUMBER('Cihazlar'!E464),'Cihazlar'!E464,IFERROR(DATE(VALUE(RIGHT('Cihazlar'!E464,4)),VALUE(MID('Cihazlar'!E464,4,2)),VALUE(LEFT('Cihazlar'!E464,2))),""))))</f>
        <v/>
      </c>
      <c r="P464" t="str">
        <f>IF('Cihazlar'!C464="","",IFERROR(MATCH('Cihazlar'!C464,'Ürünler'!$A:$A,0),IFERROR(MATCH('Cihazlar'!C464,'Ürünler'!$B:$B,0),"")))</f>
        <v/>
      </c>
      <c r="Q464">
        <f>IF(R464&gt;0,0,IF('Cihazlar'!J464&lt;&gt;"",N(VALUE('Cihazlar'!J464)),IF(P464="",0,N(INDEX('Ürünler'!$C:$C,P464)))))</f>
        <v>0</v>
      </c>
      <c r="R464">
        <f>IF('Cihazlar'!K464&lt;&gt;"",N(VALUE('Cihazlar'!K464)),IF('Cihazlar'!J464&lt;&gt;"",0,IF(P464="",0,N(INDEX('Ürünler'!$D:$D,P464)))))</f>
        <v>0</v>
      </c>
    </row>
    <row r="465" spans="1:18">
      <c r="A465" t="str">
        <f>IF(AND('Cihazlar'!A465="",'Cihazlar'!B465=""),"",IFERROR(INDEX('Müşteriler'!$A:$A,MATCH(IF('Cihazlar'!A465="","§",'Cihazlar'!A465),'Müşteriler'!$K:$K,0)),IFERROR(INDEX('Müşteriler'!$A:$A,MATCH(IF('Cihazlar'!B465="","§",'Cihazlar'!B465),'Müşteriler'!$C:$C,0)),'Cihazlar'!A465&amp;'Cihazlar'!B465)))</f>
        <v/>
      </c>
      <c r="B465" t="str">
        <f>IF('Cihazlar'!C465="","",IF(P465="",'Cihazlar'!C465,INDEX('Ürünler'!$B:$B,P465)))</f>
        <v/>
      </c>
      <c r="C465" t="str">
        <f>IF('Cihazlar'!D465="","",'Cihazlar'!D465)</f>
        <v/>
      </c>
      <c r="D465" s="16" t="str">
        <f>O465</f>
        <v/>
      </c>
      <c r="E465" t="str">
        <f>IF(R465&gt;0,R465&amp;" gün",IF(Q465&gt;0,Q465&amp;" ay",""))</f>
        <v/>
      </c>
      <c r="F465" s="16" t="str">
        <f>IF(OR('Cihazlar'!C465="",O465=""),"",IF(R465&gt;0,O465+R465,IF(Q465&gt;0,EDATE(O465,Q465),"")))</f>
        <v/>
      </c>
      <c r="G465" s="17" t="str">
        <f>IF(F465="","",F465-TODAY())</f>
        <v/>
      </c>
      <c r="H465" t="str">
        <f>IF(G465="","",IF(G465&lt;0,"Gecikmiş",IF(G465&lt;=30,"30 gün içinde","Planlı")))</f>
        <v/>
      </c>
      <c r="I465" s="16" t="str">
        <f>IF('Cihazlar'!R465="","",IF('Cihazlar'!S465="Uygun değil",(IF('Cihazlar'!R465="","",IF(ISNUMBER('Cihazlar'!R465),'Cihazlar'!R465,IFERROR(DATE(VALUE(RIGHT('Cihazlar'!R465,4)),VALUE(MID('Cihazlar'!R465,4,2)),VALUE(LEFT('Cihazlar'!R465,2))),""))))+0,EDATE((IF('Cihazlar'!R465="","",IF(ISNUMBER('Cihazlar'!R465),'Cihazlar'!R465,IFERROR(DATE(VALUE(RIGHT('Cihazlar'!R465,4)),VALUE(MID('Cihazlar'!R465,4,2)),VALUE(LEFT('Cihazlar'!R465,2))),"")))),12)))</f>
        <v/>
      </c>
      <c r="J465" s="17" t="str">
        <f>IF(I465="","",I465-TODAY())</f>
        <v/>
      </c>
      <c r="K465" s="16" t="str">
        <f>IF('Cihazlar'!U465="","",IF('Cihazlar'!V465="Kaçak var",(IF('Cihazlar'!U465="","",IF(ISNUMBER('Cihazlar'!U465),'Cihazlar'!U465,IFERROR(DATE(VALUE(RIGHT('Cihazlar'!U465,4)),VALUE(MID('Cihazlar'!U465,4,2)),VALUE(LEFT('Cihazlar'!U465,2))),""))))+30,EDATE((IF('Cihazlar'!U465="","",IF(ISNUMBER('Cihazlar'!U465),'Cihazlar'!U465,IFERROR(DATE(VALUE(RIGHT('Cihazlar'!U465,4)),VALUE(MID('Cihazlar'!U465,4,2)),VALUE(LEFT('Cihazlar'!U465,2))),"")))),12)))</f>
        <v/>
      </c>
      <c r="L465" s="17" t="str">
        <f>IF(K465="","",K465-TODAY())</f>
        <v/>
      </c>
      <c r="M465" s="16" t="str">
        <f>IF('Cihazlar'!X465="","",IF('Cihazlar'!Y465="Uygun değil",(IF('Cihazlar'!X465="","",IF(ISNUMBER('Cihazlar'!X465),'Cihazlar'!X465,IFERROR(DATE(VALUE(RIGHT('Cihazlar'!X465,4)),VALUE(MID('Cihazlar'!X465,4,2)),VALUE(LEFT('Cihazlar'!X465,2))),""))))+0,EDATE((IF('Cihazlar'!X465="","",IF(ISNUMBER('Cihazlar'!X465),'Cihazlar'!X465,IFERROR(DATE(VALUE(RIGHT('Cihazlar'!X465,4)),VALUE(MID('Cihazlar'!X465,4,2)),VALUE(LEFT('Cihazlar'!X465,2))),"")))),12)))</f>
        <v/>
      </c>
      <c r="N465" s="17" t="str">
        <f>IF(M465="","",M465-TODAY())</f>
        <v/>
      </c>
      <c r="O465" s="16" t="str">
        <f>IF('Cihazlar'!F465&lt;&gt;"",IF('Cihazlar'!F465="","",IF(ISNUMBER('Cihazlar'!F465),'Cihazlar'!F465,IFERROR(DATE(VALUE(RIGHT('Cihazlar'!F465,4)),VALUE(MID('Cihazlar'!F465,4,2)),VALUE(LEFT('Cihazlar'!F465,2))),""))),IF('Cihazlar'!E465="","",IF(ISNUMBER('Cihazlar'!E465),'Cihazlar'!E465,IFERROR(DATE(VALUE(RIGHT('Cihazlar'!E465,4)),VALUE(MID('Cihazlar'!E465,4,2)),VALUE(LEFT('Cihazlar'!E465,2))),""))))</f>
        <v/>
      </c>
      <c r="P465" t="str">
        <f>IF('Cihazlar'!C465="","",IFERROR(MATCH('Cihazlar'!C465,'Ürünler'!$A:$A,0),IFERROR(MATCH('Cihazlar'!C465,'Ürünler'!$B:$B,0),"")))</f>
        <v/>
      </c>
      <c r="Q465">
        <f>IF(R465&gt;0,0,IF('Cihazlar'!J465&lt;&gt;"",N(VALUE('Cihazlar'!J465)),IF(P465="",0,N(INDEX('Ürünler'!$C:$C,P465)))))</f>
        <v>0</v>
      </c>
      <c r="R465">
        <f>IF('Cihazlar'!K465&lt;&gt;"",N(VALUE('Cihazlar'!K465)),IF('Cihazlar'!J465&lt;&gt;"",0,IF(P465="",0,N(INDEX('Ürünler'!$D:$D,P465)))))</f>
        <v>0</v>
      </c>
    </row>
    <row r="466" spans="1:18">
      <c r="A466" t="str">
        <f>IF(AND('Cihazlar'!A466="",'Cihazlar'!B466=""),"",IFERROR(INDEX('Müşteriler'!$A:$A,MATCH(IF('Cihazlar'!A466="","§",'Cihazlar'!A466),'Müşteriler'!$K:$K,0)),IFERROR(INDEX('Müşteriler'!$A:$A,MATCH(IF('Cihazlar'!B466="","§",'Cihazlar'!B466),'Müşteriler'!$C:$C,0)),'Cihazlar'!A466&amp;'Cihazlar'!B466)))</f>
        <v/>
      </c>
      <c r="B466" t="str">
        <f>IF('Cihazlar'!C466="","",IF(P466="",'Cihazlar'!C466,INDEX('Ürünler'!$B:$B,P466)))</f>
        <v/>
      </c>
      <c r="C466" t="str">
        <f>IF('Cihazlar'!D466="","",'Cihazlar'!D466)</f>
        <v/>
      </c>
      <c r="D466" s="16" t="str">
        <f>O466</f>
        <v/>
      </c>
      <c r="E466" t="str">
        <f>IF(R466&gt;0,R466&amp;" gün",IF(Q466&gt;0,Q466&amp;" ay",""))</f>
        <v/>
      </c>
      <c r="F466" s="16" t="str">
        <f>IF(OR('Cihazlar'!C466="",O466=""),"",IF(R466&gt;0,O466+R466,IF(Q466&gt;0,EDATE(O466,Q466),"")))</f>
        <v/>
      </c>
      <c r="G466" s="17" t="str">
        <f>IF(F466="","",F466-TODAY())</f>
        <v/>
      </c>
      <c r="H466" t="str">
        <f>IF(G466="","",IF(G466&lt;0,"Gecikmiş",IF(G466&lt;=30,"30 gün içinde","Planlı")))</f>
        <v/>
      </c>
      <c r="I466" s="16" t="str">
        <f>IF('Cihazlar'!R466="","",IF('Cihazlar'!S466="Uygun değil",(IF('Cihazlar'!R466="","",IF(ISNUMBER('Cihazlar'!R466),'Cihazlar'!R466,IFERROR(DATE(VALUE(RIGHT('Cihazlar'!R466,4)),VALUE(MID('Cihazlar'!R466,4,2)),VALUE(LEFT('Cihazlar'!R466,2))),""))))+0,EDATE((IF('Cihazlar'!R466="","",IF(ISNUMBER('Cihazlar'!R466),'Cihazlar'!R466,IFERROR(DATE(VALUE(RIGHT('Cihazlar'!R466,4)),VALUE(MID('Cihazlar'!R466,4,2)),VALUE(LEFT('Cihazlar'!R466,2))),"")))),12)))</f>
        <v/>
      </c>
      <c r="J466" s="17" t="str">
        <f>IF(I466="","",I466-TODAY())</f>
        <v/>
      </c>
      <c r="K466" s="16" t="str">
        <f>IF('Cihazlar'!U466="","",IF('Cihazlar'!V466="Kaçak var",(IF('Cihazlar'!U466="","",IF(ISNUMBER('Cihazlar'!U466),'Cihazlar'!U466,IFERROR(DATE(VALUE(RIGHT('Cihazlar'!U466,4)),VALUE(MID('Cihazlar'!U466,4,2)),VALUE(LEFT('Cihazlar'!U466,2))),""))))+30,EDATE((IF('Cihazlar'!U466="","",IF(ISNUMBER('Cihazlar'!U466),'Cihazlar'!U466,IFERROR(DATE(VALUE(RIGHT('Cihazlar'!U466,4)),VALUE(MID('Cihazlar'!U466,4,2)),VALUE(LEFT('Cihazlar'!U466,2))),"")))),12)))</f>
        <v/>
      </c>
      <c r="L466" s="17" t="str">
        <f>IF(K466="","",K466-TODAY())</f>
        <v/>
      </c>
      <c r="M466" s="16" t="str">
        <f>IF('Cihazlar'!X466="","",IF('Cihazlar'!Y466="Uygun değil",(IF('Cihazlar'!X466="","",IF(ISNUMBER('Cihazlar'!X466),'Cihazlar'!X466,IFERROR(DATE(VALUE(RIGHT('Cihazlar'!X466,4)),VALUE(MID('Cihazlar'!X466,4,2)),VALUE(LEFT('Cihazlar'!X466,2))),""))))+0,EDATE((IF('Cihazlar'!X466="","",IF(ISNUMBER('Cihazlar'!X466),'Cihazlar'!X466,IFERROR(DATE(VALUE(RIGHT('Cihazlar'!X466,4)),VALUE(MID('Cihazlar'!X466,4,2)),VALUE(LEFT('Cihazlar'!X466,2))),"")))),12)))</f>
        <v/>
      </c>
      <c r="N466" s="17" t="str">
        <f>IF(M466="","",M466-TODAY())</f>
        <v/>
      </c>
      <c r="O466" s="16" t="str">
        <f>IF('Cihazlar'!F466&lt;&gt;"",IF('Cihazlar'!F466="","",IF(ISNUMBER('Cihazlar'!F466),'Cihazlar'!F466,IFERROR(DATE(VALUE(RIGHT('Cihazlar'!F466,4)),VALUE(MID('Cihazlar'!F466,4,2)),VALUE(LEFT('Cihazlar'!F466,2))),""))),IF('Cihazlar'!E466="","",IF(ISNUMBER('Cihazlar'!E466),'Cihazlar'!E466,IFERROR(DATE(VALUE(RIGHT('Cihazlar'!E466,4)),VALUE(MID('Cihazlar'!E466,4,2)),VALUE(LEFT('Cihazlar'!E466,2))),""))))</f>
        <v/>
      </c>
      <c r="P466" t="str">
        <f>IF('Cihazlar'!C466="","",IFERROR(MATCH('Cihazlar'!C466,'Ürünler'!$A:$A,0),IFERROR(MATCH('Cihazlar'!C466,'Ürünler'!$B:$B,0),"")))</f>
        <v/>
      </c>
      <c r="Q466">
        <f>IF(R466&gt;0,0,IF('Cihazlar'!J466&lt;&gt;"",N(VALUE('Cihazlar'!J466)),IF(P466="",0,N(INDEX('Ürünler'!$C:$C,P466)))))</f>
        <v>0</v>
      </c>
      <c r="R466">
        <f>IF('Cihazlar'!K466&lt;&gt;"",N(VALUE('Cihazlar'!K466)),IF('Cihazlar'!J466&lt;&gt;"",0,IF(P466="",0,N(INDEX('Ürünler'!$D:$D,P466)))))</f>
        <v>0</v>
      </c>
    </row>
    <row r="467" spans="1:18">
      <c r="A467" t="str">
        <f>IF(AND('Cihazlar'!A467="",'Cihazlar'!B467=""),"",IFERROR(INDEX('Müşteriler'!$A:$A,MATCH(IF('Cihazlar'!A467="","§",'Cihazlar'!A467),'Müşteriler'!$K:$K,0)),IFERROR(INDEX('Müşteriler'!$A:$A,MATCH(IF('Cihazlar'!B467="","§",'Cihazlar'!B467),'Müşteriler'!$C:$C,0)),'Cihazlar'!A467&amp;'Cihazlar'!B467)))</f>
        <v/>
      </c>
      <c r="B467" t="str">
        <f>IF('Cihazlar'!C467="","",IF(P467="",'Cihazlar'!C467,INDEX('Ürünler'!$B:$B,P467)))</f>
        <v/>
      </c>
      <c r="C467" t="str">
        <f>IF('Cihazlar'!D467="","",'Cihazlar'!D467)</f>
        <v/>
      </c>
      <c r="D467" s="16" t="str">
        <f>O467</f>
        <v/>
      </c>
      <c r="E467" t="str">
        <f>IF(R467&gt;0,R467&amp;" gün",IF(Q467&gt;0,Q467&amp;" ay",""))</f>
        <v/>
      </c>
      <c r="F467" s="16" t="str">
        <f>IF(OR('Cihazlar'!C467="",O467=""),"",IF(R467&gt;0,O467+R467,IF(Q467&gt;0,EDATE(O467,Q467),"")))</f>
        <v/>
      </c>
      <c r="G467" s="17" t="str">
        <f>IF(F467="","",F467-TODAY())</f>
        <v/>
      </c>
      <c r="H467" t="str">
        <f>IF(G467="","",IF(G467&lt;0,"Gecikmiş",IF(G467&lt;=30,"30 gün içinde","Planlı")))</f>
        <v/>
      </c>
      <c r="I467" s="16" t="str">
        <f>IF('Cihazlar'!R467="","",IF('Cihazlar'!S467="Uygun değil",(IF('Cihazlar'!R467="","",IF(ISNUMBER('Cihazlar'!R467),'Cihazlar'!R467,IFERROR(DATE(VALUE(RIGHT('Cihazlar'!R467,4)),VALUE(MID('Cihazlar'!R467,4,2)),VALUE(LEFT('Cihazlar'!R467,2))),""))))+0,EDATE((IF('Cihazlar'!R467="","",IF(ISNUMBER('Cihazlar'!R467),'Cihazlar'!R467,IFERROR(DATE(VALUE(RIGHT('Cihazlar'!R467,4)),VALUE(MID('Cihazlar'!R467,4,2)),VALUE(LEFT('Cihazlar'!R467,2))),"")))),12)))</f>
        <v/>
      </c>
      <c r="J467" s="17" t="str">
        <f>IF(I467="","",I467-TODAY())</f>
        <v/>
      </c>
      <c r="K467" s="16" t="str">
        <f>IF('Cihazlar'!U467="","",IF('Cihazlar'!V467="Kaçak var",(IF('Cihazlar'!U467="","",IF(ISNUMBER('Cihazlar'!U467),'Cihazlar'!U467,IFERROR(DATE(VALUE(RIGHT('Cihazlar'!U467,4)),VALUE(MID('Cihazlar'!U467,4,2)),VALUE(LEFT('Cihazlar'!U467,2))),""))))+30,EDATE((IF('Cihazlar'!U467="","",IF(ISNUMBER('Cihazlar'!U467),'Cihazlar'!U467,IFERROR(DATE(VALUE(RIGHT('Cihazlar'!U467,4)),VALUE(MID('Cihazlar'!U467,4,2)),VALUE(LEFT('Cihazlar'!U467,2))),"")))),12)))</f>
        <v/>
      </c>
      <c r="L467" s="17" t="str">
        <f>IF(K467="","",K467-TODAY())</f>
        <v/>
      </c>
      <c r="M467" s="16" t="str">
        <f>IF('Cihazlar'!X467="","",IF('Cihazlar'!Y467="Uygun değil",(IF('Cihazlar'!X467="","",IF(ISNUMBER('Cihazlar'!X467),'Cihazlar'!X467,IFERROR(DATE(VALUE(RIGHT('Cihazlar'!X467,4)),VALUE(MID('Cihazlar'!X467,4,2)),VALUE(LEFT('Cihazlar'!X467,2))),""))))+0,EDATE((IF('Cihazlar'!X467="","",IF(ISNUMBER('Cihazlar'!X467),'Cihazlar'!X467,IFERROR(DATE(VALUE(RIGHT('Cihazlar'!X467,4)),VALUE(MID('Cihazlar'!X467,4,2)),VALUE(LEFT('Cihazlar'!X467,2))),"")))),12)))</f>
        <v/>
      </c>
      <c r="N467" s="17" t="str">
        <f>IF(M467="","",M467-TODAY())</f>
        <v/>
      </c>
      <c r="O467" s="16" t="str">
        <f>IF('Cihazlar'!F467&lt;&gt;"",IF('Cihazlar'!F467="","",IF(ISNUMBER('Cihazlar'!F467),'Cihazlar'!F467,IFERROR(DATE(VALUE(RIGHT('Cihazlar'!F467,4)),VALUE(MID('Cihazlar'!F467,4,2)),VALUE(LEFT('Cihazlar'!F467,2))),""))),IF('Cihazlar'!E467="","",IF(ISNUMBER('Cihazlar'!E467),'Cihazlar'!E467,IFERROR(DATE(VALUE(RIGHT('Cihazlar'!E467,4)),VALUE(MID('Cihazlar'!E467,4,2)),VALUE(LEFT('Cihazlar'!E467,2))),""))))</f>
        <v/>
      </c>
      <c r="P467" t="str">
        <f>IF('Cihazlar'!C467="","",IFERROR(MATCH('Cihazlar'!C467,'Ürünler'!$A:$A,0),IFERROR(MATCH('Cihazlar'!C467,'Ürünler'!$B:$B,0),"")))</f>
        <v/>
      </c>
      <c r="Q467">
        <f>IF(R467&gt;0,0,IF('Cihazlar'!J467&lt;&gt;"",N(VALUE('Cihazlar'!J467)),IF(P467="",0,N(INDEX('Ürünler'!$C:$C,P467)))))</f>
        <v>0</v>
      </c>
      <c r="R467">
        <f>IF('Cihazlar'!K467&lt;&gt;"",N(VALUE('Cihazlar'!K467)),IF('Cihazlar'!J467&lt;&gt;"",0,IF(P467="",0,N(INDEX('Ürünler'!$D:$D,P467)))))</f>
        <v>0</v>
      </c>
    </row>
    <row r="468" spans="1:18">
      <c r="A468" t="str">
        <f>IF(AND('Cihazlar'!A468="",'Cihazlar'!B468=""),"",IFERROR(INDEX('Müşteriler'!$A:$A,MATCH(IF('Cihazlar'!A468="","§",'Cihazlar'!A468),'Müşteriler'!$K:$K,0)),IFERROR(INDEX('Müşteriler'!$A:$A,MATCH(IF('Cihazlar'!B468="","§",'Cihazlar'!B468),'Müşteriler'!$C:$C,0)),'Cihazlar'!A468&amp;'Cihazlar'!B468)))</f>
        <v/>
      </c>
      <c r="B468" t="str">
        <f>IF('Cihazlar'!C468="","",IF(P468="",'Cihazlar'!C468,INDEX('Ürünler'!$B:$B,P468)))</f>
        <v/>
      </c>
      <c r="C468" t="str">
        <f>IF('Cihazlar'!D468="","",'Cihazlar'!D468)</f>
        <v/>
      </c>
      <c r="D468" s="16" t="str">
        <f>O468</f>
        <v/>
      </c>
      <c r="E468" t="str">
        <f>IF(R468&gt;0,R468&amp;" gün",IF(Q468&gt;0,Q468&amp;" ay",""))</f>
        <v/>
      </c>
      <c r="F468" s="16" t="str">
        <f>IF(OR('Cihazlar'!C468="",O468=""),"",IF(R468&gt;0,O468+R468,IF(Q468&gt;0,EDATE(O468,Q468),"")))</f>
        <v/>
      </c>
      <c r="G468" s="17" t="str">
        <f>IF(F468="","",F468-TODAY())</f>
        <v/>
      </c>
      <c r="H468" t="str">
        <f>IF(G468="","",IF(G468&lt;0,"Gecikmiş",IF(G468&lt;=30,"30 gün içinde","Planlı")))</f>
        <v/>
      </c>
      <c r="I468" s="16" t="str">
        <f>IF('Cihazlar'!R468="","",IF('Cihazlar'!S468="Uygun değil",(IF('Cihazlar'!R468="","",IF(ISNUMBER('Cihazlar'!R468),'Cihazlar'!R468,IFERROR(DATE(VALUE(RIGHT('Cihazlar'!R468,4)),VALUE(MID('Cihazlar'!R468,4,2)),VALUE(LEFT('Cihazlar'!R468,2))),""))))+0,EDATE((IF('Cihazlar'!R468="","",IF(ISNUMBER('Cihazlar'!R468),'Cihazlar'!R468,IFERROR(DATE(VALUE(RIGHT('Cihazlar'!R468,4)),VALUE(MID('Cihazlar'!R468,4,2)),VALUE(LEFT('Cihazlar'!R468,2))),"")))),12)))</f>
        <v/>
      </c>
      <c r="J468" s="17" t="str">
        <f>IF(I468="","",I468-TODAY())</f>
        <v/>
      </c>
      <c r="K468" s="16" t="str">
        <f>IF('Cihazlar'!U468="","",IF('Cihazlar'!V468="Kaçak var",(IF('Cihazlar'!U468="","",IF(ISNUMBER('Cihazlar'!U468),'Cihazlar'!U468,IFERROR(DATE(VALUE(RIGHT('Cihazlar'!U468,4)),VALUE(MID('Cihazlar'!U468,4,2)),VALUE(LEFT('Cihazlar'!U468,2))),""))))+30,EDATE((IF('Cihazlar'!U468="","",IF(ISNUMBER('Cihazlar'!U468),'Cihazlar'!U468,IFERROR(DATE(VALUE(RIGHT('Cihazlar'!U468,4)),VALUE(MID('Cihazlar'!U468,4,2)),VALUE(LEFT('Cihazlar'!U468,2))),"")))),12)))</f>
        <v/>
      </c>
      <c r="L468" s="17" t="str">
        <f>IF(K468="","",K468-TODAY())</f>
        <v/>
      </c>
      <c r="M468" s="16" t="str">
        <f>IF('Cihazlar'!X468="","",IF('Cihazlar'!Y468="Uygun değil",(IF('Cihazlar'!X468="","",IF(ISNUMBER('Cihazlar'!X468),'Cihazlar'!X468,IFERROR(DATE(VALUE(RIGHT('Cihazlar'!X468,4)),VALUE(MID('Cihazlar'!X468,4,2)),VALUE(LEFT('Cihazlar'!X468,2))),""))))+0,EDATE((IF('Cihazlar'!X468="","",IF(ISNUMBER('Cihazlar'!X468),'Cihazlar'!X468,IFERROR(DATE(VALUE(RIGHT('Cihazlar'!X468,4)),VALUE(MID('Cihazlar'!X468,4,2)),VALUE(LEFT('Cihazlar'!X468,2))),"")))),12)))</f>
        <v/>
      </c>
      <c r="N468" s="17" t="str">
        <f>IF(M468="","",M468-TODAY())</f>
        <v/>
      </c>
      <c r="O468" s="16" t="str">
        <f>IF('Cihazlar'!F468&lt;&gt;"",IF('Cihazlar'!F468="","",IF(ISNUMBER('Cihazlar'!F468),'Cihazlar'!F468,IFERROR(DATE(VALUE(RIGHT('Cihazlar'!F468,4)),VALUE(MID('Cihazlar'!F468,4,2)),VALUE(LEFT('Cihazlar'!F468,2))),""))),IF('Cihazlar'!E468="","",IF(ISNUMBER('Cihazlar'!E468),'Cihazlar'!E468,IFERROR(DATE(VALUE(RIGHT('Cihazlar'!E468,4)),VALUE(MID('Cihazlar'!E468,4,2)),VALUE(LEFT('Cihazlar'!E468,2))),""))))</f>
        <v/>
      </c>
      <c r="P468" t="str">
        <f>IF('Cihazlar'!C468="","",IFERROR(MATCH('Cihazlar'!C468,'Ürünler'!$A:$A,0),IFERROR(MATCH('Cihazlar'!C468,'Ürünler'!$B:$B,0),"")))</f>
        <v/>
      </c>
      <c r="Q468">
        <f>IF(R468&gt;0,0,IF('Cihazlar'!J468&lt;&gt;"",N(VALUE('Cihazlar'!J468)),IF(P468="",0,N(INDEX('Ürünler'!$C:$C,P468)))))</f>
        <v>0</v>
      </c>
      <c r="R468">
        <f>IF('Cihazlar'!K468&lt;&gt;"",N(VALUE('Cihazlar'!K468)),IF('Cihazlar'!J468&lt;&gt;"",0,IF(P468="",0,N(INDEX('Ürünler'!$D:$D,P468)))))</f>
        <v>0</v>
      </c>
    </row>
    <row r="469" spans="1:18">
      <c r="A469" t="str">
        <f>IF(AND('Cihazlar'!A469="",'Cihazlar'!B469=""),"",IFERROR(INDEX('Müşteriler'!$A:$A,MATCH(IF('Cihazlar'!A469="","§",'Cihazlar'!A469),'Müşteriler'!$K:$K,0)),IFERROR(INDEX('Müşteriler'!$A:$A,MATCH(IF('Cihazlar'!B469="","§",'Cihazlar'!B469),'Müşteriler'!$C:$C,0)),'Cihazlar'!A469&amp;'Cihazlar'!B469)))</f>
        <v/>
      </c>
      <c r="B469" t="str">
        <f>IF('Cihazlar'!C469="","",IF(P469="",'Cihazlar'!C469,INDEX('Ürünler'!$B:$B,P469)))</f>
        <v/>
      </c>
      <c r="C469" t="str">
        <f>IF('Cihazlar'!D469="","",'Cihazlar'!D469)</f>
        <v/>
      </c>
      <c r="D469" s="16" t="str">
        <f>O469</f>
        <v/>
      </c>
      <c r="E469" t="str">
        <f>IF(R469&gt;0,R469&amp;" gün",IF(Q469&gt;0,Q469&amp;" ay",""))</f>
        <v/>
      </c>
      <c r="F469" s="16" t="str">
        <f>IF(OR('Cihazlar'!C469="",O469=""),"",IF(R469&gt;0,O469+R469,IF(Q469&gt;0,EDATE(O469,Q469),"")))</f>
        <v/>
      </c>
      <c r="G469" s="17" t="str">
        <f>IF(F469="","",F469-TODAY())</f>
        <v/>
      </c>
      <c r="H469" t="str">
        <f>IF(G469="","",IF(G469&lt;0,"Gecikmiş",IF(G469&lt;=30,"30 gün içinde","Planlı")))</f>
        <v/>
      </c>
      <c r="I469" s="16" t="str">
        <f>IF('Cihazlar'!R469="","",IF('Cihazlar'!S469="Uygun değil",(IF('Cihazlar'!R469="","",IF(ISNUMBER('Cihazlar'!R469),'Cihazlar'!R469,IFERROR(DATE(VALUE(RIGHT('Cihazlar'!R469,4)),VALUE(MID('Cihazlar'!R469,4,2)),VALUE(LEFT('Cihazlar'!R469,2))),""))))+0,EDATE((IF('Cihazlar'!R469="","",IF(ISNUMBER('Cihazlar'!R469),'Cihazlar'!R469,IFERROR(DATE(VALUE(RIGHT('Cihazlar'!R469,4)),VALUE(MID('Cihazlar'!R469,4,2)),VALUE(LEFT('Cihazlar'!R469,2))),"")))),12)))</f>
        <v/>
      </c>
      <c r="J469" s="17" t="str">
        <f>IF(I469="","",I469-TODAY())</f>
        <v/>
      </c>
      <c r="K469" s="16" t="str">
        <f>IF('Cihazlar'!U469="","",IF('Cihazlar'!V469="Kaçak var",(IF('Cihazlar'!U469="","",IF(ISNUMBER('Cihazlar'!U469),'Cihazlar'!U469,IFERROR(DATE(VALUE(RIGHT('Cihazlar'!U469,4)),VALUE(MID('Cihazlar'!U469,4,2)),VALUE(LEFT('Cihazlar'!U469,2))),""))))+30,EDATE((IF('Cihazlar'!U469="","",IF(ISNUMBER('Cihazlar'!U469),'Cihazlar'!U469,IFERROR(DATE(VALUE(RIGHT('Cihazlar'!U469,4)),VALUE(MID('Cihazlar'!U469,4,2)),VALUE(LEFT('Cihazlar'!U469,2))),"")))),12)))</f>
        <v/>
      </c>
      <c r="L469" s="17" t="str">
        <f>IF(K469="","",K469-TODAY())</f>
        <v/>
      </c>
      <c r="M469" s="16" t="str">
        <f>IF('Cihazlar'!X469="","",IF('Cihazlar'!Y469="Uygun değil",(IF('Cihazlar'!X469="","",IF(ISNUMBER('Cihazlar'!X469),'Cihazlar'!X469,IFERROR(DATE(VALUE(RIGHT('Cihazlar'!X469,4)),VALUE(MID('Cihazlar'!X469,4,2)),VALUE(LEFT('Cihazlar'!X469,2))),""))))+0,EDATE((IF('Cihazlar'!X469="","",IF(ISNUMBER('Cihazlar'!X469),'Cihazlar'!X469,IFERROR(DATE(VALUE(RIGHT('Cihazlar'!X469,4)),VALUE(MID('Cihazlar'!X469,4,2)),VALUE(LEFT('Cihazlar'!X469,2))),"")))),12)))</f>
        <v/>
      </c>
      <c r="N469" s="17" t="str">
        <f>IF(M469="","",M469-TODAY())</f>
        <v/>
      </c>
      <c r="O469" s="16" t="str">
        <f>IF('Cihazlar'!F469&lt;&gt;"",IF('Cihazlar'!F469="","",IF(ISNUMBER('Cihazlar'!F469),'Cihazlar'!F469,IFERROR(DATE(VALUE(RIGHT('Cihazlar'!F469,4)),VALUE(MID('Cihazlar'!F469,4,2)),VALUE(LEFT('Cihazlar'!F469,2))),""))),IF('Cihazlar'!E469="","",IF(ISNUMBER('Cihazlar'!E469),'Cihazlar'!E469,IFERROR(DATE(VALUE(RIGHT('Cihazlar'!E469,4)),VALUE(MID('Cihazlar'!E469,4,2)),VALUE(LEFT('Cihazlar'!E469,2))),""))))</f>
        <v/>
      </c>
      <c r="P469" t="str">
        <f>IF('Cihazlar'!C469="","",IFERROR(MATCH('Cihazlar'!C469,'Ürünler'!$A:$A,0),IFERROR(MATCH('Cihazlar'!C469,'Ürünler'!$B:$B,0),"")))</f>
        <v/>
      </c>
      <c r="Q469">
        <f>IF(R469&gt;0,0,IF('Cihazlar'!J469&lt;&gt;"",N(VALUE('Cihazlar'!J469)),IF(P469="",0,N(INDEX('Ürünler'!$C:$C,P469)))))</f>
        <v>0</v>
      </c>
      <c r="R469">
        <f>IF('Cihazlar'!K469&lt;&gt;"",N(VALUE('Cihazlar'!K469)),IF('Cihazlar'!J469&lt;&gt;"",0,IF(P469="",0,N(INDEX('Ürünler'!$D:$D,P469)))))</f>
        <v>0</v>
      </c>
    </row>
    <row r="470" spans="1:18">
      <c r="A470" t="str">
        <f>IF(AND('Cihazlar'!A470="",'Cihazlar'!B470=""),"",IFERROR(INDEX('Müşteriler'!$A:$A,MATCH(IF('Cihazlar'!A470="","§",'Cihazlar'!A470),'Müşteriler'!$K:$K,0)),IFERROR(INDEX('Müşteriler'!$A:$A,MATCH(IF('Cihazlar'!B470="","§",'Cihazlar'!B470),'Müşteriler'!$C:$C,0)),'Cihazlar'!A470&amp;'Cihazlar'!B470)))</f>
        <v/>
      </c>
      <c r="B470" t="str">
        <f>IF('Cihazlar'!C470="","",IF(P470="",'Cihazlar'!C470,INDEX('Ürünler'!$B:$B,P470)))</f>
        <v/>
      </c>
      <c r="C470" t="str">
        <f>IF('Cihazlar'!D470="","",'Cihazlar'!D470)</f>
        <v/>
      </c>
      <c r="D470" s="16" t="str">
        <f>O470</f>
        <v/>
      </c>
      <c r="E470" t="str">
        <f>IF(R470&gt;0,R470&amp;" gün",IF(Q470&gt;0,Q470&amp;" ay",""))</f>
        <v/>
      </c>
      <c r="F470" s="16" t="str">
        <f>IF(OR('Cihazlar'!C470="",O470=""),"",IF(R470&gt;0,O470+R470,IF(Q470&gt;0,EDATE(O470,Q470),"")))</f>
        <v/>
      </c>
      <c r="G470" s="17" t="str">
        <f>IF(F470="","",F470-TODAY())</f>
        <v/>
      </c>
      <c r="H470" t="str">
        <f>IF(G470="","",IF(G470&lt;0,"Gecikmiş",IF(G470&lt;=30,"30 gün içinde","Planlı")))</f>
        <v/>
      </c>
      <c r="I470" s="16" t="str">
        <f>IF('Cihazlar'!R470="","",IF('Cihazlar'!S470="Uygun değil",(IF('Cihazlar'!R470="","",IF(ISNUMBER('Cihazlar'!R470),'Cihazlar'!R470,IFERROR(DATE(VALUE(RIGHT('Cihazlar'!R470,4)),VALUE(MID('Cihazlar'!R470,4,2)),VALUE(LEFT('Cihazlar'!R470,2))),""))))+0,EDATE((IF('Cihazlar'!R470="","",IF(ISNUMBER('Cihazlar'!R470),'Cihazlar'!R470,IFERROR(DATE(VALUE(RIGHT('Cihazlar'!R470,4)),VALUE(MID('Cihazlar'!R470,4,2)),VALUE(LEFT('Cihazlar'!R470,2))),"")))),12)))</f>
        <v/>
      </c>
      <c r="J470" s="17" t="str">
        <f>IF(I470="","",I470-TODAY())</f>
        <v/>
      </c>
      <c r="K470" s="16" t="str">
        <f>IF('Cihazlar'!U470="","",IF('Cihazlar'!V470="Kaçak var",(IF('Cihazlar'!U470="","",IF(ISNUMBER('Cihazlar'!U470),'Cihazlar'!U470,IFERROR(DATE(VALUE(RIGHT('Cihazlar'!U470,4)),VALUE(MID('Cihazlar'!U470,4,2)),VALUE(LEFT('Cihazlar'!U470,2))),""))))+30,EDATE((IF('Cihazlar'!U470="","",IF(ISNUMBER('Cihazlar'!U470),'Cihazlar'!U470,IFERROR(DATE(VALUE(RIGHT('Cihazlar'!U470,4)),VALUE(MID('Cihazlar'!U470,4,2)),VALUE(LEFT('Cihazlar'!U470,2))),"")))),12)))</f>
        <v/>
      </c>
      <c r="L470" s="17" t="str">
        <f>IF(K470="","",K470-TODAY())</f>
        <v/>
      </c>
      <c r="M470" s="16" t="str">
        <f>IF('Cihazlar'!X470="","",IF('Cihazlar'!Y470="Uygun değil",(IF('Cihazlar'!X470="","",IF(ISNUMBER('Cihazlar'!X470),'Cihazlar'!X470,IFERROR(DATE(VALUE(RIGHT('Cihazlar'!X470,4)),VALUE(MID('Cihazlar'!X470,4,2)),VALUE(LEFT('Cihazlar'!X470,2))),""))))+0,EDATE((IF('Cihazlar'!X470="","",IF(ISNUMBER('Cihazlar'!X470),'Cihazlar'!X470,IFERROR(DATE(VALUE(RIGHT('Cihazlar'!X470,4)),VALUE(MID('Cihazlar'!X470,4,2)),VALUE(LEFT('Cihazlar'!X470,2))),"")))),12)))</f>
        <v/>
      </c>
      <c r="N470" s="17" t="str">
        <f>IF(M470="","",M470-TODAY())</f>
        <v/>
      </c>
      <c r="O470" s="16" t="str">
        <f>IF('Cihazlar'!F470&lt;&gt;"",IF('Cihazlar'!F470="","",IF(ISNUMBER('Cihazlar'!F470),'Cihazlar'!F470,IFERROR(DATE(VALUE(RIGHT('Cihazlar'!F470,4)),VALUE(MID('Cihazlar'!F470,4,2)),VALUE(LEFT('Cihazlar'!F470,2))),""))),IF('Cihazlar'!E470="","",IF(ISNUMBER('Cihazlar'!E470),'Cihazlar'!E470,IFERROR(DATE(VALUE(RIGHT('Cihazlar'!E470,4)),VALUE(MID('Cihazlar'!E470,4,2)),VALUE(LEFT('Cihazlar'!E470,2))),""))))</f>
        <v/>
      </c>
      <c r="P470" t="str">
        <f>IF('Cihazlar'!C470="","",IFERROR(MATCH('Cihazlar'!C470,'Ürünler'!$A:$A,0),IFERROR(MATCH('Cihazlar'!C470,'Ürünler'!$B:$B,0),"")))</f>
        <v/>
      </c>
      <c r="Q470">
        <f>IF(R470&gt;0,0,IF('Cihazlar'!J470&lt;&gt;"",N(VALUE('Cihazlar'!J470)),IF(P470="",0,N(INDEX('Ürünler'!$C:$C,P470)))))</f>
        <v>0</v>
      </c>
      <c r="R470">
        <f>IF('Cihazlar'!K470&lt;&gt;"",N(VALUE('Cihazlar'!K470)),IF('Cihazlar'!J470&lt;&gt;"",0,IF(P470="",0,N(INDEX('Ürünler'!$D:$D,P470)))))</f>
        <v>0</v>
      </c>
    </row>
    <row r="471" spans="1:18">
      <c r="A471" t="str">
        <f>IF(AND('Cihazlar'!A471="",'Cihazlar'!B471=""),"",IFERROR(INDEX('Müşteriler'!$A:$A,MATCH(IF('Cihazlar'!A471="","§",'Cihazlar'!A471),'Müşteriler'!$K:$K,0)),IFERROR(INDEX('Müşteriler'!$A:$A,MATCH(IF('Cihazlar'!B471="","§",'Cihazlar'!B471),'Müşteriler'!$C:$C,0)),'Cihazlar'!A471&amp;'Cihazlar'!B471)))</f>
        <v/>
      </c>
      <c r="B471" t="str">
        <f>IF('Cihazlar'!C471="","",IF(P471="",'Cihazlar'!C471,INDEX('Ürünler'!$B:$B,P471)))</f>
        <v/>
      </c>
      <c r="C471" t="str">
        <f>IF('Cihazlar'!D471="","",'Cihazlar'!D471)</f>
        <v/>
      </c>
      <c r="D471" s="16" t="str">
        <f>O471</f>
        <v/>
      </c>
      <c r="E471" t="str">
        <f>IF(R471&gt;0,R471&amp;" gün",IF(Q471&gt;0,Q471&amp;" ay",""))</f>
        <v/>
      </c>
      <c r="F471" s="16" t="str">
        <f>IF(OR('Cihazlar'!C471="",O471=""),"",IF(R471&gt;0,O471+R471,IF(Q471&gt;0,EDATE(O471,Q471),"")))</f>
        <v/>
      </c>
      <c r="G471" s="17" t="str">
        <f>IF(F471="","",F471-TODAY())</f>
        <v/>
      </c>
      <c r="H471" t="str">
        <f>IF(G471="","",IF(G471&lt;0,"Gecikmiş",IF(G471&lt;=30,"30 gün içinde","Planlı")))</f>
        <v/>
      </c>
      <c r="I471" s="16" t="str">
        <f>IF('Cihazlar'!R471="","",IF('Cihazlar'!S471="Uygun değil",(IF('Cihazlar'!R471="","",IF(ISNUMBER('Cihazlar'!R471),'Cihazlar'!R471,IFERROR(DATE(VALUE(RIGHT('Cihazlar'!R471,4)),VALUE(MID('Cihazlar'!R471,4,2)),VALUE(LEFT('Cihazlar'!R471,2))),""))))+0,EDATE((IF('Cihazlar'!R471="","",IF(ISNUMBER('Cihazlar'!R471),'Cihazlar'!R471,IFERROR(DATE(VALUE(RIGHT('Cihazlar'!R471,4)),VALUE(MID('Cihazlar'!R471,4,2)),VALUE(LEFT('Cihazlar'!R471,2))),"")))),12)))</f>
        <v/>
      </c>
      <c r="J471" s="17" t="str">
        <f>IF(I471="","",I471-TODAY())</f>
        <v/>
      </c>
      <c r="K471" s="16" t="str">
        <f>IF('Cihazlar'!U471="","",IF('Cihazlar'!V471="Kaçak var",(IF('Cihazlar'!U471="","",IF(ISNUMBER('Cihazlar'!U471),'Cihazlar'!U471,IFERROR(DATE(VALUE(RIGHT('Cihazlar'!U471,4)),VALUE(MID('Cihazlar'!U471,4,2)),VALUE(LEFT('Cihazlar'!U471,2))),""))))+30,EDATE((IF('Cihazlar'!U471="","",IF(ISNUMBER('Cihazlar'!U471),'Cihazlar'!U471,IFERROR(DATE(VALUE(RIGHT('Cihazlar'!U471,4)),VALUE(MID('Cihazlar'!U471,4,2)),VALUE(LEFT('Cihazlar'!U471,2))),"")))),12)))</f>
        <v/>
      </c>
      <c r="L471" s="17" t="str">
        <f>IF(K471="","",K471-TODAY())</f>
        <v/>
      </c>
      <c r="M471" s="16" t="str">
        <f>IF('Cihazlar'!X471="","",IF('Cihazlar'!Y471="Uygun değil",(IF('Cihazlar'!X471="","",IF(ISNUMBER('Cihazlar'!X471),'Cihazlar'!X471,IFERROR(DATE(VALUE(RIGHT('Cihazlar'!X471,4)),VALUE(MID('Cihazlar'!X471,4,2)),VALUE(LEFT('Cihazlar'!X471,2))),""))))+0,EDATE((IF('Cihazlar'!X471="","",IF(ISNUMBER('Cihazlar'!X471),'Cihazlar'!X471,IFERROR(DATE(VALUE(RIGHT('Cihazlar'!X471,4)),VALUE(MID('Cihazlar'!X471,4,2)),VALUE(LEFT('Cihazlar'!X471,2))),"")))),12)))</f>
        <v/>
      </c>
      <c r="N471" s="17" t="str">
        <f>IF(M471="","",M471-TODAY())</f>
        <v/>
      </c>
      <c r="O471" s="16" t="str">
        <f>IF('Cihazlar'!F471&lt;&gt;"",IF('Cihazlar'!F471="","",IF(ISNUMBER('Cihazlar'!F471),'Cihazlar'!F471,IFERROR(DATE(VALUE(RIGHT('Cihazlar'!F471,4)),VALUE(MID('Cihazlar'!F471,4,2)),VALUE(LEFT('Cihazlar'!F471,2))),""))),IF('Cihazlar'!E471="","",IF(ISNUMBER('Cihazlar'!E471),'Cihazlar'!E471,IFERROR(DATE(VALUE(RIGHT('Cihazlar'!E471,4)),VALUE(MID('Cihazlar'!E471,4,2)),VALUE(LEFT('Cihazlar'!E471,2))),""))))</f>
        <v/>
      </c>
      <c r="P471" t="str">
        <f>IF('Cihazlar'!C471="","",IFERROR(MATCH('Cihazlar'!C471,'Ürünler'!$A:$A,0),IFERROR(MATCH('Cihazlar'!C471,'Ürünler'!$B:$B,0),"")))</f>
        <v/>
      </c>
      <c r="Q471">
        <f>IF(R471&gt;0,0,IF('Cihazlar'!J471&lt;&gt;"",N(VALUE('Cihazlar'!J471)),IF(P471="",0,N(INDEX('Ürünler'!$C:$C,P471)))))</f>
        <v>0</v>
      </c>
      <c r="R471">
        <f>IF('Cihazlar'!K471&lt;&gt;"",N(VALUE('Cihazlar'!K471)),IF('Cihazlar'!J471&lt;&gt;"",0,IF(P471="",0,N(INDEX('Ürünler'!$D:$D,P471)))))</f>
        <v>0</v>
      </c>
    </row>
    <row r="472" spans="1:18">
      <c r="A472" t="str">
        <f>IF(AND('Cihazlar'!A472="",'Cihazlar'!B472=""),"",IFERROR(INDEX('Müşteriler'!$A:$A,MATCH(IF('Cihazlar'!A472="","§",'Cihazlar'!A472),'Müşteriler'!$K:$K,0)),IFERROR(INDEX('Müşteriler'!$A:$A,MATCH(IF('Cihazlar'!B472="","§",'Cihazlar'!B472),'Müşteriler'!$C:$C,0)),'Cihazlar'!A472&amp;'Cihazlar'!B472)))</f>
        <v/>
      </c>
      <c r="B472" t="str">
        <f>IF('Cihazlar'!C472="","",IF(P472="",'Cihazlar'!C472,INDEX('Ürünler'!$B:$B,P472)))</f>
        <v/>
      </c>
      <c r="C472" t="str">
        <f>IF('Cihazlar'!D472="","",'Cihazlar'!D472)</f>
        <v/>
      </c>
      <c r="D472" s="16" t="str">
        <f>O472</f>
        <v/>
      </c>
      <c r="E472" t="str">
        <f>IF(R472&gt;0,R472&amp;" gün",IF(Q472&gt;0,Q472&amp;" ay",""))</f>
        <v/>
      </c>
      <c r="F472" s="16" t="str">
        <f>IF(OR('Cihazlar'!C472="",O472=""),"",IF(R472&gt;0,O472+R472,IF(Q472&gt;0,EDATE(O472,Q472),"")))</f>
        <v/>
      </c>
      <c r="G472" s="17" t="str">
        <f>IF(F472="","",F472-TODAY())</f>
        <v/>
      </c>
      <c r="H472" t="str">
        <f>IF(G472="","",IF(G472&lt;0,"Gecikmiş",IF(G472&lt;=30,"30 gün içinde","Planlı")))</f>
        <v/>
      </c>
      <c r="I472" s="16" t="str">
        <f>IF('Cihazlar'!R472="","",IF('Cihazlar'!S472="Uygun değil",(IF('Cihazlar'!R472="","",IF(ISNUMBER('Cihazlar'!R472),'Cihazlar'!R472,IFERROR(DATE(VALUE(RIGHT('Cihazlar'!R472,4)),VALUE(MID('Cihazlar'!R472,4,2)),VALUE(LEFT('Cihazlar'!R472,2))),""))))+0,EDATE((IF('Cihazlar'!R472="","",IF(ISNUMBER('Cihazlar'!R472),'Cihazlar'!R472,IFERROR(DATE(VALUE(RIGHT('Cihazlar'!R472,4)),VALUE(MID('Cihazlar'!R472,4,2)),VALUE(LEFT('Cihazlar'!R472,2))),"")))),12)))</f>
        <v/>
      </c>
      <c r="J472" s="17" t="str">
        <f>IF(I472="","",I472-TODAY())</f>
        <v/>
      </c>
      <c r="K472" s="16" t="str">
        <f>IF('Cihazlar'!U472="","",IF('Cihazlar'!V472="Kaçak var",(IF('Cihazlar'!U472="","",IF(ISNUMBER('Cihazlar'!U472),'Cihazlar'!U472,IFERROR(DATE(VALUE(RIGHT('Cihazlar'!U472,4)),VALUE(MID('Cihazlar'!U472,4,2)),VALUE(LEFT('Cihazlar'!U472,2))),""))))+30,EDATE((IF('Cihazlar'!U472="","",IF(ISNUMBER('Cihazlar'!U472),'Cihazlar'!U472,IFERROR(DATE(VALUE(RIGHT('Cihazlar'!U472,4)),VALUE(MID('Cihazlar'!U472,4,2)),VALUE(LEFT('Cihazlar'!U472,2))),"")))),12)))</f>
        <v/>
      </c>
      <c r="L472" s="17" t="str">
        <f>IF(K472="","",K472-TODAY())</f>
        <v/>
      </c>
      <c r="M472" s="16" t="str">
        <f>IF('Cihazlar'!X472="","",IF('Cihazlar'!Y472="Uygun değil",(IF('Cihazlar'!X472="","",IF(ISNUMBER('Cihazlar'!X472),'Cihazlar'!X472,IFERROR(DATE(VALUE(RIGHT('Cihazlar'!X472,4)),VALUE(MID('Cihazlar'!X472,4,2)),VALUE(LEFT('Cihazlar'!X472,2))),""))))+0,EDATE((IF('Cihazlar'!X472="","",IF(ISNUMBER('Cihazlar'!X472),'Cihazlar'!X472,IFERROR(DATE(VALUE(RIGHT('Cihazlar'!X472,4)),VALUE(MID('Cihazlar'!X472,4,2)),VALUE(LEFT('Cihazlar'!X472,2))),"")))),12)))</f>
        <v/>
      </c>
      <c r="N472" s="17" t="str">
        <f>IF(M472="","",M472-TODAY())</f>
        <v/>
      </c>
      <c r="O472" s="16" t="str">
        <f>IF('Cihazlar'!F472&lt;&gt;"",IF('Cihazlar'!F472="","",IF(ISNUMBER('Cihazlar'!F472),'Cihazlar'!F472,IFERROR(DATE(VALUE(RIGHT('Cihazlar'!F472,4)),VALUE(MID('Cihazlar'!F472,4,2)),VALUE(LEFT('Cihazlar'!F472,2))),""))),IF('Cihazlar'!E472="","",IF(ISNUMBER('Cihazlar'!E472),'Cihazlar'!E472,IFERROR(DATE(VALUE(RIGHT('Cihazlar'!E472,4)),VALUE(MID('Cihazlar'!E472,4,2)),VALUE(LEFT('Cihazlar'!E472,2))),""))))</f>
        <v/>
      </c>
      <c r="P472" t="str">
        <f>IF('Cihazlar'!C472="","",IFERROR(MATCH('Cihazlar'!C472,'Ürünler'!$A:$A,0),IFERROR(MATCH('Cihazlar'!C472,'Ürünler'!$B:$B,0),"")))</f>
        <v/>
      </c>
      <c r="Q472">
        <f>IF(R472&gt;0,0,IF('Cihazlar'!J472&lt;&gt;"",N(VALUE('Cihazlar'!J472)),IF(P472="",0,N(INDEX('Ürünler'!$C:$C,P472)))))</f>
        <v>0</v>
      </c>
      <c r="R472">
        <f>IF('Cihazlar'!K472&lt;&gt;"",N(VALUE('Cihazlar'!K472)),IF('Cihazlar'!J472&lt;&gt;"",0,IF(P472="",0,N(INDEX('Ürünler'!$D:$D,P472)))))</f>
        <v>0</v>
      </c>
    </row>
    <row r="473" spans="1:18">
      <c r="A473" t="str">
        <f>IF(AND('Cihazlar'!A473="",'Cihazlar'!B473=""),"",IFERROR(INDEX('Müşteriler'!$A:$A,MATCH(IF('Cihazlar'!A473="","§",'Cihazlar'!A473),'Müşteriler'!$K:$K,0)),IFERROR(INDEX('Müşteriler'!$A:$A,MATCH(IF('Cihazlar'!B473="","§",'Cihazlar'!B473),'Müşteriler'!$C:$C,0)),'Cihazlar'!A473&amp;'Cihazlar'!B473)))</f>
        <v/>
      </c>
      <c r="B473" t="str">
        <f>IF('Cihazlar'!C473="","",IF(P473="",'Cihazlar'!C473,INDEX('Ürünler'!$B:$B,P473)))</f>
        <v/>
      </c>
      <c r="C473" t="str">
        <f>IF('Cihazlar'!D473="","",'Cihazlar'!D473)</f>
        <v/>
      </c>
      <c r="D473" s="16" t="str">
        <f>O473</f>
        <v/>
      </c>
      <c r="E473" t="str">
        <f>IF(R473&gt;0,R473&amp;" gün",IF(Q473&gt;0,Q473&amp;" ay",""))</f>
        <v/>
      </c>
      <c r="F473" s="16" t="str">
        <f>IF(OR('Cihazlar'!C473="",O473=""),"",IF(R473&gt;0,O473+R473,IF(Q473&gt;0,EDATE(O473,Q473),"")))</f>
        <v/>
      </c>
      <c r="G473" s="17" t="str">
        <f>IF(F473="","",F473-TODAY())</f>
        <v/>
      </c>
      <c r="H473" t="str">
        <f>IF(G473="","",IF(G473&lt;0,"Gecikmiş",IF(G473&lt;=30,"30 gün içinde","Planlı")))</f>
        <v/>
      </c>
      <c r="I473" s="16" t="str">
        <f>IF('Cihazlar'!R473="","",IF('Cihazlar'!S473="Uygun değil",(IF('Cihazlar'!R473="","",IF(ISNUMBER('Cihazlar'!R473),'Cihazlar'!R473,IFERROR(DATE(VALUE(RIGHT('Cihazlar'!R473,4)),VALUE(MID('Cihazlar'!R473,4,2)),VALUE(LEFT('Cihazlar'!R473,2))),""))))+0,EDATE((IF('Cihazlar'!R473="","",IF(ISNUMBER('Cihazlar'!R473),'Cihazlar'!R473,IFERROR(DATE(VALUE(RIGHT('Cihazlar'!R473,4)),VALUE(MID('Cihazlar'!R473,4,2)),VALUE(LEFT('Cihazlar'!R473,2))),"")))),12)))</f>
        <v/>
      </c>
      <c r="J473" s="17" t="str">
        <f>IF(I473="","",I473-TODAY())</f>
        <v/>
      </c>
      <c r="K473" s="16" t="str">
        <f>IF('Cihazlar'!U473="","",IF('Cihazlar'!V473="Kaçak var",(IF('Cihazlar'!U473="","",IF(ISNUMBER('Cihazlar'!U473),'Cihazlar'!U473,IFERROR(DATE(VALUE(RIGHT('Cihazlar'!U473,4)),VALUE(MID('Cihazlar'!U473,4,2)),VALUE(LEFT('Cihazlar'!U473,2))),""))))+30,EDATE((IF('Cihazlar'!U473="","",IF(ISNUMBER('Cihazlar'!U473),'Cihazlar'!U473,IFERROR(DATE(VALUE(RIGHT('Cihazlar'!U473,4)),VALUE(MID('Cihazlar'!U473,4,2)),VALUE(LEFT('Cihazlar'!U473,2))),"")))),12)))</f>
        <v/>
      </c>
      <c r="L473" s="17" t="str">
        <f>IF(K473="","",K473-TODAY())</f>
        <v/>
      </c>
      <c r="M473" s="16" t="str">
        <f>IF('Cihazlar'!X473="","",IF('Cihazlar'!Y473="Uygun değil",(IF('Cihazlar'!X473="","",IF(ISNUMBER('Cihazlar'!X473),'Cihazlar'!X473,IFERROR(DATE(VALUE(RIGHT('Cihazlar'!X473,4)),VALUE(MID('Cihazlar'!X473,4,2)),VALUE(LEFT('Cihazlar'!X473,2))),""))))+0,EDATE((IF('Cihazlar'!X473="","",IF(ISNUMBER('Cihazlar'!X473),'Cihazlar'!X473,IFERROR(DATE(VALUE(RIGHT('Cihazlar'!X473,4)),VALUE(MID('Cihazlar'!X473,4,2)),VALUE(LEFT('Cihazlar'!X473,2))),"")))),12)))</f>
        <v/>
      </c>
      <c r="N473" s="17" t="str">
        <f>IF(M473="","",M473-TODAY())</f>
        <v/>
      </c>
      <c r="O473" s="16" t="str">
        <f>IF('Cihazlar'!F473&lt;&gt;"",IF('Cihazlar'!F473="","",IF(ISNUMBER('Cihazlar'!F473),'Cihazlar'!F473,IFERROR(DATE(VALUE(RIGHT('Cihazlar'!F473,4)),VALUE(MID('Cihazlar'!F473,4,2)),VALUE(LEFT('Cihazlar'!F473,2))),""))),IF('Cihazlar'!E473="","",IF(ISNUMBER('Cihazlar'!E473),'Cihazlar'!E473,IFERROR(DATE(VALUE(RIGHT('Cihazlar'!E473,4)),VALUE(MID('Cihazlar'!E473,4,2)),VALUE(LEFT('Cihazlar'!E473,2))),""))))</f>
        <v/>
      </c>
      <c r="P473" t="str">
        <f>IF('Cihazlar'!C473="","",IFERROR(MATCH('Cihazlar'!C473,'Ürünler'!$A:$A,0),IFERROR(MATCH('Cihazlar'!C473,'Ürünler'!$B:$B,0),"")))</f>
        <v/>
      </c>
      <c r="Q473">
        <f>IF(R473&gt;0,0,IF('Cihazlar'!J473&lt;&gt;"",N(VALUE('Cihazlar'!J473)),IF(P473="",0,N(INDEX('Ürünler'!$C:$C,P473)))))</f>
        <v>0</v>
      </c>
      <c r="R473">
        <f>IF('Cihazlar'!K473&lt;&gt;"",N(VALUE('Cihazlar'!K473)),IF('Cihazlar'!J473&lt;&gt;"",0,IF(P473="",0,N(INDEX('Ürünler'!$D:$D,P473)))))</f>
        <v>0</v>
      </c>
    </row>
    <row r="474" spans="1:18">
      <c r="A474" t="str">
        <f>IF(AND('Cihazlar'!A474="",'Cihazlar'!B474=""),"",IFERROR(INDEX('Müşteriler'!$A:$A,MATCH(IF('Cihazlar'!A474="","§",'Cihazlar'!A474),'Müşteriler'!$K:$K,0)),IFERROR(INDEX('Müşteriler'!$A:$A,MATCH(IF('Cihazlar'!B474="","§",'Cihazlar'!B474),'Müşteriler'!$C:$C,0)),'Cihazlar'!A474&amp;'Cihazlar'!B474)))</f>
        <v/>
      </c>
      <c r="B474" t="str">
        <f>IF('Cihazlar'!C474="","",IF(P474="",'Cihazlar'!C474,INDEX('Ürünler'!$B:$B,P474)))</f>
        <v/>
      </c>
      <c r="C474" t="str">
        <f>IF('Cihazlar'!D474="","",'Cihazlar'!D474)</f>
        <v/>
      </c>
      <c r="D474" s="16" t="str">
        <f>O474</f>
        <v/>
      </c>
      <c r="E474" t="str">
        <f>IF(R474&gt;0,R474&amp;" gün",IF(Q474&gt;0,Q474&amp;" ay",""))</f>
        <v/>
      </c>
      <c r="F474" s="16" t="str">
        <f>IF(OR('Cihazlar'!C474="",O474=""),"",IF(R474&gt;0,O474+R474,IF(Q474&gt;0,EDATE(O474,Q474),"")))</f>
        <v/>
      </c>
      <c r="G474" s="17" t="str">
        <f>IF(F474="","",F474-TODAY())</f>
        <v/>
      </c>
      <c r="H474" t="str">
        <f>IF(G474="","",IF(G474&lt;0,"Gecikmiş",IF(G474&lt;=30,"30 gün içinde","Planlı")))</f>
        <v/>
      </c>
      <c r="I474" s="16" t="str">
        <f>IF('Cihazlar'!R474="","",IF('Cihazlar'!S474="Uygun değil",(IF('Cihazlar'!R474="","",IF(ISNUMBER('Cihazlar'!R474),'Cihazlar'!R474,IFERROR(DATE(VALUE(RIGHT('Cihazlar'!R474,4)),VALUE(MID('Cihazlar'!R474,4,2)),VALUE(LEFT('Cihazlar'!R474,2))),""))))+0,EDATE((IF('Cihazlar'!R474="","",IF(ISNUMBER('Cihazlar'!R474),'Cihazlar'!R474,IFERROR(DATE(VALUE(RIGHT('Cihazlar'!R474,4)),VALUE(MID('Cihazlar'!R474,4,2)),VALUE(LEFT('Cihazlar'!R474,2))),"")))),12)))</f>
        <v/>
      </c>
      <c r="J474" s="17" t="str">
        <f>IF(I474="","",I474-TODAY())</f>
        <v/>
      </c>
      <c r="K474" s="16" t="str">
        <f>IF('Cihazlar'!U474="","",IF('Cihazlar'!V474="Kaçak var",(IF('Cihazlar'!U474="","",IF(ISNUMBER('Cihazlar'!U474),'Cihazlar'!U474,IFERROR(DATE(VALUE(RIGHT('Cihazlar'!U474,4)),VALUE(MID('Cihazlar'!U474,4,2)),VALUE(LEFT('Cihazlar'!U474,2))),""))))+30,EDATE((IF('Cihazlar'!U474="","",IF(ISNUMBER('Cihazlar'!U474),'Cihazlar'!U474,IFERROR(DATE(VALUE(RIGHT('Cihazlar'!U474,4)),VALUE(MID('Cihazlar'!U474,4,2)),VALUE(LEFT('Cihazlar'!U474,2))),"")))),12)))</f>
        <v/>
      </c>
      <c r="L474" s="17" t="str">
        <f>IF(K474="","",K474-TODAY())</f>
        <v/>
      </c>
      <c r="M474" s="16" t="str">
        <f>IF('Cihazlar'!X474="","",IF('Cihazlar'!Y474="Uygun değil",(IF('Cihazlar'!X474="","",IF(ISNUMBER('Cihazlar'!X474),'Cihazlar'!X474,IFERROR(DATE(VALUE(RIGHT('Cihazlar'!X474,4)),VALUE(MID('Cihazlar'!X474,4,2)),VALUE(LEFT('Cihazlar'!X474,2))),""))))+0,EDATE((IF('Cihazlar'!X474="","",IF(ISNUMBER('Cihazlar'!X474),'Cihazlar'!X474,IFERROR(DATE(VALUE(RIGHT('Cihazlar'!X474,4)),VALUE(MID('Cihazlar'!X474,4,2)),VALUE(LEFT('Cihazlar'!X474,2))),"")))),12)))</f>
        <v/>
      </c>
      <c r="N474" s="17" t="str">
        <f>IF(M474="","",M474-TODAY())</f>
        <v/>
      </c>
      <c r="O474" s="16" t="str">
        <f>IF('Cihazlar'!F474&lt;&gt;"",IF('Cihazlar'!F474="","",IF(ISNUMBER('Cihazlar'!F474),'Cihazlar'!F474,IFERROR(DATE(VALUE(RIGHT('Cihazlar'!F474,4)),VALUE(MID('Cihazlar'!F474,4,2)),VALUE(LEFT('Cihazlar'!F474,2))),""))),IF('Cihazlar'!E474="","",IF(ISNUMBER('Cihazlar'!E474),'Cihazlar'!E474,IFERROR(DATE(VALUE(RIGHT('Cihazlar'!E474,4)),VALUE(MID('Cihazlar'!E474,4,2)),VALUE(LEFT('Cihazlar'!E474,2))),""))))</f>
        <v/>
      </c>
      <c r="P474" t="str">
        <f>IF('Cihazlar'!C474="","",IFERROR(MATCH('Cihazlar'!C474,'Ürünler'!$A:$A,0),IFERROR(MATCH('Cihazlar'!C474,'Ürünler'!$B:$B,0),"")))</f>
        <v/>
      </c>
      <c r="Q474">
        <f>IF(R474&gt;0,0,IF('Cihazlar'!J474&lt;&gt;"",N(VALUE('Cihazlar'!J474)),IF(P474="",0,N(INDEX('Ürünler'!$C:$C,P474)))))</f>
        <v>0</v>
      </c>
      <c r="R474">
        <f>IF('Cihazlar'!K474&lt;&gt;"",N(VALUE('Cihazlar'!K474)),IF('Cihazlar'!J474&lt;&gt;"",0,IF(P474="",0,N(INDEX('Ürünler'!$D:$D,P474)))))</f>
        <v>0</v>
      </c>
    </row>
    <row r="475" spans="1:18">
      <c r="A475" t="str">
        <f>IF(AND('Cihazlar'!A475="",'Cihazlar'!B475=""),"",IFERROR(INDEX('Müşteriler'!$A:$A,MATCH(IF('Cihazlar'!A475="","§",'Cihazlar'!A475),'Müşteriler'!$K:$K,0)),IFERROR(INDEX('Müşteriler'!$A:$A,MATCH(IF('Cihazlar'!B475="","§",'Cihazlar'!B475),'Müşteriler'!$C:$C,0)),'Cihazlar'!A475&amp;'Cihazlar'!B475)))</f>
        <v/>
      </c>
      <c r="B475" t="str">
        <f>IF('Cihazlar'!C475="","",IF(P475="",'Cihazlar'!C475,INDEX('Ürünler'!$B:$B,P475)))</f>
        <v/>
      </c>
      <c r="C475" t="str">
        <f>IF('Cihazlar'!D475="","",'Cihazlar'!D475)</f>
        <v/>
      </c>
      <c r="D475" s="16" t="str">
        <f>O475</f>
        <v/>
      </c>
      <c r="E475" t="str">
        <f>IF(R475&gt;0,R475&amp;" gün",IF(Q475&gt;0,Q475&amp;" ay",""))</f>
        <v/>
      </c>
      <c r="F475" s="16" t="str">
        <f>IF(OR('Cihazlar'!C475="",O475=""),"",IF(R475&gt;0,O475+R475,IF(Q475&gt;0,EDATE(O475,Q475),"")))</f>
        <v/>
      </c>
      <c r="G475" s="17" t="str">
        <f>IF(F475="","",F475-TODAY())</f>
        <v/>
      </c>
      <c r="H475" t="str">
        <f>IF(G475="","",IF(G475&lt;0,"Gecikmiş",IF(G475&lt;=30,"30 gün içinde","Planlı")))</f>
        <v/>
      </c>
      <c r="I475" s="16" t="str">
        <f>IF('Cihazlar'!R475="","",IF('Cihazlar'!S475="Uygun değil",(IF('Cihazlar'!R475="","",IF(ISNUMBER('Cihazlar'!R475),'Cihazlar'!R475,IFERROR(DATE(VALUE(RIGHT('Cihazlar'!R475,4)),VALUE(MID('Cihazlar'!R475,4,2)),VALUE(LEFT('Cihazlar'!R475,2))),""))))+0,EDATE((IF('Cihazlar'!R475="","",IF(ISNUMBER('Cihazlar'!R475),'Cihazlar'!R475,IFERROR(DATE(VALUE(RIGHT('Cihazlar'!R475,4)),VALUE(MID('Cihazlar'!R475,4,2)),VALUE(LEFT('Cihazlar'!R475,2))),"")))),12)))</f>
        <v/>
      </c>
      <c r="J475" s="17" t="str">
        <f>IF(I475="","",I475-TODAY())</f>
        <v/>
      </c>
      <c r="K475" s="16" t="str">
        <f>IF('Cihazlar'!U475="","",IF('Cihazlar'!V475="Kaçak var",(IF('Cihazlar'!U475="","",IF(ISNUMBER('Cihazlar'!U475),'Cihazlar'!U475,IFERROR(DATE(VALUE(RIGHT('Cihazlar'!U475,4)),VALUE(MID('Cihazlar'!U475,4,2)),VALUE(LEFT('Cihazlar'!U475,2))),""))))+30,EDATE((IF('Cihazlar'!U475="","",IF(ISNUMBER('Cihazlar'!U475),'Cihazlar'!U475,IFERROR(DATE(VALUE(RIGHT('Cihazlar'!U475,4)),VALUE(MID('Cihazlar'!U475,4,2)),VALUE(LEFT('Cihazlar'!U475,2))),"")))),12)))</f>
        <v/>
      </c>
      <c r="L475" s="17" t="str">
        <f>IF(K475="","",K475-TODAY())</f>
        <v/>
      </c>
      <c r="M475" s="16" t="str">
        <f>IF('Cihazlar'!X475="","",IF('Cihazlar'!Y475="Uygun değil",(IF('Cihazlar'!X475="","",IF(ISNUMBER('Cihazlar'!X475),'Cihazlar'!X475,IFERROR(DATE(VALUE(RIGHT('Cihazlar'!X475,4)),VALUE(MID('Cihazlar'!X475,4,2)),VALUE(LEFT('Cihazlar'!X475,2))),""))))+0,EDATE((IF('Cihazlar'!X475="","",IF(ISNUMBER('Cihazlar'!X475),'Cihazlar'!X475,IFERROR(DATE(VALUE(RIGHT('Cihazlar'!X475,4)),VALUE(MID('Cihazlar'!X475,4,2)),VALUE(LEFT('Cihazlar'!X475,2))),"")))),12)))</f>
        <v/>
      </c>
      <c r="N475" s="17" t="str">
        <f>IF(M475="","",M475-TODAY())</f>
        <v/>
      </c>
      <c r="O475" s="16" t="str">
        <f>IF('Cihazlar'!F475&lt;&gt;"",IF('Cihazlar'!F475="","",IF(ISNUMBER('Cihazlar'!F475),'Cihazlar'!F475,IFERROR(DATE(VALUE(RIGHT('Cihazlar'!F475,4)),VALUE(MID('Cihazlar'!F475,4,2)),VALUE(LEFT('Cihazlar'!F475,2))),""))),IF('Cihazlar'!E475="","",IF(ISNUMBER('Cihazlar'!E475),'Cihazlar'!E475,IFERROR(DATE(VALUE(RIGHT('Cihazlar'!E475,4)),VALUE(MID('Cihazlar'!E475,4,2)),VALUE(LEFT('Cihazlar'!E475,2))),""))))</f>
        <v/>
      </c>
      <c r="P475" t="str">
        <f>IF('Cihazlar'!C475="","",IFERROR(MATCH('Cihazlar'!C475,'Ürünler'!$A:$A,0),IFERROR(MATCH('Cihazlar'!C475,'Ürünler'!$B:$B,0),"")))</f>
        <v/>
      </c>
      <c r="Q475">
        <f>IF(R475&gt;0,0,IF('Cihazlar'!J475&lt;&gt;"",N(VALUE('Cihazlar'!J475)),IF(P475="",0,N(INDEX('Ürünler'!$C:$C,P475)))))</f>
        <v>0</v>
      </c>
      <c r="R475">
        <f>IF('Cihazlar'!K475&lt;&gt;"",N(VALUE('Cihazlar'!K475)),IF('Cihazlar'!J475&lt;&gt;"",0,IF(P475="",0,N(INDEX('Ürünler'!$D:$D,P475)))))</f>
        <v>0</v>
      </c>
    </row>
    <row r="476" spans="1:18">
      <c r="A476" t="str">
        <f>IF(AND('Cihazlar'!A476="",'Cihazlar'!B476=""),"",IFERROR(INDEX('Müşteriler'!$A:$A,MATCH(IF('Cihazlar'!A476="","§",'Cihazlar'!A476),'Müşteriler'!$K:$K,0)),IFERROR(INDEX('Müşteriler'!$A:$A,MATCH(IF('Cihazlar'!B476="","§",'Cihazlar'!B476),'Müşteriler'!$C:$C,0)),'Cihazlar'!A476&amp;'Cihazlar'!B476)))</f>
        <v/>
      </c>
      <c r="B476" t="str">
        <f>IF('Cihazlar'!C476="","",IF(P476="",'Cihazlar'!C476,INDEX('Ürünler'!$B:$B,P476)))</f>
        <v/>
      </c>
      <c r="C476" t="str">
        <f>IF('Cihazlar'!D476="","",'Cihazlar'!D476)</f>
        <v/>
      </c>
      <c r="D476" s="16" t="str">
        <f>O476</f>
        <v/>
      </c>
      <c r="E476" t="str">
        <f>IF(R476&gt;0,R476&amp;" gün",IF(Q476&gt;0,Q476&amp;" ay",""))</f>
        <v/>
      </c>
      <c r="F476" s="16" t="str">
        <f>IF(OR('Cihazlar'!C476="",O476=""),"",IF(R476&gt;0,O476+R476,IF(Q476&gt;0,EDATE(O476,Q476),"")))</f>
        <v/>
      </c>
      <c r="G476" s="17" t="str">
        <f>IF(F476="","",F476-TODAY())</f>
        <v/>
      </c>
      <c r="H476" t="str">
        <f>IF(G476="","",IF(G476&lt;0,"Gecikmiş",IF(G476&lt;=30,"30 gün içinde","Planlı")))</f>
        <v/>
      </c>
      <c r="I476" s="16" t="str">
        <f>IF('Cihazlar'!R476="","",IF('Cihazlar'!S476="Uygun değil",(IF('Cihazlar'!R476="","",IF(ISNUMBER('Cihazlar'!R476),'Cihazlar'!R476,IFERROR(DATE(VALUE(RIGHT('Cihazlar'!R476,4)),VALUE(MID('Cihazlar'!R476,4,2)),VALUE(LEFT('Cihazlar'!R476,2))),""))))+0,EDATE((IF('Cihazlar'!R476="","",IF(ISNUMBER('Cihazlar'!R476),'Cihazlar'!R476,IFERROR(DATE(VALUE(RIGHT('Cihazlar'!R476,4)),VALUE(MID('Cihazlar'!R476,4,2)),VALUE(LEFT('Cihazlar'!R476,2))),"")))),12)))</f>
        <v/>
      </c>
      <c r="J476" s="17" t="str">
        <f>IF(I476="","",I476-TODAY())</f>
        <v/>
      </c>
      <c r="K476" s="16" t="str">
        <f>IF('Cihazlar'!U476="","",IF('Cihazlar'!V476="Kaçak var",(IF('Cihazlar'!U476="","",IF(ISNUMBER('Cihazlar'!U476),'Cihazlar'!U476,IFERROR(DATE(VALUE(RIGHT('Cihazlar'!U476,4)),VALUE(MID('Cihazlar'!U476,4,2)),VALUE(LEFT('Cihazlar'!U476,2))),""))))+30,EDATE((IF('Cihazlar'!U476="","",IF(ISNUMBER('Cihazlar'!U476),'Cihazlar'!U476,IFERROR(DATE(VALUE(RIGHT('Cihazlar'!U476,4)),VALUE(MID('Cihazlar'!U476,4,2)),VALUE(LEFT('Cihazlar'!U476,2))),"")))),12)))</f>
        <v/>
      </c>
      <c r="L476" s="17" t="str">
        <f>IF(K476="","",K476-TODAY())</f>
        <v/>
      </c>
      <c r="M476" s="16" t="str">
        <f>IF('Cihazlar'!X476="","",IF('Cihazlar'!Y476="Uygun değil",(IF('Cihazlar'!X476="","",IF(ISNUMBER('Cihazlar'!X476),'Cihazlar'!X476,IFERROR(DATE(VALUE(RIGHT('Cihazlar'!X476,4)),VALUE(MID('Cihazlar'!X476,4,2)),VALUE(LEFT('Cihazlar'!X476,2))),""))))+0,EDATE((IF('Cihazlar'!X476="","",IF(ISNUMBER('Cihazlar'!X476),'Cihazlar'!X476,IFERROR(DATE(VALUE(RIGHT('Cihazlar'!X476,4)),VALUE(MID('Cihazlar'!X476,4,2)),VALUE(LEFT('Cihazlar'!X476,2))),"")))),12)))</f>
        <v/>
      </c>
      <c r="N476" s="17" t="str">
        <f>IF(M476="","",M476-TODAY())</f>
        <v/>
      </c>
      <c r="O476" s="16" t="str">
        <f>IF('Cihazlar'!F476&lt;&gt;"",IF('Cihazlar'!F476="","",IF(ISNUMBER('Cihazlar'!F476),'Cihazlar'!F476,IFERROR(DATE(VALUE(RIGHT('Cihazlar'!F476,4)),VALUE(MID('Cihazlar'!F476,4,2)),VALUE(LEFT('Cihazlar'!F476,2))),""))),IF('Cihazlar'!E476="","",IF(ISNUMBER('Cihazlar'!E476),'Cihazlar'!E476,IFERROR(DATE(VALUE(RIGHT('Cihazlar'!E476,4)),VALUE(MID('Cihazlar'!E476,4,2)),VALUE(LEFT('Cihazlar'!E476,2))),""))))</f>
        <v/>
      </c>
      <c r="P476" t="str">
        <f>IF('Cihazlar'!C476="","",IFERROR(MATCH('Cihazlar'!C476,'Ürünler'!$A:$A,0),IFERROR(MATCH('Cihazlar'!C476,'Ürünler'!$B:$B,0),"")))</f>
        <v/>
      </c>
      <c r="Q476">
        <f>IF(R476&gt;0,0,IF('Cihazlar'!J476&lt;&gt;"",N(VALUE('Cihazlar'!J476)),IF(P476="",0,N(INDEX('Ürünler'!$C:$C,P476)))))</f>
        <v>0</v>
      </c>
      <c r="R476">
        <f>IF('Cihazlar'!K476&lt;&gt;"",N(VALUE('Cihazlar'!K476)),IF('Cihazlar'!J476&lt;&gt;"",0,IF(P476="",0,N(INDEX('Ürünler'!$D:$D,P476)))))</f>
        <v>0</v>
      </c>
    </row>
    <row r="477" spans="1:18">
      <c r="A477" t="str">
        <f>IF(AND('Cihazlar'!A477="",'Cihazlar'!B477=""),"",IFERROR(INDEX('Müşteriler'!$A:$A,MATCH(IF('Cihazlar'!A477="","§",'Cihazlar'!A477),'Müşteriler'!$K:$K,0)),IFERROR(INDEX('Müşteriler'!$A:$A,MATCH(IF('Cihazlar'!B477="","§",'Cihazlar'!B477),'Müşteriler'!$C:$C,0)),'Cihazlar'!A477&amp;'Cihazlar'!B477)))</f>
        <v/>
      </c>
      <c r="B477" t="str">
        <f>IF('Cihazlar'!C477="","",IF(P477="",'Cihazlar'!C477,INDEX('Ürünler'!$B:$B,P477)))</f>
        <v/>
      </c>
      <c r="C477" t="str">
        <f>IF('Cihazlar'!D477="","",'Cihazlar'!D477)</f>
        <v/>
      </c>
      <c r="D477" s="16" t="str">
        <f>O477</f>
        <v/>
      </c>
      <c r="E477" t="str">
        <f>IF(R477&gt;0,R477&amp;" gün",IF(Q477&gt;0,Q477&amp;" ay",""))</f>
        <v/>
      </c>
      <c r="F477" s="16" t="str">
        <f>IF(OR('Cihazlar'!C477="",O477=""),"",IF(R477&gt;0,O477+R477,IF(Q477&gt;0,EDATE(O477,Q477),"")))</f>
        <v/>
      </c>
      <c r="G477" s="17" t="str">
        <f>IF(F477="","",F477-TODAY())</f>
        <v/>
      </c>
      <c r="H477" t="str">
        <f>IF(G477="","",IF(G477&lt;0,"Gecikmiş",IF(G477&lt;=30,"30 gün içinde","Planlı")))</f>
        <v/>
      </c>
      <c r="I477" s="16" t="str">
        <f>IF('Cihazlar'!R477="","",IF('Cihazlar'!S477="Uygun değil",(IF('Cihazlar'!R477="","",IF(ISNUMBER('Cihazlar'!R477),'Cihazlar'!R477,IFERROR(DATE(VALUE(RIGHT('Cihazlar'!R477,4)),VALUE(MID('Cihazlar'!R477,4,2)),VALUE(LEFT('Cihazlar'!R477,2))),""))))+0,EDATE((IF('Cihazlar'!R477="","",IF(ISNUMBER('Cihazlar'!R477),'Cihazlar'!R477,IFERROR(DATE(VALUE(RIGHT('Cihazlar'!R477,4)),VALUE(MID('Cihazlar'!R477,4,2)),VALUE(LEFT('Cihazlar'!R477,2))),"")))),12)))</f>
        <v/>
      </c>
      <c r="J477" s="17" t="str">
        <f>IF(I477="","",I477-TODAY())</f>
        <v/>
      </c>
      <c r="K477" s="16" t="str">
        <f>IF('Cihazlar'!U477="","",IF('Cihazlar'!V477="Kaçak var",(IF('Cihazlar'!U477="","",IF(ISNUMBER('Cihazlar'!U477),'Cihazlar'!U477,IFERROR(DATE(VALUE(RIGHT('Cihazlar'!U477,4)),VALUE(MID('Cihazlar'!U477,4,2)),VALUE(LEFT('Cihazlar'!U477,2))),""))))+30,EDATE((IF('Cihazlar'!U477="","",IF(ISNUMBER('Cihazlar'!U477),'Cihazlar'!U477,IFERROR(DATE(VALUE(RIGHT('Cihazlar'!U477,4)),VALUE(MID('Cihazlar'!U477,4,2)),VALUE(LEFT('Cihazlar'!U477,2))),"")))),12)))</f>
        <v/>
      </c>
      <c r="L477" s="17" t="str">
        <f>IF(K477="","",K477-TODAY())</f>
        <v/>
      </c>
      <c r="M477" s="16" t="str">
        <f>IF('Cihazlar'!X477="","",IF('Cihazlar'!Y477="Uygun değil",(IF('Cihazlar'!X477="","",IF(ISNUMBER('Cihazlar'!X477),'Cihazlar'!X477,IFERROR(DATE(VALUE(RIGHT('Cihazlar'!X477,4)),VALUE(MID('Cihazlar'!X477,4,2)),VALUE(LEFT('Cihazlar'!X477,2))),""))))+0,EDATE((IF('Cihazlar'!X477="","",IF(ISNUMBER('Cihazlar'!X477),'Cihazlar'!X477,IFERROR(DATE(VALUE(RIGHT('Cihazlar'!X477,4)),VALUE(MID('Cihazlar'!X477,4,2)),VALUE(LEFT('Cihazlar'!X477,2))),"")))),12)))</f>
        <v/>
      </c>
      <c r="N477" s="17" t="str">
        <f>IF(M477="","",M477-TODAY())</f>
        <v/>
      </c>
      <c r="O477" s="16" t="str">
        <f>IF('Cihazlar'!F477&lt;&gt;"",IF('Cihazlar'!F477="","",IF(ISNUMBER('Cihazlar'!F477),'Cihazlar'!F477,IFERROR(DATE(VALUE(RIGHT('Cihazlar'!F477,4)),VALUE(MID('Cihazlar'!F477,4,2)),VALUE(LEFT('Cihazlar'!F477,2))),""))),IF('Cihazlar'!E477="","",IF(ISNUMBER('Cihazlar'!E477),'Cihazlar'!E477,IFERROR(DATE(VALUE(RIGHT('Cihazlar'!E477,4)),VALUE(MID('Cihazlar'!E477,4,2)),VALUE(LEFT('Cihazlar'!E477,2))),""))))</f>
        <v/>
      </c>
      <c r="P477" t="str">
        <f>IF('Cihazlar'!C477="","",IFERROR(MATCH('Cihazlar'!C477,'Ürünler'!$A:$A,0),IFERROR(MATCH('Cihazlar'!C477,'Ürünler'!$B:$B,0),"")))</f>
        <v/>
      </c>
      <c r="Q477">
        <f>IF(R477&gt;0,0,IF('Cihazlar'!J477&lt;&gt;"",N(VALUE('Cihazlar'!J477)),IF(P477="",0,N(INDEX('Ürünler'!$C:$C,P477)))))</f>
        <v>0</v>
      </c>
      <c r="R477">
        <f>IF('Cihazlar'!K477&lt;&gt;"",N(VALUE('Cihazlar'!K477)),IF('Cihazlar'!J477&lt;&gt;"",0,IF(P477="",0,N(INDEX('Ürünler'!$D:$D,P477)))))</f>
        <v>0</v>
      </c>
    </row>
    <row r="478" spans="1:18">
      <c r="A478" t="str">
        <f>IF(AND('Cihazlar'!A478="",'Cihazlar'!B478=""),"",IFERROR(INDEX('Müşteriler'!$A:$A,MATCH(IF('Cihazlar'!A478="","§",'Cihazlar'!A478),'Müşteriler'!$K:$K,0)),IFERROR(INDEX('Müşteriler'!$A:$A,MATCH(IF('Cihazlar'!B478="","§",'Cihazlar'!B478),'Müşteriler'!$C:$C,0)),'Cihazlar'!A478&amp;'Cihazlar'!B478)))</f>
        <v/>
      </c>
      <c r="B478" t="str">
        <f>IF('Cihazlar'!C478="","",IF(P478="",'Cihazlar'!C478,INDEX('Ürünler'!$B:$B,P478)))</f>
        <v/>
      </c>
      <c r="C478" t="str">
        <f>IF('Cihazlar'!D478="","",'Cihazlar'!D478)</f>
        <v/>
      </c>
      <c r="D478" s="16" t="str">
        <f>O478</f>
        <v/>
      </c>
      <c r="E478" t="str">
        <f>IF(R478&gt;0,R478&amp;" gün",IF(Q478&gt;0,Q478&amp;" ay",""))</f>
        <v/>
      </c>
      <c r="F478" s="16" t="str">
        <f>IF(OR('Cihazlar'!C478="",O478=""),"",IF(R478&gt;0,O478+R478,IF(Q478&gt;0,EDATE(O478,Q478),"")))</f>
        <v/>
      </c>
      <c r="G478" s="17" t="str">
        <f>IF(F478="","",F478-TODAY())</f>
        <v/>
      </c>
      <c r="H478" t="str">
        <f>IF(G478="","",IF(G478&lt;0,"Gecikmiş",IF(G478&lt;=30,"30 gün içinde","Planlı")))</f>
        <v/>
      </c>
      <c r="I478" s="16" t="str">
        <f>IF('Cihazlar'!R478="","",IF('Cihazlar'!S478="Uygun değil",(IF('Cihazlar'!R478="","",IF(ISNUMBER('Cihazlar'!R478),'Cihazlar'!R478,IFERROR(DATE(VALUE(RIGHT('Cihazlar'!R478,4)),VALUE(MID('Cihazlar'!R478,4,2)),VALUE(LEFT('Cihazlar'!R478,2))),""))))+0,EDATE((IF('Cihazlar'!R478="","",IF(ISNUMBER('Cihazlar'!R478),'Cihazlar'!R478,IFERROR(DATE(VALUE(RIGHT('Cihazlar'!R478,4)),VALUE(MID('Cihazlar'!R478,4,2)),VALUE(LEFT('Cihazlar'!R478,2))),"")))),12)))</f>
        <v/>
      </c>
      <c r="J478" s="17" t="str">
        <f>IF(I478="","",I478-TODAY())</f>
        <v/>
      </c>
      <c r="K478" s="16" t="str">
        <f>IF('Cihazlar'!U478="","",IF('Cihazlar'!V478="Kaçak var",(IF('Cihazlar'!U478="","",IF(ISNUMBER('Cihazlar'!U478),'Cihazlar'!U478,IFERROR(DATE(VALUE(RIGHT('Cihazlar'!U478,4)),VALUE(MID('Cihazlar'!U478,4,2)),VALUE(LEFT('Cihazlar'!U478,2))),""))))+30,EDATE((IF('Cihazlar'!U478="","",IF(ISNUMBER('Cihazlar'!U478),'Cihazlar'!U478,IFERROR(DATE(VALUE(RIGHT('Cihazlar'!U478,4)),VALUE(MID('Cihazlar'!U478,4,2)),VALUE(LEFT('Cihazlar'!U478,2))),"")))),12)))</f>
        <v/>
      </c>
      <c r="L478" s="17" t="str">
        <f>IF(K478="","",K478-TODAY())</f>
        <v/>
      </c>
      <c r="M478" s="16" t="str">
        <f>IF('Cihazlar'!X478="","",IF('Cihazlar'!Y478="Uygun değil",(IF('Cihazlar'!X478="","",IF(ISNUMBER('Cihazlar'!X478),'Cihazlar'!X478,IFERROR(DATE(VALUE(RIGHT('Cihazlar'!X478,4)),VALUE(MID('Cihazlar'!X478,4,2)),VALUE(LEFT('Cihazlar'!X478,2))),""))))+0,EDATE((IF('Cihazlar'!X478="","",IF(ISNUMBER('Cihazlar'!X478),'Cihazlar'!X478,IFERROR(DATE(VALUE(RIGHT('Cihazlar'!X478,4)),VALUE(MID('Cihazlar'!X478,4,2)),VALUE(LEFT('Cihazlar'!X478,2))),"")))),12)))</f>
        <v/>
      </c>
      <c r="N478" s="17" t="str">
        <f>IF(M478="","",M478-TODAY())</f>
        <v/>
      </c>
      <c r="O478" s="16" t="str">
        <f>IF('Cihazlar'!F478&lt;&gt;"",IF('Cihazlar'!F478="","",IF(ISNUMBER('Cihazlar'!F478),'Cihazlar'!F478,IFERROR(DATE(VALUE(RIGHT('Cihazlar'!F478,4)),VALUE(MID('Cihazlar'!F478,4,2)),VALUE(LEFT('Cihazlar'!F478,2))),""))),IF('Cihazlar'!E478="","",IF(ISNUMBER('Cihazlar'!E478),'Cihazlar'!E478,IFERROR(DATE(VALUE(RIGHT('Cihazlar'!E478,4)),VALUE(MID('Cihazlar'!E478,4,2)),VALUE(LEFT('Cihazlar'!E478,2))),""))))</f>
        <v/>
      </c>
      <c r="P478" t="str">
        <f>IF('Cihazlar'!C478="","",IFERROR(MATCH('Cihazlar'!C478,'Ürünler'!$A:$A,0),IFERROR(MATCH('Cihazlar'!C478,'Ürünler'!$B:$B,0),"")))</f>
        <v/>
      </c>
      <c r="Q478">
        <f>IF(R478&gt;0,0,IF('Cihazlar'!J478&lt;&gt;"",N(VALUE('Cihazlar'!J478)),IF(P478="",0,N(INDEX('Ürünler'!$C:$C,P478)))))</f>
        <v>0</v>
      </c>
      <c r="R478">
        <f>IF('Cihazlar'!K478&lt;&gt;"",N(VALUE('Cihazlar'!K478)),IF('Cihazlar'!J478&lt;&gt;"",0,IF(P478="",0,N(INDEX('Ürünler'!$D:$D,P478)))))</f>
        <v>0</v>
      </c>
    </row>
    <row r="479" spans="1:18">
      <c r="A479" t="str">
        <f>IF(AND('Cihazlar'!A479="",'Cihazlar'!B479=""),"",IFERROR(INDEX('Müşteriler'!$A:$A,MATCH(IF('Cihazlar'!A479="","§",'Cihazlar'!A479),'Müşteriler'!$K:$K,0)),IFERROR(INDEX('Müşteriler'!$A:$A,MATCH(IF('Cihazlar'!B479="","§",'Cihazlar'!B479),'Müşteriler'!$C:$C,0)),'Cihazlar'!A479&amp;'Cihazlar'!B479)))</f>
        <v/>
      </c>
      <c r="B479" t="str">
        <f>IF('Cihazlar'!C479="","",IF(P479="",'Cihazlar'!C479,INDEX('Ürünler'!$B:$B,P479)))</f>
        <v/>
      </c>
      <c r="C479" t="str">
        <f>IF('Cihazlar'!D479="","",'Cihazlar'!D479)</f>
        <v/>
      </c>
      <c r="D479" s="16" t="str">
        <f>O479</f>
        <v/>
      </c>
      <c r="E479" t="str">
        <f>IF(R479&gt;0,R479&amp;" gün",IF(Q479&gt;0,Q479&amp;" ay",""))</f>
        <v/>
      </c>
      <c r="F479" s="16" t="str">
        <f>IF(OR('Cihazlar'!C479="",O479=""),"",IF(R479&gt;0,O479+R479,IF(Q479&gt;0,EDATE(O479,Q479),"")))</f>
        <v/>
      </c>
      <c r="G479" s="17" t="str">
        <f>IF(F479="","",F479-TODAY())</f>
        <v/>
      </c>
      <c r="H479" t="str">
        <f>IF(G479="","",IF(G479&lt;0,"Gecikmiş",IF(G479&lt;=30,"30 gün içinde","Planlı")))</f>
        <v/>
      </c>
      <c r="I479" s="16" t="str">
        <f>IF('Cihazlar'!R479="","",IF('Cihazlar'!S479="Uygun değil",(IF('Cihazlar'!R479="","",IF(ISNUMBER('Cihazlar'!R479),'Cihazlar'!R479,IFERROR(DATE(VALUE(RIGHT('Cihazlar'!R479,4)),VALUE(MID('Cihazlar'!R479,4,2)),VALUE(LEFT('Cihazlar'!R479,2))),""))))+0,EDATE((IF('Cihazlar'!R479="","",IF(ISNUMBER('Cihazlar'!R479),'Cihazlar'!R479,IFERROR(DATE(VALUE(RIGHT('Cihazlar'!R479,4)),VALUE(MID('Cihazlar'!R479,4,2)),VALUE(LEFT('Cihazlar'!R479,2))),"")))),12)))</f>
        <v/>
      </c>
      <c r="J479" s="17" t="str">
        <f>IF(I479="","",I479-TODAY())</f>
        <v/>
      </c>
      <c r="K479" s="16" t="str">
        <f>IF('Cihazlar'!U479="","",IF('Cihazlar'!V479="Kaçak var",(IF('Cihazlar'!U479="","",IF(ISNUMBER('Cihazlar'!U479),'Cihazlar'!U479,IFERROR(DATE(VALUE(RIGHT('Cihazlar'!U479,4)),VALUE(MID('Cihazlar'!U479,4,2)),VALUE(LEFT('Cihazlar'!U479,2))),""))))+30,EDATE((IF('Cihazlar'!U479="","",IF(ISNUMBER('Cihazlar'!U479),'Cihazlar'!U479,IFERROR(DATE(VALUE(RIGHT('Cihazlar'!U479,4)),VALUE(MID('Cihazlar'!U479,4,2)),VALUE(LEFT('Cihazlar'!U479,2))),"")))),12)))</f>
        <v/>
      </c>
      <c r="L479" s="17" t="str">
        <f>IF(K479="","",K479-TODAY())</f>
        <v/>
      </c>
      <c r="M479" s="16" t="str">
        <f>IF('Cihazlar'!X479="","",IF('Cihazlar'!Y479="Uygun değil",(IF('Cihazlar'!X479="","",IF(ISNUMBER('Cihazlar'!X479),'Cihazlar'!X479,IFERROR(DATE(VALUE(RIGHT('Cihazlar'!X479,4)),VALUE(MID('Cihazlar'!X479,4,2)),VALUE(LEFT('Cihazlar'!X479,2))),""))))+0,EDATE((IF('Cihazlar'!X479="","",IF(ISNUMBER('Cihazlar'!X479),'Cihazlar'!X479,IFERROR(DATE(VALUE(RIGHT('Cihazlar'!X479,4)),VALUE(MID('Cihazlar'!X479,4,2)),VALUE(LEFT('Cihazlar'!X479,2))),"")))),12)))</f>
        <v/>
      </c>
      <c r="N479" s="17" t="str">
        <f>IF(M479="","",M479-TODAY())</f>
        <v/>
      </c>
      <c r="O479" s="16" t="str">
        <f>IF('Cihazlar'!F479&lt;&gt;"",IF('Cihazlar'!F479="","",IF(ISNUMBER('Cihazlar'!F479),'Cihazlar'!F479,IFERROR(DATE(VALUE(RIGHT('Cihazlar'!F479,4)),VALUE(MID('Cihazlar'!F479,4,2)),VALUE(LEFT('Cihazlar'!F479,2))),""))),IF('Cihazlar'!E479="","",IF(ISNUMBER('Cihazlar'!E479),'Cihazlar'!E479,IFERROR(DATE(VALUE(RIGHT('Cihazlar'!E479,4)),VALUE(MID('Cihazlar'!E479,4,2)),VALUE(LEFT('Cihazlar'!E479,2))),""))))</f>
        <v/>
      </c>
      <c r="P479" t="str">
        <f>IF('Cihazlar'!C479="","",IFERROR(MATCH('Cihazlar'!C479,'Ürünler'!$A:$A,0),IFERROR(MATCH('Cihazlar'!C479,'Ürünler'!$B:$B,0),"")))</f>
        <v/>
      </c>
      <c r="Q479">
        <f>IF(R479&gt;0,0,IF('Cihazlar'!J479&lt;&gt;"",N(VALUE('Cihazlar'!J479)),IF(P479="",0,N(INDEX('Ürünler'!$C:$C,P479)))))</f>
        <v>0</v>
      </c>
      <c r="R479">
        <f>IF('Cihazlar'!K479&lt;&gt;"",N(VALUE('Cihazlar'!K479)),IF('Cihazlar'!J479&lt;&gt;"",0,IF(P479="",0,N(INDEX('Ürünler'!$D:$D,P479)))))</f>
        <v>0</v>
      </c>
    </row>
    <row r="480" spans="1:18">
      <c r="A480" t="str">
        <f>IF(AND('Cihazlar'!A480="",'Cihazlar'!B480=""),"",IFERROR(INDEX('Müşteriler'!$A:$A,MATCH(IF('Cihazlar'!A480="","§",'Cihazlar'!A480),'Müşteriler'!$K:$K,0)),IFERROR(INDEX('Müşteriler'!$A:$A,MATCH(IF('Cihazlar'!B480="","§",'Cihazlar'!B480),'Müşteriler'!$C:$C,0)),'Cihazlar'!A480&amp;'Cihazlar'!B480)))</f>
        <v/>
      </c>
      <c r="B480" t="str">
        <f>IF('Cihazlar'!C480="","",IF(P480="",'Cihazlar'!C480,INDEX('Ürünler'!$B:$B,P480)))</f>
        <v/>
      </c>
      <c r="C480" t="str">
        <f>IF('Cihazlar'!D480="","",'Cihazlar'!D480)</f>
        <v/>
      </c>
      <c r="D480" s="16" t="str">
        <f>O480</f>
        <v/>
      </c>
      <c r="E480" t="str">
        <f>IF(R480&gt;0,R480&amp;" gün",IF(Q480&gt;0,Q480&amp;" ay",""))</f>
        <v/>
      </c>
      <c r="F480" s="16" t="str">
        <f>IF(OR('Cihazlar'!C480="",O480=""),"",IF(R480&gt;0,O480+R480,IF(Q480&gt;0,EDATE(O480,Q480),"")))</f>
        <v/>
      </c>
      <c r="G480" s="17" t="str">
        <f>IF(F480="","",F480-TODAY())</f>
        <v/>
      </c>
      <c r="H480" t="str">
        <f>IF(G480="","",IF(G480&lt;0,"Gecikmiş",IF(G480&lt;=30,"30 gün içinde","Planlı")))</f>
        <v/>
      </c>
      <c r="I480" s="16" t="str">
        <f>IF('Cihazlar'!R480="","",IF('Cihazlar'!S480="Uygun değil",(IF('Cihazlar'!R480="","",IF(ISNUMBER('Cihazlar'!R480),'Cihazlar'!R480,IFERROR(DATE(VALUE(RIGHT('Cihazlar'!R480,4)),VALUE(MID('Cihazlar'!R480,4,2)),VALUE(LEFT('Cihazlar'!R480,2))),""))))+0,EDATE((IF('Cihazlar'!R480="","",IF(ISNUMBER('Cihazlar'!R480),'Cihazlar'!R480,IFERROR(DATE(VALUE(RIGHT('Cihazlar'!R480,4)),VALUE(MID('Cihazlar'!R480,4,2)),VALUE(LEFT('Cihazlar'!R480,2))),"")))),12)))</f>
        <v/>
      </c>
      <c r="J480" s="17" t="str">
        <f>IF(I480="","",I480-TODAY())</f>
        <v/>
      </c>
      <c r="K480" s="16" t="str">
        <f>IF('Cihazlar'!U480="","",IF('Cihazlar'!V480="Kaçak var",(IF('Cihazlar'!U480="","",IF(ISNUMBER('Cihazlar'!U480),'Cihazlar'!U480,IFERROR(DATE(VALUE(RIGHT('Cihazlar'!U480,4)),VALUE(MID('Cihazlar'!U480,4,2)),VALUE(LEFT('Cihazlar'!U480,2))),""))))+30,EDATE((IF('Cihazlar'!U480="","",IF(ISNUMBER('Cihazlar'!U480),'Cihazlar'!U480,IFERROR(DATE(VALUE(RIGHT('Cihazlar'!U480,4)),VALUE(MID('Cihazlar'!U480,4,2)),VALUE(LEFT('Cihazlar'!U480,2))),"")))),12)))</f>
        <v/>
      </c>
      <c r="L480" s="17" t="str">
        <f>IF(K480="","",K480-TODAY())</f>
        <v/>
      </c>
      <c r="M480" s="16" t="str">
        <f>IF('Cihazlar'!X480="","",IF('Cihazlar'!Y480="Uygun değil",(IF('Cihazlar'!X480="","",IF(ISNUMBER('Cihazlar'!X480),'Cihazlar'!X480,IFERROR(DATE(VALUE(RIGHT('Cihazlar'!X480,4)),VALUE(MID('Cihazlar'!X480,4,2)),VALUE(LEFT('Cihazlar'!X480,2))),""))))+0,EDATE((IF('Cihazlar'!X480="","",IF(ISNUMBER('Cihazlar'!X480),'Cihazlar'!X480,IFERROR(DATE(VALUE(RIGHT('Cihazlar'!X480,4)),VALUE(MID('Cihazlar'!X480,4,2)),VALUE(LEFT('Cihazlar'!X480,2))),"")))),12)))</f>
        <v/>
      </c>
      <c r="N480" s="17" t="str">
        <f>IF(M480="","",M480-TODAY())</f>
        <v/>
      </c>
      <c r="O480" s="16" t="str">
        <f>IF('Cihazlar'!F480&lt;&gt;"",IF('Cihazlar'!F480="","",IF(ISNUMBER('Cihazlar'!F480),'Cihazlar'!F480,IFERROR(DATE(VALUE(RIGHT('Cihazlar'!F480,4)),VALUE(MID('Cihazlar'!F480,4,2)),VALUE(LEFT('Cihazlar'!F480,2))),""))),IF('Cihazlar'!E480="","",IF(ISNUMBER('Cihazlar'!E480),'Cihazlar'!E480,IFERROR(DATE(VALUE(RIGHT('Cihazlar'!E480,4)),VALUE(MID('Cihazlar'!E480,4,2)),VALUE(LEFT('Cihazlar'!E480,2))),""))))</f>
        <v/>
      </c>
      <c r="P480" t="str">
        <f>IF('Cihazlar'!C480="","",IFERROR(MATCH('Cihazlar'!C480,'Ürünler'!$A:$A,0),IFERROR(MATCH('Cihazlar'!C480,'Ürünler'!$B:$B,0),"")))</f>
        <v/>
      </c>
      <c r="Q480">
        <f>IF(R480&gt;0,0,IF('Cihazlar'!J480&lt;&gt;"",N(VALUE('Cihazlar'!J480)),IF(P480="",0,N(INDEX('Ürünler'!$C:$C,P480)))))</f>
        <v>0</v>
      </c>
      <c r="R480">
        <f>IF('Cihazlar'!K480&lt;&gt;"",N(VALUE('Cihazlar'!K480)),IF('Cihazlar'!J480&lt;&gt;"",0,IF(P480="",0,N(INDEX('Ürünler'!$D:$D,P480)))))</f>
        <v>0</v>
      </c>
    </row>
    <row r="481" spans="1:18">
      <c r="A481" t="str">
        <f>IF(AND('Cihazlar'!A481="",'Cihazlar'!B481=""),"",IFERROR(INDEX('Müşteriler'!$A:$A,MATCH(IF('Cihazlar'!A481="","§",'Cihazlar'!A481),'Müşteriler'!$K:$K,0)),IFERROR(INDEX('Müşteriler'!$A:$A,MATCH(IF('Cihazlar'!B481="","§",'Cihazlar'!B481),'Müşteriler'!$C:$C,0)),'Cihazlar'!A481&amp;'Cihazlar'!B481)))</f>
        <v/>
      </c>
      <c r="B481" t="str">
        <f>IF('Cihazlar'!C481="","",IF(P481="",'Cihazlar'!C481,INDEX('Ürünler'!$B:$B,P481)))</f>
        <v/>
      </c>
      <c r="C481" t="str">
        <f>IF('Cihazlar'!D481="","",'Cihazlar'!D481)</f>
        <v/>
      </c>
      <c r="D481" s="16" t="str">
        <f>O481</f>
        <v/>
      </c>
      <c r="E481" t="str">
        <f>IF(R481&gt;0,R481&amp;" gün",IF(Q481&gt;0,Q481&amp;" ay",""))</f>
        <v/>
      </c>
      <c r="F481" s="16" t="str">
        <f>IF(OR('Cihazlar'!C481="",O481=""),"",IF(R481&gt;0,O481+R481,IF(Q481&gt;0,EDATE(O481,Q481),"")))</f>
        <v/>
      </c>
      <c r="G481" s="17" t="str">
        <f>IF(F481="","",F481-TODAY())</f>
        <v/>
      </c>
      <c r="H481" t="str">
        <f>IF(G481="","",IF(G481&lt;0,"Gecikmiş",IF(G481&lt;=30,"30 gün içinde","Planlı")))</f>
        <v/>
      </c>
      <c r="I481" s="16" t="str">
        <f>IF('Cihazlar'!R481="","",IF('Cihazlar'!S481="Uygun değil",(IF('Cihazlar'!R481="","",IF(ISNUMBER('Cihazlar'!R481),'Cihazlar'!R481,IFERROR(DATE(VALUE(RIGHT('Cihazlar'!R481,4)),VALUE(MID('Cihazlar'!R481,4,2)),VALUE(LEFT('Cihazlar'!R481,2))),""))))+0,EDATE((IF('Cihazlar'!R481="","",IF(ISNUMBER('Cihazlar'!R481),'Cihazlar'!R481,IFERROR(DATE(VALUE(RIGHT('Cihazlar'!R481,4)),VALUE(MID('Cihazlar'!R481,4,2)),VALUE(LEFT('Cihazlar'!R481,2))),"")))),12)))</f>
        <v/>
      </c>
      <c r="J481" s="17" t="str">
        <f>IF(I481="","",I481-TODAY())</f>
        <v/>
      </c>
      <c r="K481" s="16" t="str">
        <f>IF('Cihazlar'!U481="","",IF('Cihazlar'!V481="Kaçak var",(IF('Cihazlar'!U481="","",IF(ISNUMBER('Cihazlar'!U481),'Cihazlar'!U481,IFERROR(DATE(VALUE(RIGHT('Cihazlar'!U481,4)),VALUE(MID('Cihazlar'!U481,4,2)),VALUE(LEFT('Cihazlar'!U481,2))),""))))+30,EDATE((IF('Cihazlar'!U481="","",IF(ISNUMBER('Cihazlar'!U481),'Cihazlar'!U481,IFERROR(DATE(VALUE(RIGHT('Cihazlar'!U481,4)),VALUE(MID('Cihazlar'!U481,4,2)),VALUE(LEFT('Cihazlar'!U481,2))),"")))),12)))</f>
        <v/>
      </c>
      <c r="L481" s="17" t="str">
        <f>IF(K481="","",K481-TODAY())</f>
        <v/>
      </c>
      <c r="M481" s="16" t="str">
        <f>IF('Cihazlar'!X481="","",IF('Cihazlar'!Y481="Uygun değil",(IF('Cihazlar'!X481="","",IF(ISNUMBER('Cihazlar'!X481),'Cihazlar'!X481,IFERROR(DATE(VALUE(RIGHT('Cihazlar'!X481,4)),VALUE(MID('Cihazlar'!X481,4,2)),VALUE(LEFT('Cihazlar'!X481,2))),""))))+0,EDATE((IF('Cihazlar'!X481="","",IF(ISNUMBER('Cihazlar'!X481),'Cihazlar'!X481,IFERROR(DATE(VALUE(RIGHT('Cihazlar'!X481,4)),VALUE(MID('Cihazlar'!X481,4,2)),VALUE(LEFT('Cihazlar'!X481,2))),"")))),12)))</f>
        <v/>
      </c>
      <c r="N481" s="17" t="str">
        <f>IF(M481="","",M481-TODAY())</f>
        <v/>
      </c>
      <c r="O481" s="16" t="str">
        <f>IF('Cihazlar'!F481&lt;&gt;"",IF('Cihazlar'!F481="","",IF(ISNUMBER('Cihazlar'!F481),'Cihazlar'!F481,IFERROR(DATE(VALUE(RIGHT('Cihazlar'!F481,4)),VALUE(MID('Cihazlar'!F481,4,2)),VALUE(LEFT('Cihazlar'!F481,2))),""))),IF('Cihazlar'!E481="","",IF(ISNUMBER('Cihazlar'!E481),'Cihazlar'!E481,IFERROR(DATE(VALUE(RIGHT('Cihazlar'!E481,4)),VALUE(MID('Cihazlar'!E481,4,2)),VALUE(LEFT('Cihazlar'!E481,2))),""))))</f>
        <v/>
      </c>
      <c r="P481" t="str">
        <f>IF('Cihazlar'!C481="","",IFERROR(MATCH('Cihazlar'!C481,'Ürünler'!$A:$A,0),IFERROR(MATCH('Cihazlar'!C481,'Ürünler'!$B:$B,0),"")))</f>
        <v/>
      </c>
      <c r="Q481">
        <f>IF(R481&gt;0,0,IF('Cihazlar'!J481&lt;&gt;"",N(VALUE('Cihazlar'!J481)),IF(P481="",0,N(INDEX('Ürünler'!$C:$C,P481)))))</f>
        <v>0</v>
      </c>
      <c r="R481">
        <f>IF('Cihazlar'!K481&lt;&gt;"",N(VALUE('Cihazlar'!K481)),IF('Cihazlar'!J481&lt;&gt;"",0,IF(P481="",0,N(INDEX('Ürünler'!$D:$D,P481)))))</f>
        <v>0</v>
      </c>
    </row>
    <row r="482" spans="1:18">
      <c r="A482" t="str">
        <f>IF(AND('Cihazlar'!A482="",'Cihazlar'!B482=""),"",IFERROR(INDEX('Müşteriler'!$A:$A,MATCH(IF('Cihazlar'!A482="","§",'Cihazlar'!A482),'Müşteriler'!$K:$K,0)),IFERROR(INDEX('Müşteriler'!$A:$A,MATCH(IF('Cihazlar'!B482="","§",'Cihazlar'!B482),'Müşteriler'!$C:$C,0)),'Cihazlar'!A482&amp;'Cihazlar'!B482)))</f>
        <v/>
      </c>
      <c r="B482" t="str">
        <f>IF('Cihazlar'!C482="","",IF(P482="",'Cihazlar'!C482,INDEX('Ürünler'!$B:$B,P482)))</f>
        <v/>
      </c>
      <c r="C482" t="str">
        <f>IF('Cihazlar'!D482="","",'Cihazlar'!D482)</f>
        <v/>
      </c>
      <c r="D482" s="16" t="str">
        <f>O482</f>
        <v/>
      </c>
      <c r="E482" t="str">
        <f>IF(R482&gt;0,R482&amp;" gün",IF(Q482&gt;0,Q482&amp;" ay",""))</f>
        <v/>
      </c>
      <c r="F482" s="16" t="str">
        <f>IF(OR('Cihazlar'!C482="",O482=""),"",IF(R482&gt;0,O482+R482,IF(Q482&gt;0,EDATE(O482,Q482),"")))</f>
        <v/>
      </c>
      <c r="G482" s="17" t="str">
        <f>IF(F482="","",F482-TODAY())</f>
        <v/>
      </c>
      <c r="H482" t="str">
        <f>IF(G482="","",IF(G482&lt;0,"Gecikmiş",IF(G482&lt;=30,"30 gün içinde","Planlı")))</f>
        <v/>
      </c>
      <c r="I482" s="16" t="str">
        <f>IF('Cihazlar'!R482="","",IF('Cihazlar'!S482="Uygun değil",(IF('Cihazlar'!R482="","",IF(ISNUMBER('Cihazlar'!R482),'Cihazlar'!R482,IFERROR(DATE(VALUE(RIGHT('Cihazlar'!R482,4)),VALUE(MID('Cihazlar'!R482,4,2)),VALUE(LEFT('Cihazlar'!R482,2))),""))))+0,EDATE((IF('Cihazlar'!R482="","",IF(ISNUMBER('Cihazlar'!R482),'Cihazlar'!R482,IFERROR(DATE(VALUE(RIGHT('Cihazlar'!R482,4)),VALUE(MID('Cihazlar'!R482,4,2)),VALUE(LEFT('Cihazlar'!R482,2))),"")))),12)))</f>
        <v/>
      </c>
      <c r="J482" s="17" t="str">
        <f>IF(I482="","",I482-TODAY())</f>
        <v/>
      </c>
      <c r="K482" s="16" t="str">
        <f>IF('Cihazlar'!U482="","",IF('Cihazlar'!V482="Kaçak var",(IF('Cihazlar'!U482="","",IF(ISNUMBER('Cihazlar'!U482),'Cihazlar'!U482,IFERROR(DATE(VALUE(RIGHT('Cihazlar'!U482,4)),VALUE(MID('Cihazlar'!U482,4,2)),VALUE(LEFT('Cihazlar'!U482,2))),""))))+30,EDATE((IF('Cihazlar'!U482="","",IF(ISNUMBER('Cihazlar'!U482),'Cihazlar'!U482,IFERROR(DATE(VALUE(RIGHT('Cihazlar'!U482,4)),VALUE(MID('Cihazlar'!U482,4,2)),VALUE(LEFT('Cihazlar'!U482,2))),"")))),12)))</f>
        <v/>
      </c>
      <c r="L482" s="17" t="str">
        <f>IF(K482="","",K482-TODAY())</f>
        <v/>
      </c>
      <c r="M482" s="16" t="str">
        <f>IF('Cihazlar'!X482="","",IF('Cihazlar'!Y482="Uygun değil",(IF('Cihazlar'!X482="","",IF(ISNUMBER('Cihazlar'!X482),'Cihazlar'!X482,IFERROR(DATE(VALUE(RIGHT('Cihazlar'!X482,4)),VALUE(MID('Cihazlar'!X482,4,2)),VALUE(LEFT('Cihazlar'!X482,2))),""))))+0,EDATE((IF('Cihazlar'!X482="","",IF(ISNUMBER('Cihazlar'!X482),'Cihazlar'!X482,IFERROR(DATE(VALUE(RIGHT('Cihazlar'!X482,4)),VALUE(MID('Cihazlar'!X482,4,2)),VALUE(LEFT('Cihazlar'!X482,2))),"")))),12)))</f>
        <v/>
      </c>
      <c r="N482" s="17" t="str">
        <f>IF(M482="","",M482-TODAY())</f>
        <v/>
      </c>
      <c r="O482" s="16" t="str">
        <f>IF('Cihazlar'!F482&lt;&gt;"",IF('Cihazlar'!F482="","",IF(ISNUMBER('Cihazlar'!F482),'Cihazlar'!F482,IFERROR(DATE(VALUE(RIGHT('Cihazlar'!F482,4)),VALUE(MID('Cihazlar'!F482,4,2)),VALUE(LEFT('Cihazlar'!F482,2))),""))),IF('Cihazlar'!E482="","",IF(ISNUMBER('Cihazlar'!E482),'Cihazlar'!E482,IFERROR(DATE(VALUE(RIGHT('Cihazlar'!E482,4)),VALUE(MID('Cihazlar'!E482,4,2)),VALUE(LEFT('Cihazlar'!E482,2))),""))))</f>
        <v/>
      </c>
      <c r="P482" t="str">
        <f>IF('Cihazlar'!C482="","",IFERROR(MATCH('Cihazlar'!C482,'Ürünler'!$A:$A,0),IFERROR(MATCH('Cihazlar'!C482,'Ürünler'!$B:$B,0),"")))</f>
        <v/>
      </c>
      <c r="Q482">
        <f>IF(R482&gt;0,0,IF('Cihazlar'!J482&lt;&gt;"",N(VALUE('Cihazlar'!J482)),IF(P482="",0,N(INDEX('Ürünler'!$C:$C,P482)))))</f>
        <v>0</v>
      </c>
      <c r="R482">
        <f>IF('Cihazlar'!K482&lt;&gt;"",N(VALUE('Cihazlar'!K482)),IF('Cihazlar'!J482&lt;&gt;"",0,IF(P482="",0,N(INDEX('Ürünler'!$D:$D,P482)))))</f>
        <v>0</v>
      </c>
    </row>
    <row r="483" spans="1:18">
      <c r="A483" t="str">
        <f>IF(AND('Cihazlar'!A483="",'Cihazlar'!B483=""),"",IFERROR(INDEX('Müşteriler'!$A:$A,MATCH(IF('Cihazlar'!A483="","§",'Cihazlar'!A483),'Müşteriler'!$K:$K,0)),IFERROR(INDEX('Müşteriler'!$A:$A,MATCH(IF('Cihazlar'!B483="","§",'Cihazlar'!B483),'Müşteriler'!$C:$C,0)),'Cihazlar'!A483&amp;'Cihazlar'!B483)))</f>
        <v/>
      </c>
      <c r="B483" t="str">
        <f>IF('Cihazlar'!C483="","",IF(P483="",'Cihazlar'!C483,INDEX('Ürünler'!$B:$B,P483)))</f>
        <v/>
      </c>
      <c r="C483" t="str">
        <f>IF('Cihazlar'!D483="","",'Cihazlar'!D483)</f>
        <v/>
      </c>
      <c r="D483" s="16" t="str">
        <f>O483</f>
        <v/>
      </c>
      <c r="E483" t="str">
        <f>IF(R483&gt;0,R483&amp;" gün",IF(Q483&gt;0,Q483&amp;" ay",""))</f>
        <v/>
      </c>
      <c r="F483" s="16" t="str">
        <f>IF(OR('Cihazlar'!C483="",O483=""),"",IF(R483&gt;0,O483+R483,IF(Q483&gt;0,EDATE(O483,Q483),"")))</f>
        <v/>
      </c>
      <c r="G483" s="17" t="str">
        <f>IF(F483="","",F483-TODAY())</f>
        <v/>
      </c>
      <c r="H483" t="str">
        <f>IF(G483="","",IF(G483&lt;0,"Gecikmiş",IF(G483&lt;=30,"30 gün içinde","Planlı")))</f>
        <v/>
      </c>
      <c r="I483" s="16" t="str">
        <f>IF('Cihazlar'!R483="","",IF('Cihazlar'!S483="Uygun değil",(IF('Cihazlar'!R483="","",IF(ISNUMBER('Cihazlar'!R483),'Cihazlar'!R483,IFERROR(DATE(VALUE(RIGHT('Cihazlar'!R483,4)),VALUE(MID('Cihazlar'!R483,4,2)),VALUE(LEFT('Cihazlar'!R483,2))),""))))+0,EDATE((IF('Cihazlar'!R483="","",IF(ISNUMBER('Cihazlar'!R483),'Cihazlar'!R483,IFERROR(DATE(VALUE(RIGHT('Cihazlar'!R483,4)),VALUE(MID('Cihazlar'!R483,4,2)),VALUE(LEFT('Cihazlar'!R483,2))),"")))),12)))</f>
        <v/>
      </c>
      <c r="J483" s="17" t="str">
        <f>IF(I483="","",I483-TODAY())</f>
        <v/>
      </c>
      <c r="K483" s="16" t="str">
        <f>IF('Cihazlar'!U483="","",IF('Cihazlar'!V483="Kaçak var",(IF('Cihazlar'!U483="","",IF(ISNUMBER('Cihazlar'!U483),'Cihazlar'!U483,IFERROR(DATE(VALUE(RIGHT('Cihazlar'!U483,4)),VALUE(MID('Cihazlar'!U483,4,2)),VALUE(LEFT('Cihazlar'!U483,2))),""))))+30,EDATE((IF('Cihazlar'!U483="","",IF(ISNUMBER('Cihazlar'!U483),'Cihazlar'!U483,IFERROR(DATE(VALUE(RIGHT('Cihazlar'!U483,4)),VALUE(MID('Cihazlar'!U483,4,2)),VALUE(LEFT('Cihazlar'!U483,2))),"")))),12)))</f>
        <v/>
      </c>
      <c r="L483" s="17" t="str">
        <f>IF(K483="","",K483-TODAY())</f>
        <v/>
      </c>
      <c r="M483" s="16" t="str">
        <f>IF('Cihazlar'!X483="","",IF('Cihazlar'!Y483="Uygun değil",(IF('Cihazlar'!X483="","",IF(ISNUMBER('Cihazlar'!X483),'Cihazlar'!X483,IFERROR(DATE(VALUE(RIGHT('Cihazlar'!X483,4)),VALUE(MID('Cihazlar'!X483,4,2)),VALUE(LEFT('Cihazlar'!X483,2))),""))))+0,EDATE((IF('Cihazlar'!X483="","",IF(ISNUMBER('Cihazlar'!X483),'Cihazlar'!X483,IFERROR(DATE(VALUE(RIGHT('Cihazlar'!X483,4)),VALUE(MID('Cihazlar'!X483,4,2)),VALUE(LEFT('Cihazlar'!X483,2))),"")))),12)))</f>
        <v/>
      </c>
      <c r="N483" s="17" t="str">
        <f>IF(M483="","",M483-TODAY())</f>
        <v/>
      </c>
      <c r="O483" s="16" t="str">
        <f>IF('Cihazlar'!F483&lt;&gt;"",IF('Cihazlar'!F483="","",IF(ISNUMBER('Cihazlar'!F483),'Cihazlar'!F483,IFERROR(DATE(VALUE(RIGHT('Cihazlar'!F483,4)),VALUE(MID('Cihazlar'!F483,4,2)),VALUE(LEFT('Cihazlar'!F483,2))),""))),IF('Cihazlar'!E483="","",IF(ISNUMBER('Cihazlar'!E483),'Cihazlar'!E483,IFERROR(DATE(VALUE(RIGHT('Cihazlar'!E483,4)),VALUE(MID('Cihazlar'!E483,4,2)),VALUE(LEFT('Cihazlar'!E483,2))),""))))</f>
        <v/>
      </c>
      <c r="P483" t="str">
        <f>IF('Cihazlar'!C483="","",IFERROR(MATCH('Cihazlar'!C483,'Ürünler'!$A:$A,0),IFERROR(MATCH('Cihazlar'!C483,'Ürünler'!$B:$B,0),"")))</f>
        <v/>
      </c>
      <c r="Q483">
        <f>IF(R483&gt;0,0,IF('Cihazlar'!J483&lt;&gt;"",N(VALUE('Cihazlar'!J483)),IF(P483="",0,N(INDEX('Ürünler'!$C:$C,P483)))))</f>
        <v>0</v>
      </c>
      <c r="R483">
        <f>IF('Cihazlar'!K483&lt;&gt;"",N(VALUE('Cihazlar'!K483)),IF('Cihazlar'!J483&lt;&gt;"",0,IF(P483="",0,N(INDEX('Ürünler'!$D:$D,P483)))))</f>
        <v>0</v>
      </c>
    </row>
    <row r="484" spans="1:18">
      <c r="A484" t="str">
        <f>IF(AND('Cihazlar'!A484="",'Cihazlar'!B484=""),"",IFERROR(INDEX('Müşteriler'!$A:$A,MATCH(IF('Cihazlar'!A484="","§",'Cihazlar'!A484),'Müşteriler'!$K:$K,0)),IFERROR(INDEX('Müşteriler'!$A:$A,MATCH(IF('Cihazlar'!B484="","§",'Cihazlar'!B484),'Müşteriler'!$C:$C,0)),'Cihazlar'!A484&amp;'Cihazlar'!B484)))</f>
        <v/>
      </c>
      <c r="B484" t="str">
        <f>IF('Cihazlar'!C484="","",IF(P484="",'Cihazlar'!C484,INDEX('Ürünler'!$B:$B,P484)))</f>
        <v/>
      </c>
      <c r="C484" t="str">
        <f>IF('Cihazlar'!D484="","",'Cihazlar'!D484)</f>
        <v/>
      </c>
      <c r="D484" s="16" t="str">
        <f>O484</f>
        <v/>
      </c>
      <c r="E484" t="str">
        <f>IF(R484&gt;0,R484&amp;" gün",IF(Q484&gt;0,Q484&amp;" ay",""))</f>
        <v/>
      </c>
      <c r="F484" s="16" t="str">
        <f>IF(OR('Cihazlar'!C484="",O484=""),"",IF(R484&gt;0,O484+R484,IF(Q484&gt;0,EDATE(O484,Q484),"")))</f>
        <v/>
      </c>
      <c r="G484" s="17" t="str">
        <f>IF(F484="","",F484-TODAY())</f>
        <v/>
      </c>
      <c r="H484" t="str">
        <f>IF(G484="","",IF(G484&lt;0,"Gecikmiş",IF(G484&lt;=30,"30 gün içinde","Planlı")))</f>
        <v/>
      </c>
      <c r="I484" s="16" t="str">
        <f>IF('Cihazlar'!R484="","",IF('Cihazlar'!S484="Uygun değil",(IF('Cihazlar'!R484="","",IF(ISNUMBER('Cihazlar'!R484),'Cihazlar'!R484,IFERROR(DATE(VALUE(RIGHT('Cihazlar'!R484,4)),VALUE(MID('Cihazlar'!R484,4,2)),VALUE(LEFT('Cihazlar'!R484,2))),""))))+0,EDATE((IF('Cihazlar'!R484="","",IF(ISNUMBER('Cihazlar'!R484),'Cihazlar'!R484,IFERROR(DATE(VALUE(RIGHT('Cihazlar'!R484,4)),VALUE(MID('Cihazlar'!R484,4,2)),VALUE(LEFT('Cihazlar'!R484,2))),"")))),12)))</f>
        <v/>
      </c>
      <c r="J484" s="17" t="str">
        <f>IF(I484="","",I484-TODAY())</f>
        <v/>
      </c>
      <c r="K484" s="16" t="str">
        <f>IF('Cihazlar'!U484="","",IF('Cihazlar'!V484="Kaçak var",(IF('Cihazlar'!U484="","",IF(ISNUMBER('Cihazlar'!U484),'Cihazlar'!U484,IFERROR(DATE(VALUE(RIGHT('Cihazlar'!U484,4)),VALUE(MID('Cihazlar'!U484,4,2)),VALUE(LEFT('Cihazlar'!U484,2))),""))))+30,EDATE((IF('Cihazlar'!U484="","",IF(ISNUMBER('Cihazlar'!U484),'Cihazlar'!U484,IFERROR(DATE(VALUE(RIGHT('Cihazlar'!U484,4)),VALUE(MID('Cihazlar'!U484,4,2)),VALUE(LEFT('Cihazlar'!U484,2))),"")))),12)))</f>
        <v/>
      </c>
      <c r="L484" s="17" t="str">
        <f>IF(K484="","",K484-TODAY())</f>
        <v/>
      </c>
      <c r="M484" s="16" t="str">
        <f>IF('Cihazlar'!X484="","",IF('Cihazlar'!Y484="Uygun değil",(IF('Cihazlar'!X484="","",IF(ISNUMBER('Cihazlar'!X484),'Cihazlar'!X484,IFERROR(DATE(VALUE(RIGHT('Cihazlar'!X484,4)),VALUE(MID('Cihazlar'!X484,4,2)),VALUE(LEFT('Cihazlar'!X484,2))),""))))+0,EDATE((IF('Cihazlar'!X484="","",IF(ISNUMBER('Cihazlar'!X484),'Cihazlar'!X484,IFERROR(DATE(VALUE(RIGHT('Cihazlar'!X484,4)),VALUE(MID('Cihazlar'!X484,4,2)),VALUE(LEFT('Cihazlar'!X484,2))),"")))),12)))</f>
        <v/>
      </c>
      <c r="N484" s="17" t="str">
        <f>IF(M484="","",M484-TODAY())</f>
        <v/>
      </c>
      <c r="O484" s="16" t="str">
        <f>IF('Cihazlar'!F484&lt;&gt;"",IF('Cihazlar'!F484="","",IF(ISNUMBER('Cihazlar'!F484),'Cihazlar'!F484,IFERROR(DATE(VALUE(RIGHT('Cihazlar'!F484,4)),VALUE(MID('Cihazlar'!F484,4,2)),VALUE(LEFT('Cihazlar'!F484,2))),""))),IF('Cihazlar'!E484="","",IF(ISNUMBER('Cihazlar'!E484),'Cihazlar'!E484,IFERROR(DATE(VALUE(RIGHT('Cihazlar'!E484,4)),VALUE(MID('Cihazlar'!E484,4,2)),VALUE(LEFT('Cihazlar'!E484,2))),""))))</f>
        <v/>
      </c>
      <c r="P484" t="str">
        <f>IF('Cihazlar'!C484="","",IFERROR(MATCH('Cihazlar'!C484,'Ürünler'!$A:$A,0),IFERROR(MATCH('Cihazlar'!C484,'Ürünler'!$B:$B,0),"")))</f>
        <v/>
      </c>
      <c r="Q484">
        <f>IF(R484&gt;0,0,IF('Cihazlar'!J484&lt;&gt;"",N(VALUE('Cihazlar'!J484)),IF(P484="",0,N(INDEX('Ürünler'!$C:$C,P484)))))</f>
        <v>0</v>
      </c>
      <c r="R484">
        <f>IF('Cihazlar'!K484&lt;&gt;"",N(VALUE('Cihazlar'!K484)),IF('Cihazlar'!J484&lt;&gt;"",0,IF(P484="",0,N(INDEX('Ürünler'!$D:$D,P484)))))</f>
        <v>0</v>
      </c>
    </row>
    <row r="485" spans="1:18">
      <c r="A485" t="str">
        <f>IF(AND('Cihazlar'!A485="",'Cihazlar'!B485=""),"",IFERROR(INDEX('Müşteriler'!$A:$A,MATCH(IF('Cihazlar'!A485="","§",'Cihazlar'!A485),'Müşteriler'!$K:$K,0)),IFERROR(INDEX('Müşteriler'!$A:$A,MATCH(IF('Cihazlar'!B485="","§",'Cihazlar'!B485),'Müşteriler'!$C:$C,0)),'Cihazlar'!A485&amp;'Cihazlar'!B485)))</f>
        <v/>
      </c>
      <c r="B485" t="str">
        <f>IF('Cihazlar'!C485="","",IF(P485="",'Cihazlar'!C485,INDEX('Ürünler'!$B:$B,P485)))</f>
        <v/>
      </c>
      <c r="C485" t="str">
        <f>IF('Cihazlar'!D485="","",'Cihazlar'!D485)</f>
        <v/>
      </c>
      <c r="D485" s="16" t="str">
        <f>O485</f>
        <v/>
      </c>
      <c r="E485" t="str">
        <f>IF(R485&gt;0,R485&amp;" gün",IF(Q485&gt;0,Q485&amp;" ay",""))</f>
        <v/>
      </c>
      <c r="F485" s="16" t="str">
        <f>IF(OR('Cihazlar'!C485="",O485=""),"",IF(R485&gt;0,O485+R485,IF(Q485&gt;0,EDATE(O485,Q485),"")))</f>
        <v/>
      </c>
      <c r="G485" s="17" t="str">
        <f>IF(F485="","",F485-TODAY())</f>
        <v/>
      </c>
      <c r="H485" t="str">
        <f>IF(G485="","",IF(G485&lt;0,"Gecikmiş",IF(G485&lt;=30,"30 gün içinde","Planlı")))</f>
        <v/>
      </c>
      <c r="I485" s="16" t="str">
        <f>IF('Cihazlar'!R485="","",IF('Cihazlar'!S485="Uygun değil",(IF('Cihazlar'!R485="","",IF(ISNUMBER('Cihazlar'!R485),'Cihazlar'!R485,IFERROR(DATE(VALUE(RIGHT('Cihazlar'!R485,4)),VALUE(MID('Cihazlar'!R485,4,2)),VALUE(LEFT('Cihazlar'!R485,2))),""))))+0,EDATE((IF('Cihazlar'!R485="","",IF(ISNUMBER('Cihazlar'!R485),'Cihazlar'!R485,IFERROR(DATE(VALUE(RIGHT('Cihazlar'!R485,4)),VALUE(MID('Cihazlar'!R485,4,2)),VALUE(LEFT('Cihazlar'!R485,2))),"")))),12)))</f>
        <v/>
      </c>
      <c r="J485" s="17" t="str">
        <f>IF(I485="","",I485-TODAY())</f>
        <v/>
      </c>
      <c r="K485" s="16" t="str">
        <f>IF('Cihazlar'!U485="","",IF('Cihazlar'!V485="Kaçak var",(IF('Cihazlar'!U485="","",IF(ISNUMBER('Cihazlar'!U485),'Cihazlar'!U485,IFERROR(DATE(VALUE(RIGHT('Cihazlar'!U485,4)),VALUE(MID('Cihazlar'!U485,4,2)),VALUE(LEFT('Cihazlar'!U485,2))),""))))+30,EDATE((IF('Cihazlar'!U485="","",IF(ISNUMBER('Cihazlar'!U485),'Cihazlar'!U485,IFERROR(DATE(VALUE(RIGHT('Cihazlar'!U485,4)),VALUE(MID('Cihazlar'!U485,4,2)),VALUE(LEFT('Cihazlar'!U485,2))),"")))),12)))</f>
        <v/>
      </c>
      <c r="L485" s="17" t="str">
        <f>IF(K485="","",K485-TODAY())</f>
        <v/>
      </c>
      <c r="M485" s="16" t="str">
        <f>IF('Cihazlar'!X485="","",IF('Cihazlar'!Y485="Uygun değil",(IF('Cihazlar'!X485="","",IF(ISNUMBER('Cihazlar'!X485),'Cihazlar'!X485,IFERROR(DATE(VALUE(RIGHT('Cihazlar'!X485,4)),VALUE(MID('Cihazlar'!X485,4,2)),VALUE(LEFT('Cihazlar'!X485,2))),""))))+0,EDATE((IF('Cihazlar'!X485="","",IF(ISNUMBER('Cihazlar'!X485),'Cihazlar'!X485,IFERROR(DATE(VALUE(RIGHT('Cihazlar'!X485,4)),VALUE(MID('Cihazlar'!X485,4,2)),VALUE(LEFT('Cihazlar'!X485,2))),"")))),12)))</f>
        <v/>
      </c>
      <c r="N485" s="17" t="str">
        <f>IF(M485="","",M485-TODAY())</f>
        <v/>
      </c>
      <c r="O485" s="16" t="str">
        <f>IF('Cihazlar'!F485&lt;&gt;"",IF('Cihazlar'!F485="","",IF(ISNUMBER('Cihazlar'!F485),'Cihazlar'!F485,IFERROR(DATE(VALUE(RIGHT('Cihazlar'!F485,4)),VALUE(MID('Cihazlar'!F485,4,2)),VALUE(LEFT('Cihazlar'!F485,2))),""))),IF('Cihazlar'!E485="","",IF(ISNUMBER('Cihazlar'!E485),'Cihazlar'!E485,IFERROR(DATE(VALUE(RIGHT('Cihazlar'!E485,4)),VALUE(MID('Cihazlar'!E485,4,2)),VALUE(LEFT('Cihazlar'!E485,2))),""))))</f>
        <v/>
      </c>
      <c r="P485" t="str">
        <f>IF('Cihazlar'!C485="","",IFERROR(MATCH('Cihazlar'!C485,'Ürünler'!$A:$A,0),IFERROR(MATCH('Cihazlar'!C485,'Ürünler'!$B:$B,0),"")))</f>
        <v/>
      </c>
      <c r="Q485">
        <f>IF(R485&gt;0,0,IF('Cihazlar'!J485&lt;&gt;"",N(VALUE('Cihazlar'!J485)),IF(P485="",0,N(INDEX('Ürünler'!$C:$C,P485)))))</f>
        <v>0</v>
      </c>
      <c r="R485">
        <f>IF('Cihazlar'!K485&lt;&gt;"",N(VALUE('Cihazlar'!K485)),IF('Cihazlar'!J485&lt;&gt;"",0,IF(P485="",0,N(INDEX('Ürünler'!$D:$D,P485)))))</f>
        <v>0</v>
      </c>
    </row>
    <row r="486" spans="1:18">
      <c r="A486" t="str">
        <f>IF(AND('Cihazlar'!A486="",'Cihazlar'!B486=""),"",IFERROR(INDEX('Müşteriler'!$A:$A,MATCH(IF('Cihazlar'!A486="","§",'Cihazlar'!A486),'Müşteriler'!$K:$K,0)),IFERROR(INDEX('Müşteriler'!$A:$A,MATCH(IF('Cihazlar'!B486="","§",'Cihazlar'!B486),'Müşteriler'!$C:$C,0)),'Cihazlar'!A486&amp;'Cihazlar'!B486)))</f>
        <v/>
      </c>
      <c r="B486" t="str">
        <f>IF('Cihazlar'!C486="","",IF(P486="",'Cihazlar'!C486,INDEX('Ürünler'!$B:$B,P486)))</f>
        <v/>
      </c>
      <c r="C486" t="str">
        <f>IF('Cihazlar'!D486="","",'Cihazlar'!D486)</f>
        <v/>
      </c>
      <c r="D486" s="16" t="str">
        <f>O486</f>
        <v/>
      </c>
      <c r="E486" t="str">
        <f>IF(R486&gt;0,R486&amp;" gün",IF(Q486&gt;0,Q486&amp;" ay",""))</f>
        <v/>
      </c>
      <c r="F486" s="16" t="str">
        <f>IF(OR('Cihazlar'!C486="",O486=""),"",IF(R486&gt;0,O486+R486,IF(Q486&gt;0,EDATE(O486,Q486),"")))</f>
        <v/>
      </c>
      <c r="G486" s="17" t="str">
        <f>IF(F486="","",F486-TODAY())</f>
        <v/>
      </c>
      <c r="H486" t="str">
        <f>IF(G486="","",IF(G486&lt;0,"Gecikmiş",IF(G486&lt;=30,"30 gün içinde","Planlı")))</f>
        <v/>
      </c>
      <c r="I486" s="16" t="str">
        <f>IF('Cihazlar'!R486="","",IF('Cihazlar'!S486="Uygun değil",(IF('Cihazlar'!R486="","",IF(ISNUMBER('Cihazlar'!R486),'Cihazlar'!R486,IFERROR(DATE(VALUE(RIGHT('Cihazlar'!R486,4)),VALUE(MID('Cihazlar'!R486,4,2)),VALUE(LEFT('Cihazlar'!R486,2))),""))))+0,EDATE((IF('Cihazlar'!R486="","",IF(ISNUMBER('Cihazlar'!R486),'Cihazlar'!R486,IFERROR(DATE(VALUE(RIGHT('Cihazlar'!R486,4)),VALUE(MID('Cihazlar'!R486,4,2)),VALUE(LEFT('Cihazlar'!R486,2))),"")))),12)))</f>
        <v/>
      </c>
      <c r="J486" s="17" t="str">
        <f>IF(I486="","",I486-TODAY())</f>
        <v/>
      </c>
      <c r="K486" s="16" t="str">
        <f>IF('Cihazlar'!U486="","",IF('Cihazlar'!V486="Kaçak var",(IF('Cihazlar'!U486="","",IF(ISNUMBER('Cihazlar'!U486),'Cihazlar'!U486,IFERROR(DATE(VALUE(RIGHT('Cihazlar'!U486,4)),VALUE(MID('Cihazlar'!U486,4,2)),VALUE(LEFT('Cihazlar'!U486,2))),""))))+30,EDATE((IF('Cihazlar'!U486="","",IF(ISNUMBER('Cihazlar'!U486),'Cihazlar'!U486,IFERROR(DATE(VALUE(RIGHT('Cihazlar'!U486,4)),VALUE(MID('Cihazlar'!U486,4,2)),VALUE(LEFT('Cihazlar'!U486,2))),"")))),12)))</f>
        <v/>
      </c>
      <c r="L486" s="17" t="str">
        <f>IF(K486="","",K486-TODAY())</f>
        <v/>
      </c>
      <c r="M486" s="16" t="str">
        <f>IF('Cihazlar'!X486="","",IF('Cihazlar'!Y486="Uygun değil",(IF('Cihazlar'!X486="","",IF(ISNUMBER('Cihazlar'!X486),'Cihazlar'!X486,IFERROR(DATE(VALUE(RIGHT('Cihazlar'!X486,4)),VALUE(MID('Cihazlar'!X486,4,2)),VALUE(LEFT('Cihazlar'!X486,2))),""))))+0,EDATE((IF('Cihazlar'!X486="","",IF(ISNUMBER('Cihazlar'!X486),'Cihazlar'!X486,IFERROR(DATE(VALUE(RIGHT('Cihazlar'!X486,4)),VALUE(MID('Cihazlar'!X486,4,2)),VALUE(LEFT('Cihazlar'!X486,2))),"")))),12)))</f>
        <v/>
      </c>
      <c r="N486" s="17" t="str">
        <f>IF(M486="","",M486-TODAY())</f>
        <v/>
      </c>
      <c r="O486" s="16" t="str">
        <f>IF('Cihazlar'!F486&lt;&gt;"",IF('Cihazlar'!F486="","",IF(ISNUMBER('Cihazlar'!F486),'Cihazlar'!F486,IFERROR(DATE(VALUE(RIGHT('Cihazlar'!F486,4)),VALUE(MID('Cihazlar'!F486,4,2)),VALUE(LEFT('Cihazlar'!F486,2))),""))),IF('Cihazlar'!E486="","",IF(ISNUMBER('Cihazlar'!E486),'Cihazlar'!E486,IFERROR(DATE(VALUE(RIGHT('Cihazlar'!E486,4)),VALUE(MID('Cihazlar'!E486,4,2)),VALUE(LEFT('Cihazlar'!E486,2))),""))))</f>
        <v/>
      </c>
      <c r="P486" t="str">
        <f>IF('Cihazlar'!C486="","",IFERROR(MATCH('Cihazlar'!C486,'Ürünler'!$A:$A,0),IFERROR(MATCH('Cihazlar'!C486,'Ürünler'!$B:$B,0),"")))</f>
        <v/>
      </c>
      <c r="Q486">
        <f>IF(R486&gt;0,0,IF('Cihazlar'!J486&lt;&gt;"",N(VALUE('Cihazlar'!J486)),IF(P486="",0,N(INDEX('Ürünler'!$C:$C,P486)))))</f>
        <v>0</v>
      </c>
      <c r="R486">
        <f>IF('Cihazlar'!K486&lt;&gt;"",N(VALUE('Cihazlar'!K486)),IF('Cihazlar'!J486&lt;&gt;"",0,IF(P486="",0,N(INDEX('Ürünler'!$D:$D,P486)))))</f>
        <v>0</v>
      </c>
    </row>
    <row r="487" spans="1:18">
      <c r="A487" t="str">
        <f>IF(AND('Cihazlar'!A487="",'Cihazlar'!B487=""),"",IFERROR(INDEX('Müşteriler'!$A:$A,MATCH(IF('Cihazlar'!A487="","§",'Cihazlar'!A487),'Müşteriler'!$K:$K,0)),IFERROR(INDEX('Müşteriler'!$A:$A,MATCH(IF('Cihazlar'!B487="","§",'Cihazlar'!B487),'Müşteriler'!$C:$C,0)),'Cihazlar'!A487&amp;'Cihazlar'!B487)))</f>
        <v/>
      </c>
      <c r="B487" t="str">
        <f>IF('Cihazlar'!C487="","",IF(P487="",'Cihazlar'!C487,INDEX('Ürünler'!$B:$B,P487)))</f>
        <v/>
      </c>
      <c r="C487" t="str">
        <f>IF('Cihazlar'!D487="","",'Cihazlar'!D487)</f>
        <v/>
      </c>
      <c r="D487" s="16" t="str">
        <f>O487</f>
        <v/>
      </c>
      <c r="E487" t="str">
        <f>IF(R487&gt;0,R487&amp;" gün",IF(Q487&gt;0,Q487&amp;" ay",""))</f>
        <v/>
      </c>
      <c r="F487" s="16" t="str">
        <f>IF(OR('Cihazlar'!C487="",O487=""),"",IF(R487&gt;0,O487+R487,IF(Q487&gt;0,EDATE(O487,Q487),"")))</f>
        <v/>
      </c>
      <c r="G487" s="17" t="str">
        <f>IF(F487="","",F487-TODAY())</f>
        <v/>
      </c>
      <c r="H487" t="str">
        <f>IF(G487="","",IF(G487&lt;0,"Gecikmiş",IF(G487&lt;=30,"30 gün içinde","Planlı")))</f>
        <v/>
      </c>
      <c r="I487" s="16" t="str">
        <f>IF('Cihazlar'!R487="","",IF('Cihazlar'!S487="Uygun değil",(IF('Cihazlar'!R487="","",IF(ISNUMBER('Cihazlar'!R487),'Cihazlar'!R487,IFERROR(DATE(VALUE(RIGHT('Cihazlar'!R487,4)),VALUE(MID('Cihazlar'!R487,4,2)),VALUE(LEFT('Cihazlar'!R487,2))),""))))+0,EDATE((IF('Cihazlar'!R487="","",IF(ISNUMBER('Cihazlar'!R487),'Cihazlar'!R487,IFERROR(DATE(VALUE(RIGHT('Cihazlar'!R487,4)),VALUE(MID('Cihazlar'!R487,4,2)),VALUE(LEFT('Cihazlar'!R487,2))),"")))),12)))</f>
        <v/>
      </c>
      <c r="J487" s="17" t="str">
        <f>IF(I487="","",I487-TODAY())</f>
        <v/>
      </c>
      <c r="K487" s="16" t="str">
        <f>IF('Cihazlar'!U487="","",IF('Cihazlar'!V487="Kaçak var",(IF('Cihazlar'!U487="","",IF(ISNUMBER('Cihazlar'!U487),'Cihazlar'!U487,IFERROR(DATE(VALUE(RIGHT('Cihazlar'!U487,4)),VALUE(MID('Cihazlar'!U487,4,2)),VALUE(LEFT('Cihazlar'!U487,2))),""))))+30,EDATE((IF('Cihazlar'!U487="","",IF(ISNUMBER('Cihazlar'!U487),'Cihazlar'!U487,IFERROR(DATE(VALUE(RIGHT('Cihazlar'!U487,4)),VALUE(MID('Cihazlar'!U487,4,2)),VALUE(LEFT('Cihazlar'!U487,2))),"")))),12)))</f>
        <v/>
      </c>
      <c r="L487" s="17" t="str">
        <f>IF(K487="","",K487-TODAY())</f>
        <v/>
      </c>
      <c r="M487" s="16" t="str">
        <f>IF('Cihazlar'!X487="","",IF('Cihazlar'!Y487="Uygun değil",(IF('Cihazlar'!X487="","",IF(ISNUMBER('Cihazlar'!X487),'Cihazlar'!X487,IFERROR(DATE(VALUE(RIGHT('Cihazlar'!X487,4)),VALUE(MID('Cihazlar'!X487,4,2)),VALUE(LEFT('Cihazlar'!X487,2))),""))))+0,EDATE((IF('Cihazlar'!X487="","",IF(ISNUMBER('Cihazlar'!X487),'Cihazlar'!X487,IFERROR(DATE(VALUE(RIGHT('Cihazlar'!X487,4)),VALUE(MID('Cihazlar'!X487,4,2)),VALUE(LEFT('Cihazlar'!X487,2))),"")))),12)))</f>
        <v/>
      </c>
      <c r="N487" s="17" t="str">
        <f>IF(M487="","",M487-TODAY())</f>
        <v/>
      </c>
      <c r="O487" s="16" t="str">
        <f>IF('Cihazlar'!F487&lt;&gt;"",IF('Cihazlar'!F487="","",IF(ISNUMBER('Cihazlar'!F487),'Cihazlar'!F487,IFERROR(DATE(VALUE(RIGHT('Cihazlar'!F487,4)),VALUE(MID('Cihazlar'!F487,4,2)),VALUE(LEFT('Cihazlar'!F487,2))),""))),IF('Cihazlar'!E487="","",IF(ISNUMBER('Cihazlar'!E487),'Cihazlar'!E487,IFERROR(DATE(VALUE(RIGHT('Cihazlar'!E487,4)),VALUE(MID('Cihazlar'!E487,4,2)),VALUE(LEFT('Cihazlar'!E487,2))),""))))</f>
        <v/>
      </c>
      <c r="P487" t="str">
        <f>IF('Cihazlar'!C487="","",IFERROR(MATCH('Cihazlar'!C487,'Ürünler'!$A:$A,0),IFERROR(MATCH('Cihazlar'!C487,'Ürünler'!$B:$B,0),"")))</f>
        <v/>
      </c>
      <c r="Q487">
        <f>IF(R487&gt;0,0,IF('Cihazlar'!J487&lt;&gt;"",N(VALUE('Cihazlar'!J487)),IF(P487="",0,N(INDEX('Ürünler'!$C:$C,P487)))))</f>
        <v>0</v>
      </c>
      <c r="R487">
        <f>IF('Cihazlar'!K487&lt;&gt;"",N(VALUE('Cihazlar'!K487)),IF('Cihazlar'!J487&lt;&gt;"",0,IF(P487="",0,N(INDEX('Ürünler'!$D:$D,P487)))))</f>
        <v>0</v>
      </c>
    </row>
    <row r="488" spans="1:18">
      <c r="A488" t="str">
        <f>IF(AND('Cihazlar'!A488="",'Cihazlar'!B488=""),"",IFERROR(INDEX('Müşteriler'!$A:$A,MATCH(IF('Cihazlar'!A488="","§",'Cihazlar'!A488),'Müşteriler'!$K:$K,0)),IFERROR(INDEX('Müşteriler'!$A:$A,MATCH(IF('Cihazlar'!B488="","§",'Cihazlar'!B488),'Müşteriler'!$C:$C,0)),'Cihazlar'!A488&amp;'Cihazlar'!B488)))</f>
        <v/>
      </c>
      <c r="B488" t="str">
        <f>IF('Cihazlar'!C488="","",IF(P488="",'Cihazlar'!C488,INDEX('Ürünler'!$B:$B,P488)))</f>
        <v/>
      </c>
      <c r="C488" t="str">
        <f>IF('Cihazlar'!D488="","",'Cihazlar'!D488)</f>
        <v/>
      </c>
      <c r="D488" s="16" t="str">
        <f>O488</f>
        <v/>
      </c>
      <c r="E488" t="str">
        <f>IF(R488&gt;0,R488&amp;" gün",IF(Q488&gt;0,Q488&amp;" ay",""))</f>
        <v/>
      </c>
      <c r="F488" s="16" t="str">
        <f>IF(OR('Cihazlar'!C488="",O488=""),"",IF(R488&gt;0,O488+R488,IF(Q488&gt;0,EDATE(O488,Q488),"")))</f>
        <v/>
      </c>
      <c r="G488" s="17" t="str">
        <f>IF(F488="","",F488-TODAY())</f>
        <v/>
      </c>
      <c r="H488" t="str">
        <f>IF(G488="","",IF(G488&lt;0,"Gecikmiş",IF(G488&lt;=30,"30 gün içinde","Planlı")))</f>
        <v/>
      </c>
      <c r="I488" s="16" t="str">
        <f>IF('Cihazlar'!R488="","",IF('Cihazlar'!S488="Uygun değil",(IF('Cihazlar'!R488="","",IF(ISNUMBER('Cihazlar'!R488),'Cihazlar'!R488,IFERROR(DATE(VALUE(RIGHT('Cihazlar'!R488,4)),VALUE(MID('Cihazlar'!R488,4,2)),VALUE(LEFT('Cihazlar'!R488,2))),""))))+0,EDATE((IF('Cihazlar'!R488="","",IF(ISNUMBER('Cihazlar'!R488),'Cihazlar'!R488,IFERROR(DATE(VALUE(RIGHT('Cihazlar'!R488,4)),VALUE(MID('Cihazlar'!R488,4,2)),VALUE(LEFT('Cihazlar'!R488,2))),"")))),12)))</f>
        <v/>
      </c>
      <c r="J488" s="17" t="str">
        <f>IF(I488="","",I488-TODAY())</f>
        <v/>
      </c>
      <c r="K488" s="16" t="str">
        <f>IF('Cihazlar'!U488="","",IF('Cihazlar'!V488="Kaçak var",(IF('Cihazlar'!U488="","",IF(ISNUMBER('Cihazlar'!U488),'Cihazlar'!U488,IFERROR(DATE(VALUE(RIGHT('Cihazlar'!U488,4)),VALUE(MID('Cihazlar'!U488,4,2)),VALUE(LEFT('Cihazlar'!U488,2))),""))))+30,EDATE((IF('Cihazlar'!U488="","",IF(ISNUMBER('Cihazlar'!U488),'Cihazlar'!U488,IFERROR(DATE(VALUE(RIGHT('Cihazlar'!U488,4)),VALUE(MID('Cihazlar'!U488,4,2)),VALUE(LEFT('Cihazlar'!U488,2))),"")))),12)))</f>
        <v/>
      </c>
      <c r="L488" s="17" t="str">
        <f>IF(K488="","",K488-TODAY())</f>
        <v/>
      </c>
      <c r="M488" s="16" t="str">
        <f>IF('Cihazlar'!X488="","",IF('Cihazlar'!Y488="Uygun değil",(IF('Cihazlar'!X488="","",IF(ISNUMBER('Cihazlar'!X488),'Cihazlar'!X488,IFERROR(DATE(VALUE(RIGHT('Cihazlar'!X488,4)),VALUE(MID('Cihazlar'!X488,4,2)),VALUE(LEFT('Cihazlar'!X488,2))),""))))+0,EDATE((IF('Cihazlar'!X488="","",IF(ISNUMBER('Cihazlar'!X488),'Cihazlar'!X488,IFERROR(DATE(VALUE(RIGHT('Cihazlar'!X488,4)),VALUE(MID('Cihazlar'!X488,4,2)),VALUE(LEFT('Cihazlar'!X488,2))),"")))),12)))</f>
        <v/>
      </c>
      <c r="N488" s="17" t="str">
        <f>IF(M488="","",M488-TODAY())</f>
        <v/>
      </c>
      <c r="O488" s="16" t="str">
        <f>IF('Cihazlar'!F488&lt;&gt;"",IF('Cihazlar'!F488="","",IF(ISNUMBER('Cihazlar'!F488),'Cihazlar'!F488,IFERROR(DATE(VALUE(RIGHT('Cihazlar'!F488,4)),VALUE(MID('Cihazlar'!F488,4,2)),VALUE(LEFT('Cihazlar'!F488,2))),""))),IF('Cihazlar'!E488="","",IF(ISNUMBER('Cihazlar'!E488),'Cihazlar'!E488,IFERROR(DATE(VALUE(RIGHT('Cihazlar'!E488,4)),VALUE(MID('Cihazlar'!E488,4,2)),VALUE(LEFT('Cihazlar'!E488,2))),""))))</f>
        <v/>
      </c>
      <c r="P488" t="str">
        <f>IF('Cihazlar'!C488="","",IFERROR(MATCH('Cihazlar'!C488,'Ürünler'!$A:$A,0),IFERROR(MATCH('Cihazlar'!C488,'Ürünler'!$B:$B,0),"")))</f>
        <v/>
      </c>
      <c r="Q488">
        <f>IF(R488&gt;0,0,IF('Cihazlar'!J488&lt;&gt;"",N(VALUE('Cihazlar'!J488)),IF(P488="",0,N(INDEX('Ürünler'!$C:$C,P488)))))</f>
        <v>0</v>
      </c>
      <c r="R488">
        <f>IF('Cihazlar'!K488&lt;&gt;"",N(VALUE('Cihazlar'!K488)),IF('Cihazlar'!J488&lt;&gt;"",0,IF(P488="",0,N(INDEX('Ürünler'!$D:$D,P488)))))</f>
        <v>0</v>
      </c>
    </row>
    <row r="489" spans="1:18">
      <c r="A489" t="str">
        <f>IF(AND('Cihazlar'!A489="",'Cihazlar'!B489=""),"",IFERROR(INDEX('Müşteriler'!$A:$A,MATCH(IF('Cihazlar'!A489="","§",'Cihazlar'!A489),'Müşteriler'!$K:$K,0)),IFERROR(INDEX('Müşteriler'!$A:$A,MATCH(IF('Cihazlar'!B489="","§",'Cihazlar'!B489),'Müşteriler'!$C:$C,0)),'Cihazlar'!A489&amp;'Cihazlar'!B489)))</f>
        <v/>
      </c>
      <c r="B489" t="str">
        <f>IF('Cihazlar'!C489="","",IF(P489="",'Cihazlar'!C489,INDEX('Ürünler'!$B:$B,P489)))</f>
        <v/>
      </c>
      <c r="C489" t="str">
        <f>IF('Cihazlar'!D489="","",'Cihazlar'!D489)</f>
        <v/>
      </c>
      <c r="D489" s="16" t="str">
        <f>O489</f>
        <v/>
      </c>
      <c r="E489" t="str">
        <f>IF(R489&gt;0,R489&amp;" gün",IF(Q489&gt;0,Q489&amp;" ay",""))</f>
        <v/>
      </c>
      <c r="F489" s="16" t="str">
        <f>IF(OR('Cihazlar'!C489="",O489=""),"",IF(R489&gt;0,O489+R489,IF(Q489&gt;0,EDATE(O489,Q489),"")))</f>
        <v/>
      </c>
      <c r="G489" s="17" t="str">
        <f>IF(F489="","",F489-TODAY())</f>
        <v/>
      </c>
      <c r="H489" t="str">
        <f>IF(G489="","",IF(G489&lt;0,"Gecikmiş",IF(G489&lt;=30,"30 gün içinde","Planlı")))</f>
        <v/>
      </c>
      <c r="I489" s="16" t="str">
        <f>IF('Cihazlar'!R489="","",IF('Cihazlar'!S489="Uygun değil",(IF('Cihazlar'!R489="","",IF(ISNUMBER('Cihazlar'!R489),'Cihazlar'!R489,IFERROR(DATE(VALUE(RIGHT('Cihazlar'!R489,4)),VALUE(MID('Cihazlar'!R489,4,2)),VALUE(LEFT('Cihazlar'!R489,2))),""))))+0,EDATE((IF('Cihazlar'!R489="","",IF(ISNUMBER('Cihazlar'!R489),'Cihazlar'!R489,IFERROR(DATE(VALUE(RIGHT('Cihazlar'!R489,4)),VALUE(MID('Cihazlar'!R489,4,2)),VALUE(LEFT('Cihazlar'!R489,2))),"")))),12)))</f>
        <v/>
      </c>
      <c r="J489" s="17" t="str">
        <f>IF(I489="","",I489-TODAY())</f>
        <v/>
      </c>
      <c r="K489" s="16" t="str">
        <f>IF('Cihazlar'!U489="","",IF('Cihazlar'!V489="Kaçak var",(IF('Cihazlar'!U489="","",IF(ISNUMBER('Cihazlar'!U489),'Cihazlar'!U489,IFERROR(DATE(VALUE(RIGHT('Cihazlar'!U489,4)),VALUE(MID('Cihazlar'!U489,4,2)),VALUE(LEFT('Cihazlar'!U489,2))),""))))+30,EDATE((IF('Cihazlar'!U489="","",IF(ISNUMBER('Cihazlar'!U489),'Cihazlar'!U489,IFERROR(DATE(VALUE(RIGHT('Cihazlar'!U489,4)),VALUE(MID('Cihazlar'!U489,4,2)),VALUE(LEFT('Cihazlar'!U489,2))),"")))),12)))</f>
        <v/>
      </c>
      <c r="L489" s="17" t="str">
        <f>IF(K489="","",K489-TODAY())</f>
        <v/>
      </c>
      <c r="M489" s="16" t="str">
        <f>IF('Cihazlar'!X489="","",IF('Cihazlar'!Y489="Uygun değil",(IF('Cihazlar'!X489="","",IF(ISNUMBER('Cihazlar'!X489),'Cihazlar'!X489,IFERROR(DATE(VALUE(RIGHT('Cihazlar'!X489,4)),VALUE(MID('Cihazlar'!X489,4,2)),VALUE(LEFT('Cihazlar'!X489,2))),""))))+0,EDATE((IF('Cihazlar'!X489="","",IF(ISNUMBER('Cihazlar'!X489),'Cihazlar'!X489,IFERROR(DATE(VALUE(RIGHT('Cihazlar'!X489,4)),VALUE(MID('Cihazlar'!X489,4,2)),VALUE(LEFT('Cihazlar'!X489,2))),"")))),12)))</f>
        <v/>
      </c>
      <c r="N489" s="17" t="str">
        <f>IF(M489="","",M489-TODAY())</f>
        <v/>
      </c>
      <c r="O489" s="16" t="str">
        <f>IF('Cihazlar'!F489&lt;&gt;"",IF('Cihazlar'!F489="","",IF(ISNUMBER('Cihazlar'!F489),'Cihazlar'!F489,IFERROR(DATE(VALUE(RIGHT('Cihazlar'!F489,4)),VALUE(MID('Cihazlar'!F489,4,2)),VALUE(LEFT('Cihazlar'!F489,2))),""))),IF('Cihazlar'!E489="","",IF(ISNUMBER('Cihazlar'!E489),'Cihazlar'!E489,IFERROR(DATE(VALUE(RIGHT('Cihazlar'!E489,4)),VALUE(MID('Cihazlar'!E489,4,2)),VALUE(LEFT('Cihazlar'!E489,2))),""))))</f>
        <v/>
      </c>
      <c r="P489" t="str">
        <f>IF('Cihazlar'!C489="","",IFERROR(MATCH('Cihazlar'!C489,'Ürünler'!$A:$A,0),IFERROR(MATCH('Cihazlar'!C489,'Ürünler'!$B:$B,0),"")))</f>
        <v/>
      </c>
      <c r="Q489">
        <f>IF(R489&gt;0,0,IF('Cihazlar'!J489&lt;&gt;"",N(VALUE('Cihazlar'!J489)),IF(P489="",0,N(INDEX('Ürünler'!$C:$C,P489)))))</f>
        <v>0</v>
      </c>
      <c r="R489">
        <f>IF('Cihazlar'!K489&lt;&gt;"",N(VALUE('Cihazlar'!K489)),IF('Cihazlar'!J489&lt;&gt;"",0,IF(P489="",0,N(INDEX('Ürünler'!$D:$D,P489)))))</f>
        <v>0</v>
      </c>
    </row>
    <row r="490" spans="1:18">
      <c r="A490" t="str">
        <f>IF(AND('Cihazlar'!A490="",'Cihazlar'!B490=""),"",IFERROR(INDEX('Müşteriler'!$A:$A,MATCH(IF('Cihazlar'!A490="","§",'Cihazlar'!A490),'Müşteriler'!$K:$K,0)),IFERROR(INDEX('Müşteriler'!$A:$A,MATCH(IF('Cihazlar'!B490="","§",'Cihazlar'!B490),'Müşteriler'!$C:$C,0)),'Cihazlar'!A490&amp;'Cihazlar'!B490)))</f>
        <v/>
      </c>
      <c r="B490" t="str">
        <f>IF('Cihazlar'!C490="","",IF(P490="",'Cihazlar'!C490,INDEX('Ürünler'!$B:$B,P490)))</f>
        <v/>
      </c>
      <c r="C490" t="str">
        <f>IF('Cihazlar'!D490="","",'Cihazlar'!D490)</f>
        <v/>
      </c>
      <c r="D490" s="16" t="str">
        <f>O490</f>
        <v/>
      </c>
      <c r="E490" t="str">
        <f>IF(R490&gt;0,R490&amp;" gün",IF(Q490&gt;0,Q490&amp;" ay",""))</f>
        <v/>
      </c>
      <c r="F490" s="16" t="str">
        <f>IF(OR('Cihazlar'!C490="",O490=""),"",IF(R490&gt;0,O490+R490,IF(Q490&gt;0,EDATE(O490,Q490),"")))</f>
        <v/>
      </c>
      <c r="G490" s="17" t="str">
        <f>IF(F490="","",F490-TODAY())</f>
        <v/>
      </c>
      <c r="H490" t="str">
        <f>IF(G490="","",IF(G490&lt;0,"Gecikmiş",IF(G490&lt;=30,"30 gün içinde","Planlı")))</f>
        <v/>
      </c>
      <c r="I490" s="16" t="str">
        <f>IF('Cihazlar'!R490="","",IF('Cihazlar'!S490="Uygun değil",(IF('Cihazlar'!R490="","",IF(ISNUMBER('Cihazlar'!R490),'Cihazlar'!R490,IFERROR(DATE(VALUE(RIGHT('Cihazlar'!R490,4)),VALUE(MID('Cihazlar'!R490,4,2)),VALUE(LEFT('Cihazlar'!R490,2))),""))))+0,EDATE((IF('Cihazlar'!R490="","",IF(ISNUMBER('Cihazlar'!R490),'Cihazlar'!R490,IFERROR(DATE(VALUE(RIGHT('Cihazlar'!R490,4)),VALUE(MID('Cihazlar'!R490,4,2)),VALUE(LEFT('Cihazlar'!R490,2))),"")))),12)))</f>
        <v/>
      </c>
      <c r="J490" s="17" t="str">
        <f>IF(I490="","",I490-TODAY())</f>
        <v/>
      </c>
      <c r="K490" s="16" t="str">
        <f>IF('Cihazlar'!U490="","",IF('Cihazlar'!V490="Kaçak var",(IF('Cihazlar'!U490="","",IF(ISNUMBER('Cihazlar'!U490),'Cihazlar'!U490,IFERROR(DATE(VALUE(RIGHT('Cihazlar'!U490,4)),VALUE(MID('Cihazlar'!U490,4,2)),VALUE(LEFT('Cihazlar'!U490,2))),""))))+30,EDATE((IF('Cihazlar'!U490="","",IF(ISNUMBER('Cihazlar'!U490),'Cihazlar'!U490,IFERROR(DATE(VALUE(RIGHT('Cihazlar'!U490,4)),VALUE(MID('Cihazlar'!U490,4,2)),VALUE(LEFT('Cihazlar'!U490,2))),"")))),12)))</f>
        <v/>
      </c>
      <c r="L490" s="17" t="str">
        <f>IF(K490="","",K490-TODAY())</f>
        <v/>
      </c>
      <c r="M490" s="16" t="str">
        <f>IF('Cihazlar'!X490="","",IF('Cihazlar'!Y490="Uygun değil",(IF('Cihazlar'!X490="","",IF(ISNUMBER('Cihazlar'!X490),'Cihazlar'!X490,IFERROR(DATE(VALUE(RIGHT('Cihazlar'!X490,4)),VALUE(MID('Cihazlar'!X490,4,2)),VALUE(LEFT('Cihazlar'!X490,2))),""))))+0,EDATE((IF('Cihazlar'!X490="","",IF(ISNUMBER('Cihazlar'!X490),'Cihazlar'!X490,IFERROR(DATE(VALUE(RIGHT('Cihazlar'!X490,4)),VALUE(MID('Cihazlar'!X490,4,2)),VALUE(LEFT('Cihazlar'!X490,2))),"")))),12)))</f>
        <v/>
      </c>
      <c r="N490" s="17" t="str">
        <f>IF(M490="","",M490-TODAY())</f>
        <v/>
      </c>
      <c r="O490" s="16" t="str">
        <f>IF('Cihazlar'!F490&lt;&gt;"",IF('Cihazlar'!F490="","",IF(ISNUMBER('Cihazlar'!F490),'Cihazlar'!F490,IFERROR(DATE(VALUE(RIGHT('Cihazlar'!F490,4)),VALUE(MID('Cihazlar'!F490,4,2)),VALUE(LEFT('Cihazlar'!F490,2))),""))),IF('Cihazlar'!E490="","",IF(ISNUMBER('Cihazlar'!E490),'Cihazlar'!E490,IFERROR(DATE(VALUE(RIGHT('Cihazlar'!E490,4)),VALUE(MID('Cihazlar'!E490,4,2)),VALUE(LEFT('Cihazlar'!E490,2))),""))))</f>
        <v/>
      </c>
      <c r="P490" t="str">
        <f>IF('Cihazlar'!C490="","",IFERROR(MATCH('Cihazlar'!C490,'Ürünler'!$A:$A,0),IFERROR(MATCH('Cihazlar'!C490,'Ürünler'!$B:$B,0),"")))</f>
        <v/>
      </c>
      <c r="Q490">
        <f>IF(R490&gt;0,0,IF('Cihazlar'!J490&lt;&gt;"",N(VALUE('Cihazlar'!J490)),IF(P490="",0,N(INDEX('Ürünler'!$C:$C,P490)))))</f>
        <v>0</v>
      </c>
      <c r="R490">
        <f>IF('Cihazlar'!K490&lt;&gt;"",N(VALUE('Cihazlar'!K490)),IF('Cihazlar'!J490&lt;&gt;"",0,IF(P490="",0,N(INDEX('Ürünler'!$D:$D,P490)))))</f>
        <v>0</v>
      </c>
    </row>
    <row r="491" spans="1:18">
      <c r="A491" t="str">
        <f>IF(AND('Cihazlar'!A491="",'Cihazlar'!B491=""),"",IFERROR(INDEX('Müşteriler'!$A:$A,MATCH(IF('Cihazlar'!A491="","§",'Cihazlar'!A491),'Müşteriler'!$K:$K,0)),IFERROR(INDEX('Müşteriler'!$A:$A,MATCH(IF('Cihazlar'!B491="","§",'Cihazlar'!B491),'Müşteriler'!$C:$C,0)),'Cihazlar'!A491&amp;'Cihazlar'!B491)))</f>
        <v/>
      </c>
      <c r="B491" t="str">
        <f>IF('Cihazlar'!C491="","",IF(P491="",'Cihazlar'!C491,INDEX('Ürünler'!$B:$B,P491)))</f>
        <v/>
      </c>
      <c r="C491" t="str">
        <f>IF('Cihazlar'!D491="","",'Cihazlar'!D491)</f>
        <v/>
      </c>
      <c r="D491" s="16" t="str">
        <f>O491</f>
        <v/>
      </c>
      <c r="E491" t="str">
        <f>IF(R491&gt;0,R491&amp;" gün",IF(Q491&gt;0,Q491&amp;" ay",""))</f>
        <v/>
      </c>
      <c r="F491" s="16" t="str">
        <f>IF(OR('Cihazlar'!C491="",O491=""),"",IF(R491&gt;0,O491+R491,IF(Q491&gt;0,EDATE(O491,Q491),"")))</f>
        <v/>
      </c>
      <c r="G491" s="17" t="str">
        <f>IF(F491="","",F491-TODAY())</f>
        <v/>
      </c>
      <c r="H491" t="str">
        <f>IF(G491="","",IF(G491&lt;0,"Gecikmiş",IF(G491&lt;=30,"30 gün içinde","Planlı")))</f>
        <v/>
      </c>
      <c r="I491" s="16" t="str">
        <f>IF('Cihazlar'!R491="","",IF('Cihazlar'!S491="Uygun değil",(IF('Cihazlar'!R491="","",IF(ISNUMBER('Cihazlar'!R491),'Cihazlar'!R491,IFERROR(DATE(VALUE(RIGHT('Cihazlar'!R491,4)),VALUE(MID('Cihazlar'!R491,4,2)),VALUE(LEFT('Cihazlar'!R491,2))),""))))+0,EDATE((IF('Cihazlar'!R491="","",IF(ISNUMBER('Cihazlar'!R491),'Cihazlar'!R491,IFERROR(DATE(VALUE(RIGHT('Cihazlar'!R491,4)),VALUE(MID('Cihazlar'!R491,4,2)),VALUE(LEFT('Cihazlar'!R491,2))),"")))),12)))</f>
        <v/>
      </c>
      <c r="J491" s="17" t="str">
        <f>IF(I491="","",I491-TODAY())</f>
        <v/>
      </c>
      <c r="K491" s="16" t="str">
        <f>IF('Cihazlar'!U491="","",IF('Cihazlar'!V491="Kaçak var",(IF('Cihazlar'!U491="","",IF(ISNUMBER('Cihazlar'!U491),'Cihazlar'!U491,IFERROR(DATE(VALUE(RIGHT('Cihazlar'!U491,4)),VALUE(MID('Cihazlar'!U491,4,2)),VALUE(LEFT('Cihazlar'!U491,2))),""))))+30,EDATE((IF('Cihazlar'!U491="","",IF(ISNUMBER('Cihazlar'!U491),'Cihazlar'!U491,IFERROR(DATE(VALUE(RIGHT('Cihazlar'!U491,4)),VALUE(MID('Cihazlar'!U491,4,2)),VALUE(LEFT('Cihazlar'!U491,2))),"")))),12)))</f>
        <v/>
      </c>
      <c r="L491" s="17" t="str">
        <f>IF(K491="","",K491-TODAY())</f>
        <v/>
      </c>
      <c r="M491" s="16" t="str">
        <f>IF('Cihazlar'!X491="","",IF('Cihazlar'!Y491="Uygun değil",(IF('Cihazlar'!X491="","",IF(ISNUMBER('Cihazlar'!X491),'Cihazlar'!X491,IFERROR(DATE(VALUE(RIGHT('Cihazlar'!X491,4)),VALUE(MID('Cihazlar'!X491,4,2)),VALUE(LEFT('Cihazlar'!X491,2))),""))))+0,EDATE((IF('Cihazlar'!X491="","",IF(ISNUMBER('Cihazlar'!X491),'Cihazlar'!X491,IFERROR(DATE(VALUE(RIGHT('Cihazlar'!X491,4)),VALUE(MID('Cihazlar'!X491,4,2)),VALUE(LEFT('Cihazlar'!X491,2))),"")))),12)))</f>
        <v/>
      </c>
      <c r="N491" s="17" t="str">
        <f>IF(M491="","",M491-TODAY())</f>
        <v/>
      </c>
      <c r="O491" s="16" t="str">
        <f>IF('Cihazlar'!F491&lt;&gt;"",IF('Cihazlar'!F491="","",IF(ISNUMBER('Cihazlar'!F491),'Cihazlar'!F491,IFERROR(DATE(VALUE(RIGHT('Cihazlar'!F491,4)),VALUE(MID('Cihazlar'!F491,4,2)),VALUE(LEFT('Cihazlar'!F491,2))),""))),IF('Cihazlar'!E491="","",IF(ISNUMBER('Cihazlar'!E491),'Cihazlar'!E491,IFERROR(DATE(VALUE(RIGHT('Cihazlar'!E491,4)),VALUE(MID('Cihazlar'!E491,4,2)),VALUE(LEFT('Cihazlar'!E491,2))),""))))</f>
        <v/>
      </c>
      <c r="P491" t="str">
        <f>IF('Cihazlar'!C491="","",IFERROR(MATCH('Cihazlar'!C491,'Ürünler'!$A:$A,0),IFERROR(MATCH('Cihazlar'!C491,'Ürünler'!$B:$B,0),"")))</f>
        <v/>
      </c>
      <c r="Q491">
        <f>IF(R491&gt;0,0,IF('Cihazlar'!J491&lt;&gt;"",N(VALUE('Cihazlar'!J491)),IF(P491="",0,N(INDEX('Ürünler'!$C:$C,P491)))))</f>
        <v>0</v>
      </c>
      <c r="R491">
        <f>IF('Cihazlar'!K491&lt;&gt;"",N(VALUE('Cihazlar'!K491)),IF('Cihazlar'!J491&lt;&gt;"",0,IF(P491="",0,N(INDEX('Ürünler'!$D:$D,P491)))))</f>
        <v>0</v>
      </c>
    </row>
    <row r="492" spans="1:18">
      <c r="A492" t="str">
        <f>IF(AND('Cihazlar'!A492="",'Cihazlar'!B492=""),"",IFERROR(INDEX('Müşteriler'!$A:$A,MATCH(IF('Cihazlar'!A492="","§",'Cihazlar'!A492),'Müşteriler'!$K:$K,0)),IFERROR(INDEX('Müşteriler'!$A:$A,MATCH(IF('Cihazlar'!B492="","§",'Cihazlar'!B492),'Müşteriler'!$C:$C,0)),'Cihazlar'!A492&amp;'Cihazlar'!B492)))</f>
        <v/>
      </c>
      <c r="B492" t="str">
        <f>IF('Cihazlar'!C492="","",IF(P492="",'Cihazlar'!C492,INDEX('Ürünler'!$B:$B,P492)))</f>
        <v/>
      </c>
      <c r="C492" t="str">
        <f>IF('Cihazlar'!D492="","",'Cihazlar'!D492)</f>
        <v/>
      </c>
      <c r="D492" s="16" t="str">
        <f>O492</f>
        <v/>
      </c>
      <c r="E492" t="str">
        <f>IF(R492&gt;0,R492&amp;" gün",IF(Q492&gt;0,Q492&amp;" ay",""))</f>
        <v/>
      </c>
      <c r="F492" s="16" t="str">
        <f>IF(OR('Cihazlar'!C492="",O492=""),"",IF(R492&gt;0,O492+R492,IF(Q492&gt;0,EDATE(O492,Q492),"")))</f>
        <v/>
      </c>
      <c r="G492" s="17" t="str">
        <f>IF(F492="","",F492-TODAY())</f>
        <v/>
      </c>
      <c r="H492" t="str">
        <f>IF(G492="","",IF(G492&lt;0,"Gecikmiş",IF(G492&lt;=30,"30 gün içinde","Planlı")))</f>
        <v/>
      </c>
      <c r="I492" s="16" t="str">
        <f>IF('Cihazlar'!R492="","",IF('Cihazlar'!S492="Uygun değil",(IF('Cihazlar'!R492="","",IF(ISNUMBER('Cihazlar'!R492),'Cihazlar'!R492,IFERROR(DATE(VALUE(RIGHT('Cihazlar'!R492,4)),VALUE(MID('Cihazlar'!R492,4,2)),VALUE(LEFT('Cihazlar'!R492,2))),""))))+0,EDATE((IF('Cihazlar'!R492="","",IF(ISNUMBER('Cihazlar'!R492),'Cihazlar'!R492,IFERROR(DATE(VALUE(RIGHT('Cihazlar'!R492,4)),VALUE(MID('Cihazlar'!R492,4,2)),VALUE(LEFT('Cihazlar'!R492,2))),"")))),12)))</f>
        <v/>
      </c>
      <c r="J492" s="17" t="str">
        <f>IF(I492="","",I492-TODAY())</f>
        <v/>
      </c>
      <c r="K492" s="16" t="str">
        <f>IF('Cihazlar'!U492="","",IF('Cihazlar'!V492="Kaçak var",(IF('Cihazlar'!U492="","",IF(ISNUMBER('Cihazlar'!U492),'Cihazlar'!U492,IFERROR(DATE(VALUE(RIGHT('Cihazlar'!U492,4)),VALUE(MID('Cihazlar'!U492,4,2)),VALUE(LEFT('Cihazlar'!U492,2))),""))))+30,EDATE((IF('Cihazlar'!U492="","",IF(ISNUMBER('Cihazlar'!U492),'Cihazlar'!U492,IFERROR(DATE(VALUE(RIGHT('Cihazlar'!U492,4)),VALUE(MID('Cihazlar'!U492,4,2)),VALUE(LEFT('Cihazlar'!U492,2))),"")))),12)))</f>
        <v/>
      </c>
      <c r="L492" s="17" t="str">
        <f>IF(K492="","",K492-TODAY())</f>
        <v/>
      </c>
      <c r="M492" s="16" t="str">
        <f>IF('Cihazlar'!X492="","",IF('Cihazlar'!Y492="Uygun değil",(IF('Cihazlar'!X492="","",IF(ISNUMBER('Cihazlar'!X492),'Cihazlar'!X492,IFERROR(DATE(VALUE(RIGHT('Cihazlar'!X492,4)),VALUE(MID('Cihazlar'!X492,4,2)),VALUE(LEFT('Cihazlar'!X492,2))),""))))+0,EDATE((IF('Cihazlar'!X492="","",IF(ISNUMBER('Cihazlar'!X492),'Cihazlar'!X492,IFERROR(DATE(VALUE(RIGHT('Cihazlar'!X492,4)),VALUE(MID('Cihazlar'!X492,4,2)),VALUE(LEFT('Cihazlar'!X492,2))),"")))),12)))</f>
        <v/>
      </c>
      <c r="N492" s="17" t="str">
        <f>IF(M492="","",M492-TODAY())</f>
        <v/>
      </c>
      <c r="O492" s="16" t="str">
        <f>IF('Cihazlar'!F492&lt;&gt;"",IF('Cihazlar'!F492="","",IF(ISNUMBER('Cihazlar'!F492),'Cihazlar'!F492,IFERROR(DATE(VALUE(RIGHT('Cihazlar'!F492,4)),VALUE(MID('Cihazlar'!F492,4,2)),VALUE(LEFT('Cihazlar'!F492,2))),""))),IF('Cihazlar'!E492="","",IF(ISNUMBER('Cihazlar'!E492),'Cihazlar'!E492,IFERROR(DATE(VALUE(RIGHT('Cihazlar'!E492,4)),VALUE(MID('Cihazlar'!E492,4,2)),VALUE(LEFT('Cihazlar'!E492,2))),""))))</f>
        <v/>
      </c>
      <c r="P492" t="str">
        <f>IF('Cihazlar'!C492="","",IFERROR(MATCH('Cihazlar'!C492,'Ürünler'!$A:$A,0),IFERROR(MATCH('Cihazlar'!C492,'Ürünler'!$B:$B,0),"")))</f>
        <v/>
      </c>
      <c r="Q492">
        <f>IF(R492&gt;0,0,IF('Cihazlar'!J492&lt;&gt;"",N(VALUE('Cihazlar'!J492)),IF(P492="",0,N(INDEX('Ürünler'!$C:$C,P492)))))</f>
        <v>0</v>
      </c>
      <c r="R492">
        <f>IF('Cihazlar'!K492&lt;&gt;"",N(VALUE('Cihazlar'!K492)),IF('Cihazlar'!J492&lt;&gt;"",0,IF(P492="",0,N(INDEX('Ürünler'!$D:$D,P492)))))</f>
        <v>0</v>
      </c>
    </row>
    <row r="493" spans="1:18">
      <c r="A493" t="str">
        <f>IF(AND('Cihazlar'!A493="",'Cihazlar'!B493=""),"",IFERROR(INDEX('Müşteriler'!$A:$A,MATCH(IF('Cihazlar'!A493="","§",'Cihazlar'!A493),'Müşteriler'!$K:$K,0)),IFERROR(INDEX('Müşteriler'!$A:$A,MATCH(IF('Cihazlar'!B493="","§",'Cihazlar'!B493),'Müşteriler'!$C:$C,0)),'Cihazlar'!A493&amp;'Cihazlar'!B493)))</f>
        <v/>
      </c>
      <c r="B493" t="str">
        <f>IF('Cihazlar'!C493="","",IF(P493="",'Cihazlar'!C493,INDEX('Ürünler'!$B:$B,P493)))</f>
        <v/>
      </c>
      <c r="C493" t="str">
        <f>IF('Cihazlar'!D493="","",'Cihazlar'!D493)</f>
        <v/>
      </c>
      <c r="D493" s="16" t="str">
        <f>O493</f>
        <v/>
      </c>
      <c r="E493" t="str">
        <f>IF(R493&gt;0,R493&amp;" gün",IF(Q493&gt;0,Q493&amp;" ay",""))</f>
        <v/>
      </c>
      <c r="F493" s="16" t="str">
        <f>IF(OR('Cihazlar'!C493="",O493=""),"",IF(R493&gt;0,O493+R493,IF(Q493&gt;0,EDATE(O493,Q493),"")))</f>
        <v/>
      </c>
      <c r="G493" s="17" t="str">
        <f>IF(F493="","",F493-TODAY())</f>
        <v/>
      </c>
      <c r="H493" t="str">
        <f>IF(G493="","",IF(G493&lt;0,"Gecikmiş",IF(G493&lt;=30,"30 gün içinde","Planlı")))</f>
        <v/>
      </c>
      <c r="I493" s="16" t="str">
        <f>IF('Cihazlar'!R493="","",IF('Cihazlar'!S493="Uygun değil",(IF('Cihazlar'!R493="","",IF(ISNUMBER('Cihazlar'!R493),'Cihazlar'!R493,IFERROR(DATE(VALUE(RIGHT('Cihazlar'!R493,4)),VALUE(MID('Cihazlar'!R493,4,2)),VALUE(LEFT('Cihazlar'!R493,2))),""))))+0,EDATE((IF('Cihazlar'!R493="","",IF(ISNUMBER('Cihazlar'!R493),'Cihazlar'!R493,IFERROR(DATE(VALUE(RIGHT('Cihazlar'!R493,4)),VALUE(MID('Cihazlar'!R493,4,2)),VALUE(LEFT('Cihazlar'!R493,2))),"")))),12)))</f>
        <v/>
      </c>
      <c r="J493" s="17" t="str">
        <f>IF(I493="","",I493-TODAY())</f>
        <v/>
      </c>
      <c r="K493" s="16" t="str">
        <f>IF('Cihazlar'!U493="","",IF('Cihazlar'!V493="Kaçak var",(IF('Cihazlar'!U493="","",IF(ISNUMBER('Cihazlar'!U493),'Cihazlar'!U493,IFERROR(DATE(VALUE(RIGHT('Cihazlar'!U493,4)),VALUE(MID('Cihazlar'!U493,4,2)),VALUE(LEFT('Cihazlar'!U493,2))),""))))+30,EDATE((IF('Cihazlar'!U493="","",IF(ISNUMBER('Cihazlar'!U493),'Cihazlar'!U493,IFERROR(DATE(VALUE(RIGHT('Cihazlar'!U493,4)),VALUE(MID('Cihazlar'!U493,4,2)),VALUE(LEFT('Cihazlar'!U493,2))),"")))),12)))</f>
        <v/>
      </c>
      <c r="L493" s="17" t="str">
        <f>IF(K493="","",K493-TODAY())</f>
        <v/>
      </c>
      <c r="M493" s="16" t="str">
        <f>IF('Cihazlar'!X493="","",IF('Cihazlar'!Y493="Uygun değil",(IF('Cihazlar'!X493="","",IF(ISNUMBER('Cihazlar'!X493),'Cihazlar'!X493,IFERROR(DATE(VALUE(RIGHT('Cihazlar'!X493,4)),VALUE(MID('Cihazlar'!X493,4,2)),VALUE(LEFT('Cihazlar'!X493,2))),""))))+0,EDATE((IF('Cihazlar'!X493="","",IF(ISNUMBER('Cihazlar'!X493),'Cihazlar'!X493,IFERROR(DATE(VALUE(RIGHT('Cihazlar'!X493,4)),VALUE(MID('Cihazlar'!X493,4,2)),VALUE(LEFT('Cihazlar'!X493,2))),"")))),12)))</f>
        <v/>
      </c>
      <c r="N493" s="17" t="str">
        <f>IF(M493="","",M493-TODAY())</f>
        <v/>
      </c>
      <c r="O493" s="16" t="str">
        <f>IF('Cihazlar'!F493&lt;&gt;"",IF('Cihazlar'!F493="","",IF(ISNUMBER('Cihazlar'!F493),'Cihazlar'!F493,IFERROR(DATE(VALUE(RIGHT('Cihazlar'!F493,4)),VALUE(MID('Cihazlar'!F493,4,2)),VALUE(LEFT('Cihazlar'!F493,2))),""))),IF('Cihazlar'!E493="","",IF(ISNUMBER('Cihazlar'!E493),'Cihazlar'!E493,IFERROR(DATE(VALUE(RIGHT('Cihazlar'!E493,4)),VALUE(MID('Cihazlar'!E493,4,2)),VALUE(LEFT('Cihazlar'!E493,2))),""))))</f>
        <v/>
      </c>
      <c r="P493" t="str">
        <f>IF('Cihazlar'!C493="","",IFERROR(MATCH('Cihazlar'!C493,'Ürünler'!$A:$A,0),IFERROR(MATCH('Cihazlar'!C493,'Ürünler'!$B:$B,0),"")))</f>
        <v/>
      </c>
      <c r="Q493">
        <f>IF(R493&gt;0,0,IF('Cihazlar'!J493&lt;&gt;"",N(VALUE('Cihazlar'!J493)),IF(P493="",0,N(INDEX('Ürünler'!$C:$C,P493)))))</f>
        <v>0</v>
      </c>
      <c r="R493">
        <f>IF('Cihazlar'!K493&lt;&gt;"",N(VALUE('Cihazlar'!K493)),IF('Cihazlar'!J493&lt;&gt;"",0,IF(P493="",0,N(INDEX('Ürünler'!$D:$D,P493)))))</f>
        <v>0</v>
      </c>
    </row>
    <row r="494" spans="1:18">
      <c r="A494" t="str">
        <f>IF(AND('Cihazlar'!A494="",'Cihazlar'!B494=""),"",IFERROR(INDEX('Müşteriler'!$A:$A,MATCH(IF('Cihazlar'!A494="","§",'Cihazlar'!A494),'Müşteriler'!$K:$K,0)),IFERROR(INDEX('Müşteriler'!$A:$A,MATCH(IF('Cihazlar'!B494="","§",'Cihazlar'!B494),'Müşteriler'!$C:$C,0)),'Cihazlar'!A494&amp;'Cihazlar'!B494)))</f>
        <v/>
      </c>
      <c r="B494" t="str">
        <f>IF('Cihazlar'!C494="","",IF(P494="",'Cihazlar'!C494,INDEX('Ürünler'!$B:$B,P494)))</f>
        <v/>
      </c>
      <c r="C494" t="str">
        <f>IF('Cihazlar'!D494="","",'Cihazlar'!D494)</f>
        <v/>
      </c>
      <c r="D494" s="16" t="str">
        <f>O494</f>
        <v/>
      </c>
      <c r="E494" t="str">
        <f>IF(R494&gt;0,R494&amp;" gün",IF(Q494&gt;0,Q494&amp;" ay",""))</f>
        <v/>
      </c>
      <c r="F494" s="16" t="str">
        <f>IF(OR('Cihazlar'!C494="",O494=""),"",IF(R494&gt;0,O494+R494,IF(Q494&gt;0,EDATE(O494,Q494),"")))</f>
        <v/>
      </c>
      <c r="G494" s="17" t="str">
        <f>IF(F494="","",F494-TODAY())</f>
        <v/>
      </c>
      <c r="H494" t="str">
        <f>IF(G494="","",IF(G494&lt;0,"Gecikmiş",IF(G494&lt;=30,"30 gün içinde","Planlı")))</f>
        <v/>
      </c>
      <c r="I494" s="16" t="str">
        <f>IF('Cihazlar'!R494="","",IF('Cihazlar'!S494="Uygun değil",(IF('Cihazlar'!R494="","",IF(ISNUMBER('Cihazlar'!R494),'Cihazlar'!R494,IFERROR(DATE(VALUE(RIGHT('Cihazlar'!R494,4)),VALUE(MID('Cihazlar'!R494,4,2)),VALUE(LEFT('Cihazlar'!R494,2))),""))))+0,EDATE((IF('Cihazlar'!R494="","",IF(ISNUMBER('Cihazlar'!R494),'Cihazlar'!R494,IFERROR(DATE(VALUE(RIGHT('Cihazlar'!R494,4)),VALUE(MID('Cihazlar'!R494,4,2)),VALUE(LEFT('Cihazlar'!R494,2))),"")))),12)))</f>
        <v/>
      </c>
      <c r="J494" s="17" t="str">
        <f>IF(I494="","",I494-TODAY())</f>
        <v/>
      </c>
      <c r="K494" s="16" t="str">
        <f>IF('Cihazlar'!U494="","",IF('Cihazlar'!V494="Kaçak var",(IF('Cihazlar'!U494="","",IF(ISNUMBER('Cihazlar'!U494),'Cihazlar'!U494,IFERROR(DATE(VALUE(RIGHT('Cihazlar'!U494,4)),VALUE(MID('Cihazlar'!U494,4,2)),VALUE(LEFT('Cihazlar'!U494,2))),""))))+30,EDATE((IF('Cihazlar'!U494="","",IF(ISNUMBER('Cihazlar'!U494),'Cihazlar'!U494,IFERROR(DATE(VALUE(RIGHT('Cihazlar'!U494,4)),VALUE(MID('Cihazlar'!U494,4,2)),VALUE(LEFT('Cihazlar'!U494,2))),"")))),12)))</f>
        <v/>
      </c>
      <c r="L494" s="17" t="str">
        <f>IF(K494="","",K494-TODAY())</f>
        <v/>
      </c>
      <c r="M494" s="16" t="str">
        <f>IF('Cihazlar'!X494="","",IF('Cihazlar'!Y494="Uygun değil",(IF('Cihazlar'!X494="","",IF(ISNUMBER('Cihazlar'!X494),'Cihazlar'!X494,IFERROR(DATE(VALUE(RIGHT('Cihazlar'!X494,4)),VALUE(MID('Cihazlar'!X494,4,2)),VALUE(LEFT('Cihazlar'!X494,2))),""))))+0,EDATE((IF('Cihazlar'!X494="","",IF(ISNUMBER('Cihazlar'!X494),'Cihazlar'!X494,IFERROR(DATE(VALUE(RIGHT('Cihazlar'!X494,4)),VALUE(MID('Cihazlar'!X494,4,2)),VALUE(LEFT('Cihazlar'!X494,2))),"")))),12)))</f>
        <v/>
      </c>
      <c r="N494" s="17" t="str">
        <f>IF(M494="","",M494-TODAY())</f>
        <v/>
      </c>
      <c r="O494" s="16" t="str">
        <f>IF('Cihazlar'!F494&lt;&gt;"",IF('Cihazlar'!F494="","",IF(ISNUMBER('Cihazlar'!F494),'Cihazlar'!F494,IFERROR(DATE(VALUE(RIGHT('Cihazlar'!F494,4)),VALUE(MID('Cihazlar'!F494,4,2)),VALUE(LEFT('Cihazlar'!F494,2))),""))),IF('Cihazlar'!E494="","",IF(ISNUMBER('Cihazlar'!E494),'Cihazlar'!E494,IFERROR(DATE(VALUE(RIGHT('Cihazlar'!E494,4)),VALUE(MID('Cihazlar'!E494,4,2)),VALUE(LEFT('Cihazlar'!E494,2))),""))))</f>
        <v/>
      </c>
      <c r="P494" t="str">
        <f>IF('Cihazlar'!C494="","",IFERROR(MATCH('Cihazlar'!C494,'Ürünler'!$A:$A,0),IFERROR(MATCH('Cihazlar'!C494,'Ürünler'!$B:$B,0),"")))</f>
        <v/>
      </c>
      <c r="Q494">
        <f>IF(R494&gt;0,0,IF('Cihazlar'!J494&lt;&gt;"",N(VALUE('Cihazlar'!J494)),IF(P494="",0,N(INDEX('Ürünler'!$C:$C,P494)))))</f>
        <v>0</v>
      </c>
      <c r="R494">
        <f>IF('Cihazlar'!K494&lt;&gt;"",N(VALUE('Cihazlar'!K494)),IF('Cihazlar'!J494&lt;&gt;"",0,IF(P494="",0,N(INDEX('Ürünler'!$D:$D,P494)))))</f>
        <v>0</v>
      </c>
    </row>
    <row r="495" spans="1:18">
      <c r="A495" t="str">
        <f>IF(AND('Cihazlar'!A495="",'Cihazlar'!B495=""),"",IFERROR(INDEX('Müşteriler'!$A:$A,MATCH(IF('Cihazlar'!A495="","§",'Cihazlar'!A495),'Müşteriler'!$K:$K,0)),IFERROR(INDEX('Müşteriler'!$A:$A,MATCH(IF('Cihazlar'!B495="","§",'Cihazlar'!B495),'Müşteriler'!$C:$C,0)),'Cihazlar'!A495&amp;'Cihazlar'!B495)))</f>
        <v/>
      </c>
      <c r="B495" t="str">
        <f>IF('Cihazlar'!C495="","",IF(P495="",'Cihazlar'!C495,INDEX('Ürünler'!$B:$B,P495)))</f>
        <v/>
      </c>
      <c r="C495" t="str">
        <f>IF('Cihazlar'!D495="","",'Cihazlar'!D495)</f>
        <v/>
      </c>
      <c r="D495" s="16" t="str">
        <f>O495</f>
        <v/>
      </c>
      <c r="E495" t="str">
        <f>IF(R495&gt;0,R495&amp;" gün",IF(Q495&gt;0,Q495&amp;" ay",""))</f>
        <v/>
      </c>
      <c r="F495" s="16" t="str">
        <f>IF(OR('Cihazlar'!C495="",O495=""),"",IF(R495&gt;0,O495+R495,IF(Q495&gt;0,EDATE(O495,Q495),"")))</f>
        <v/>
      </c>
      <c r="G495" s="17" t="str">
        <f>IF(F495="","",F495-TODAY())</f>
        <v/>
      </c>
      <c r="H495" t="str">
        <f>IF(G495="","",IF(G495&lt;0,"Gecikmiş",IF(G495&lt;=30,"30 gün içinde","Planlı")))</f>
        <v/>
      </c>
      <c r="I495" s="16" t="str">
        <f>IF('Cihazlar'!R495="","",IF('Cihazlar'!S495="Uygun değil",(IF('Cihazlar'!R495="","",IF(ISNUMBER('Cihazlar'!R495),'Cihazlar'!R495,IFERROR(DATE(VALUE(RIGHT('Cihazlar'!R495,4)),VALUE(MID('Cihazlar'!R495,4,2)),VALUE(LEFT('Cihazlar'!R495,2))),""))))+0,EDATE((IF('Cihazlar'!R495="","",IF(ISNUMBER('Cihazlar'!R495),'Cihazlar'!R495,IFERROR(DATE(VALUE(RIGHT('Cihazlar'!R495,4)),VALUE(MID('Cihazlar'!R495,4,2)),VALUE(LEFT('Cihazlar'!R495,2))),"")))),12)))</f>
        <v/>
      </c>
      <c r="J495" s="17" t="str">
        <f>IF(I495="","",I495-TODAY())</f>
        <v/>
      </c>
      <c r="K495" s="16" t="str">
        <f>IF('Cihazlar'!U495="","",IF('Cihazlar'!V495="Kaçak var",(IF('Cihazlar'!U495="","",IF(ISNUMBER('Cihazlar'!U495),'Cihazlar'!U495,IFERROR(DATE(VALUE(RIGHT('Cihazlar'!U495,4)),VALUE(MID('Cihazlar'!U495,4,2)),VALUE(LEFT('Cihazlar'!U495,2))),""))))+30,EDATE((IF('Cihazlar'!U495="","",IF(ISNUMBER('Cihazlar'!U495),'Cihazlar'!U495,IFERROR(DATE(VALUE(RIGHT('Cihazlar'!U495,4)),VALUE(MID('Cihazlar'!U495,4,2)),VALUE(LEFT('Cihazlar'!U495,2))),"")))),12)))</f>
        <v/>
      </c>
      <c r="L495" s="17" t="str">
        <f>IF(K495="","",K495-TODAY())</f>
        <v/>
      </c>
      <c r="M495" s="16" t="str">
        <f>IF('Cihazlar'!X495="","",IF('Cihazlar'!Y495="Uygun değil",(IF('Cihazlar'!X495="","",IF(ISNUMBER('Cihazlar'!X495),'Cihazlar'!X495,IFERROR(DATE(VALUE(RIGHT('Cihazlar'!X495,4)),VALUE(MID('Cihazlar'!X495,4,2)),VALUE(LEFT('Cihazlar'!X495,2))),""))))+0,EDATE((IF('Cihazlar'!X495="","",IF(ISNUMBER('Cihazlar'!X495),'Cihazlar'!X495,IFERROR(DATE(VALUE(RIGHT('Cihazlar'!X495,4)),VALUE(MID('Cihazlar'!X495,4,2)),VALUE(LEFT('Cihazlar'!X495,2))),"")))),12)))</f>
        <v/>
      </c>
      <c r="N495" s="17" t="str">
        <f>IF(M495="","",M495-TODAY())</f>
        <v/>
      </c>
      <c r="O495" s="16" t="str">
        <f>IF('Cihazlar'!F495&lt;&gt;"",IF('Cihazlar'!F495="","",IF(ISNUMBER('Cihazlar'!F495),'Cihazlar'!F495,IFERROR(DATE(VALUE(RIGHT('Cihazlar'!F495,4)),VALUE(MID('Cihazlar'!F495,4,2)),VALUE(LEFT('Cihazlar'!F495,2))),""))),IF('Cihazlar'!E495="","",IF(ISNUMBER('Cihazlar'!E495),'Cihazlar'!E495,IFERROR(DATE(VALUE(RIGHT('Cihazlar'!E495,4)),VALUE(MID('Cihazlar'!E495,4,2)),VALUE(LEFT('Cihazlar'!E495,2))),""))))</f>
        <v/>
      </c>
      <c r="P495" t="str">
        <f>IF('Cihazlar'!C495="","",IFERROR(MATCH('Cihazlar'!C495,'Ürünler'!$A:$A,0),IFERROR(MATCH('Cihazlar'!C495,'Ürünler'!$B:$B,0),"")))</f>
        <v/>
      </c>
      <c r="Q495">
        <f>IF(R495&gt;0,0,IF('Cihazlar'!J495&lt;&gt;"",N(VALUE('Cihazlar'!J495)),IF(P495="",0,N(INDEX('Ürünler'!$C:$C,P495)))))</f>
        <v>0</v>
      </c>
      <c r="R495">
        <f>IF('Cihazlar'!K495&lt;&gt;"",N(VALUE('Cihazlar'!K495)),IF('Cihazlar'!J495&lt;&gt;"",0,IF(P495="",0,N(INDEX('Ürünler'!$D:$D,P495)))))</f>
        <v>0</v>
      </c>
    </row>
    <row r="496" spans="1:18">
      <c r="A496" t="str">
        <f>IF(AND('Cihazlar'!A496="",'Cihazlar'!B496=""),"",IFERROR(INDEX('Müşteriler'!$A:$A,MATCH(IF('Cihazlar'!A496="","§",'Cihazlar'!A496),'Müşteriler'!$K:$K,0)),IFERROR(INDEX('Müşteriler'!$A:$A,MATCH(IF('Cihazlar'!B496="","§",'Cihazlar'!B496),'Müşteriler'!$C:$C,0)),'Cihazlar'!A496&amp;'Cihazlar'!B496)))</f>
        <v/>
      </c>
      <c r="B496" t="str">
        <f>IF('Cihazlar'!C496="","",IF(P496="",'Cihazlar'!C496,INDEX('Ürünler'!$B:$B,P496)))</f>
        <v/>
      </c>
      <c r="C496" t="str">
        <f>IF('Cihazlar'!D496="","",'Cihazlar'!D496)</f>
        <v/>
      </c>
      <c r="D496" s="16" t="str">
        <f>O496</f>
        <v/>
      </c>
      <c r="E496" t="str">
        <f>IF(R496&gt;0,R496&amp;" gün",IF(Q496&gt;0,Q496&amp;" ay",""))</f>
        <v/>
      </c>
      <c r="F496" s="16" t="str">
        <f>IF(OR('Cihazlar'!C496="",O496=""),"",IF(R496&gt;0,O496+R496,IF(Q496&gt;0,EDATE(O496,Q496),"")))</f>
        <v/>
      </c>
      <c r="G496" s="17" t="str">
        <f>IF(F496="","",F496-TODAY())</f>
        <v/>
      </c>
      <c r="H496" t="str">
        <f>IF(G496="","",IF(G496&lt;0,"Gecikmiş",IF(G496&lt;=30,"30 gün içinde","Planlı")))</f>
        <v/>
      </c>
      <c r="I496" s="16" t="str">
        <f>IF('Cihazlar'!R496="","",IF('Cihazlar'!S496="Uygun değil",(IF('Cihazlar'!R496="","",IF(ISNUMBER('Cihazlar'!R496),'Cihazlar'!R496,IFERROR(DATE(VALUE(RIGHT('Cihazlar'!R496,4)),VALUE(MID('Cihazlar'!R496,4,2)),VALUE(LEFT('Cihazlar'!R496,2))),""))))+0,EDATE((IF('Cihazlar'!R496="","",IF(ISNUMBER('Cihazlar'!R496),'Cihazlar'!R496,IFERROR(DATE(VALUE(RIGHT('Cihazlar'!R496,4)),VALUE(MID('Cihazlar'!R496,4,2)),VALUE(LEFT('Cihazlar'!R496,2))),"")))),12)))</f>
        <v/>
      </c>
      <c r="J496" s="17" t="str">
        <f>IF(I496="","",I496-TODAY())</f>
        <v/>
      </c>
      <c r="K496" s="16" t="str">
        <f>IF('Cihazlar'!U496="","",IF('Cihazlar'!V496="Kaçak var",(IF('Cihazlar'!U496="","",IF(ISNUMBER('Cihazlar'!U496),'Cihazlar'!U496,IFERROR(DATE(VALUE(RIGHT('Cihazlar'!U496,4)),VALUE(MID('Cihazlar'!U496,4,2)),VALUE(LEFT('Cihazlar'!U496,2))),""))))+30,EDATE((IF('Cihazlar'!U496="","",IF(ISNUMBER('Cihazlar'!U496),'Cihazlar'!U496,IFERROR(DATE(VALUE(RIGHT('Cihazlar'!U496,4)),VALUE(MID('Cihazlar'!U496,4,2)),VALUE(LEFT('Cihazlar'!U496,2))),"")))),12)))</f>
        <v/>
      </c>
      <c r="L496" s="17" t="str">
        <f>IF(K496="","",K496-TODAY())</f>
        <v/>
      </c>
      <c r="M496" s="16" t="str">
        <f>IF('Cihazlar'!X496="","",IF('Cihazlar'!Y496="Uygun değil",(IF('Cihazlar'!X496="","",IF(ISNUMBER('Cihazlar'!X496),'Cihazlar'!X496,IFERROR(DATE(VALUE(RIGHT('Cihazlar'!X496,4)),VALUE(MID('Cihazlar'!X496,4,2)),VALUE(LEFT('Cihazlar'!X496,2))),""))))+0,EDATE((IF('Cihazlar'!X496="","",IF(ISNUMBER('Cihazlar'!X496),'Cihazlar'!X496,IFERROR(DATE(VALUE(RIGHT('Cihazlar'!X496,4)),VALUE(MID('Cihazlar'!X496,4,2)),VALUE(LEFT('Cihazlar'!X496,2))),"")))),12)))</f>
        <v/>
      </c>
      <c r="N496" s="17" t="str">
        <f>IF(M496="","",M496-TODAY())</f>
        <v/>
      </c>
      <c r="O496" s="16" t="str">
        <f>IF('Cihazlar'!F496&lt;&gt;"",IF('Cihazlar'!F496="","",IF(ISNUMBER('Cihazlar'!F496),'Cihazlar'!F496,IFERROR(DATE(VALUE(RIGHT('Cihazlar'!F496,4)),VALUE(MID('Cihazlar'!F496,4,2)),VALUE(LEFT('Cihazlar'!F496,2))),""))),IF('Cihazlar'!E496="","",IF(ISNUMBER('Cihazlar'!E496),'Cihazlar'!E496,IFERROR(DATE(VALUE(RIGHT('Cihazlar'!E496,4)),VALUE(MID('Cihazlar'!E496,4,2)),VALUE(LEFT('Cihazlar'!E496,2))),""))))</f>
        <v/>
      </c>
      <c r="P496" t="str">
        <f>IF('Cihazlar'!C496="","",IFERROR(MATCH('Cihazlar'!C496,'Ürünler'!$A:$A,0),IFERROR(MATCH('Cihazlar'!C496,'Ürünler'!$B:$B,0),"")))</f>
        <v/>
      </c>
      <c r="Q496">
        <f>IF(R496&gt;0,0,IF('Cihazlar'!J496&lt;&gt;"",N(VALUE('Cihazlar'!J496)),IF(P496="",0,N(INDEX('Ürünler'!$C:$C,P496)))))</f>
        <v>0</v>
      </c>
      <c r="R496">
        <f>IF('Cihazlar'!K496&lt;&gt;"",N(VALUE('Cihazlar'!K496)),IF('Cihazlar'!J496&lt;&gt;"",0,IF(P496="",0,N(INDEX('Ürünler'!$D:$D,P496)))))</f>
        <v>0</v>
      </c>
    </row>
    <row r="497" spans="1:18">
      <c r="A497" t="str">
        <f>IF(AND('Cihazlar'!A497="",'Cihazlar'!B497=""),"",IFERROR(INDEX('Müşteriler'!$A:$A,MATCH(IF('Cihazlar'!A497="","§",'Cihazlar'!A497),'Müşteriler'!$K:$K,0)),IFERROR(INDEX('Müşteriler'!$A:$A,MATCH(IF('Cihazlar'!B497="","§",'Cihazlar'!B497),'Müşteriler'!$C:$C,0)),'Cihazlar'!A497&amp;'Cihazlar'!B497)))</f>
        <v/>
      </c>
      <c r="B497" t="str">
        <f>IF('Cihazlar'!C497="","",IF(P497="",'Cihazlar'!C497,INDEX('Ürünler'!$B:$B,P497)))</f>
        <v/>
      </c>
      <c r="C497" t="str">
        <f>IF('Cihazlar'!D497="","",'Cihazlar'!D497)</f>
        <v/>
      </c>
      <c r="D497" s="16" t="str">
        <f>O497</f>
        <v/>
      </c>
      <c r="E497" t="str">
        <f>IF(R497&gt;0,R497&amp;" gün",IF(Q497&gt;0,Q497&amp;" ay",""))</f>
        <v/>
      </c>
      <c r="F497" s="16" t="str">
        <f>IF(OR('Cihazlar'!C497="",O497=""),"",IF(R497&gt;0,O497+R497,IF(Q497&gt;0,EDATE(O497,Q497),"")))</f>
        <v/>
      </c>
      <c r="G497" s="17" t="str">
        <f>IF(F497="","",F497-TODAY())</f>
        <v/>
      </c>
      <c r="H497" t="str">
        <f>IF(G497="","",IF(G497&lt;0,"Gecikmiş",IF(G497&lt;=30,"30 gün içinde","Planlı")))</f>
        <v/>
      </c>
      <c r="I497" s="16" t="str">
        <f>IF('Cihazlar'!R497="","",IF('Cihazlar'!S497="Uygun değil",(IF('Cihazlar'!R497="","",IF(ISNUMBER('Cihazlar'!R497),'Cihazlar'!R497,IFERROR(DATE(VALUE(RIGHT('Cihazlar'!R497,4)),VALUE(MID('Cihazlar'!R497,4,2)),VALUE(LEFT('Cihazlar'!R497,2))),""))))+0,EDATE((IF('Cihazlar'!R497="","",IF(ISNUMBER('Cihazlar'!R497),'Cihazlar'!R497,IFERROR(DATE(VALUE(RIGHT('Cihazlar'!R497,4)),VALUE(MID('Cihazlar'!R497,4,2)),VALUE(LEFT('Cihazlar'!R497,2))),"")))),12)))</f>
        <v/>
      </c>
      <c r="J497" s="17" t="str">
        <f>IF(I497="","",I497-TODAY())</f>
        <v/>
      </c>
      <c r="K497" s="16" t="str">
        <f>IF('Cihazlar'!U497="","",IF('Cihazlar'!V497="Kaçak var",(IF('Cihazlar'!U497="","",IF(ISNUMBER('Cihazlar'!U497),'Cihazlar'!U497,IFERROR(DATE(VALUE(RIGHT('Cihazlar'!U497,4)),VALUE(MID('Cihazlar'!U497,4,2)),VALUE(LEFT('Cihazlar'!U497,2))),""))))+30,EDATE((IF('Cihazlar'!U497="","",IF(ISNUMBER('Cihazlar'!U497),'Cihazlar'!U497,IFERROR(DATE(VALUE(RIGHT('Cihazlar'!U497,4)),VALUE(MID('Cihazlar'!U497,4,2)),VALUE(LEFT('Cihazlar'!U497,2))),"")))),12)))</f>
        <v/>
      </c>
      <c r="L497" s="17" t="str">
        <f>IF(K497="","",K497-TODAY())</f>
        <v/>
      </c>
      <c r="M497" s="16" t="str">
        <f>IF('Cihazlar'!X497="","",IF('Cihazlar'!Y497="Uygun değil",(IF('Cihazlar'!X497="","",IF(ISNUMBER('Cihazlar'!X497),'Cihazlar'!X497,IFERROR(DATE(VALUE(RIGHT('Cihazlar'!X497,4)),VALUE(MID('Cihazlar'!X497,4,2)),VALUE(LEFT('Cihazlar'!X497,2))),""))))+0,EDATE((IF('Cihazlar'!X497="","",IF(ISNUMBER('Cihazlar'!X497),'Cihazlar'!X497,IFERROR(DATE(VALUE(RIGHT('Cihazlar'!X497,4)),VALUE(MID('Cihazlar'!X497,4,2)),VALUE(LEFT('Cihazlar'!X497,2))),"")))),12)))</f>
        <v/>
      </c>
      <c r="N497" s="17" t="str">
        <f>IF(M497="","",M497-TODAY())</f>
        <v/>
      </c>
      <c r="O497" s="16" t="str">
        <f>IF('Cihazlar'!F497&lt;&gt;"",IF('Cihazlar'!F497="","",IF(ISNUMBER('Cihazlar'!F497),'Cihazlar'!F497,IFERROR(DATE(VALUE(RIGHT('Cihazlar'!F497,4)),VALUE(MID('Cihazlar'!F497,4,2)),VALUE(LEFT('Cihazlar'!F497,2))),""))),IF('Cihazlar'!E497="","",IF(ISNUMBER('Cihazlar'!E497),'Cihazlar'!E497,IFERROR(DATE(VALUE(RIGHT('Cihazlar'!E497,4)),VALUE(MID('Cihazlar'!E497,4,2)),VALUE(LEFT('Cihazlar'!E497,2))),""))))</f>
        <v/>
      </c>
      <c r="P497" t="str">
        <f>IF('Cihazlar'!C497="","",IFERROR(MATCH('Cihazlar'!C497,'Ürünler'!$A:$A,0),IFERROR(MATCH('Cihazlar'!C497,'Ürünler'!$B:$B,0),"")))</f>
        <v/>
      </c>
      <c r="Q497">
        <f>IF(R497&gt;0,0,IF('Cihazlar'!J497&lt;&gt;"",N(VALUE('Cihazlar'!J497)),IF(P497="",0,N(INDEX('Ürünler'!$C:$C,P497)))))</f>
        <v>0</v>
      </c>
      <c r="R497">
        <f>IF('Cihazlar'!K497&lt;&gt;"",N(VALUE('Cihazlar'!K497)),IF('Cihazlar'!J497&lt;&gt;"",0,IF(P497="",0,N(INDEX('Ürünler'!$D:$D,P497)))))</f>
        <v>0</v>
      </c>
    </row>
    <row r="498" spans="1:18">
      <c r="A498" t="str">
        <f>IF(AND('Cihazlar'!A498="",'Cihazlar'!B498=""),"",IFERROR(INDEX('Müşteriler'!$A:$A,MATCH(IF('Cihazlar'!A498="","§",'Cihazlar'!A498),'Müşteriler'!$K:$K,0)),IFERROR(INDEX('Müşteriler'!$A:$A,MATCH(IF('Cihazlar'!B498="","§",'Cihazlar'!B498),'Müşteriler'!$C:$C,0)),'Cihazlar'!A498&amp;'Cihazlar'!B498)))</f>
        <v/>
      </c>
      <c r="B498" t="str">
        <f>IF('Cihazlar'!C498="","",IF(P498="",'Cihazlar'!C498,INDEX('Ürünler'!$B:$B,P498)))</f>
        <v/>
      </c>
      <c r="C498" t="str">
        <f>IF('Cihazlar'!D498="","",'Cihazlar'!D498)</f>
        <v/>
      </c>
      <c r="D498" s="16" t="str">
        <f>O498</f>
        <v/>
      </c>
      <c r="E498" t="str">
        <f>IF(R498&gt;0,R498&amp;" gün",IF(Q498&gt;0,Q498&amp;" ay",""))</f>
        <v/>
      </c>
      <c r="F498" s="16" t="str">
        <f>IF(OR('Cihazlar'!C498="",O498=""),"",IF(R498&gt;0,O498+R498,IF(Q498&gt;0,EDATE(O498,Q498),"")))</f>
        <v/>
      </c>
      <c r="G498" s="17" t="str">
        <f>IF(F498="","",F498-TODAY())</f>
        <v/>
      </c>
      <c r="H498" t="str">
        <f>IF(G498="","",IF(G498&lt;0,"Gecikmiş",IF(G498&lt;=30,"30 gün içinde","Planlı")))</f>
        <v/>
      </c>
      <c r="I498" s="16" t="str">
        <f>IF('Cihazlar'!R498="","",IF('Cihazlar'!S498="Uygun değil",(IF('Cihazlar'!R498="","",IF(ISNUMBER('Cihazlar'!R498),'Cihazlar'!R498,IFERROR(DATE(VALUE(RIGHT('Cihazlar'!R498,4)),VALUE(MID('Cihazlar'!R498,4,2)),VALUE(LEFT('Cihazlar'!R498,2))),""))))+0,EDATE((IF('Cihazlar'!R498="","",IF(ISNUMBER('Cihazlar'!R498),'Cihazlar'!R498,IFERROR(DATE(VALUE(RIGHT('Cihazlar'!R498,4)),VALUE(MID('Cihazlar'!R498,4,2)),VALUE(LEFT('Cihazlar'!R498,2))),"")))),12)))</f>
        <v/>
      </c>
      <c r="J498" s="17" t="str">
        <f>IF(I498="","",I498-TODAY())</f>
        <v/>
      </c>
      <c r="K498" s="16" t="str">
        <f>IF('Cihazlar'!U498="","",IF('Cihazlar'!V498="Kaçak var",(IF('Cihazlar'!U498="","",IF(ISNUMBER('Cihazlar'!U498),'Cihazlar'!U498,IFERROR(DATE(VALUE(RIGHT('Cihazlar'!U498,4)),VALUE(MID('Cihazlar'!U498,4,2)),VALUE(LEFT('Cihazlar'!U498,2))),""))))+30,EDATE((IF('Cihazlar'!U498="","",IF(ISNUMBER('Cihazlar'!U498),'Cihazlar'!U498,IFERROR(DATE(VALUE(RIGHT('Cihazlar'!U498,4)),VALUE(MID('Cihazlar'!U498,4,2)),VALUE(LEFT('Cihazlar'!U498,2))),"")))),12)))</f>
        <v/>
      </c>
      <c r="L498" s="17" t="str">
        <f>IF(K498="","",K498-TODAY())</f>
        <v/>
      </c>
      <c r="M498" s="16" t="str">
        <f>IF('Cihazlar'!X498="","",IF('Cihazlar'!Y498="Uygun değil",(IF('Cihazlar'!X498="","",IF(ISNUMBER('Cihazlar'!X498),'Cihazlar'!X498,IFERROR(DATE(VALUE(RIGHT('Cihazlar'!X498,4)),VALUE(MID('Cihazlar'!X498,4,2)),VALUE(LEFT('Cihazlar'!X498,2))),""))))+0,EDATE((IF('Cihazlar'!X498="","",IF(ISNUMBER('Cihazlar'!X498),'Cihazlar'!X498,IFERROR(DATE(VALUE(RIGHT('Cihazlar'!X498,4)),VALUE(MID('Cihazlar'!X498,4,2)),VALUE(LEFT('Cihazlar'!X498,2))),"")))),12)))</f>
        <v/>
      </c>
      <c r="N498" s="17" t="str">
        <f>IF(M498="","",M498-TODAY())</f>
        <v/>
      </c>
      <c r="O498" s="16" t="str">
        <f>IF('Cihazlar'!F498&lt;&gt;"",IF('Cihazlar'!F498="","",IF(ISNUMBER('Cihazlar'!F498),'Cihazlar'!F498,IFERROR(DATE(VALUE(RIGHT('Cihazlar'!F498,4)),VALUE(MID('Cihazlar'!F498,4,2)),VALUE(LEFT('Cihazlar'!F498,2))),""))),IF('Cihazlar'!E498="","",IF(ISNUMBER('Cihazlar'!E498),'Cihazlar'!E498,IFERROR(DATE(VALUE(RIGHT('Cihazlar'!E498,4)),VALUE(MID('Cihazlar'!E498,4,2)),VALUE(LEFT('Cihazlar'!E498,2))),""))))</f>
        <v/>
      </c>
      <c r="P498" t="str">
        <f>IF('Cihazlar'!C498="","",IFERROR(MATCH('Cihazlar'!C498,'Ürünler'!$A:$A,0),IFERROR(MATCH('Cihazlar'!C498,'Ürünler'!$B:$B,0),"")))</f>
        <v/>
      </c>
      <c r="Q498">
        <f>IF(R498&gt;0,0,IF('Cihazlar'!J498&lt;&gt;"",N(VALUE('Cihazlar'!J498)),IF(P498="",0,N(INDEX('Ürünler'!$C:$C,P498)))))</f>
        <v>0</v>
      </c>
      <c r="R498">
        <f>IF('Cihazlar'!K498&lt;&gt;"",N(VALUE('Cihazlar'!K498)),IF('Cihazlar'!J498&lt;&gt;"",0,IF(P498="",0,N(INDEX('Ürünler'!$D:$D,P498)))))</f>
        <v>0</v>
      </c>
    </row>
    <row r="499" spans="1:18">
      <c r="A499" t="str">
        <f>IF(AND('Cihazlar'!A499="",'Cihazlar'!B499=""),"",IFERROR(INDEX('Müşteriler'!$A:$A,MATCH(IF('Cihazlar'!A499="","§",'Cihazlar'!A499),'Müşteriler'!$K:$K,0)),IFERROR(INDEX('Müşteriler'!$A:$A,MATCH(IF('Cihazlar'!B499="","§",'Cihazlar'!B499),'Müşteriler'!$C:$C,0)),'Cihazlar'!A499&amp;'Cihazlar'!B499)))</f>
        <v/>
      </c>
      <c r="B499" t="str">
        <f>IF('Cihazlar'!C499="","",IF(P499="",'Cihazlar'!C499,INDEX('Ürünler'!$B:$B,P499)))</f>
        <v/>
      </c>
      <c r="C499" t="str">
        <f>IF('Cihazlar'!D499="","",'Cihazlar'!D499)</f>
        <v/>
      </c>
      <c r="D499" s="16" t="str">
        <f>O499</f>
        <v/>
      </c>
      <c r="E499" t="str">
        <f>IF(R499&gt;0,R499&amp;" gün",IF(Q499&gt;0,Q499&amp;" ay",""))</f>
        <v/>
      </c>
      <c r="F499" s="16" t="str">
        <f>IF(OR('Cihazlar'!C499="",O499=""),"",IF(R499&gt;0,O499+R499,IF(Q499&gt;0,EDATE(O499,Q499),"")))</f>
        <v/>
      </c>
      <c r="G499" s="17" t="str">
        <f>IF(F499="","",F499-TODAY())</f>
        <v/>
      </c>
      <c r="H499" t="str">
        <f>IF(G499="","",IF(G499&lt;0,"Gecikmiş",IF(G499&lt;=30,"30 gün içinde","Planlı")))</f>
        <v/>
      </c>
      <c r="I499" s="16" t="str">
        <f>IF('Cihazlar'!R499="","",IF('Cihazlar'!S499="Uygun değil",(IF('Cihazlar'!R499="","",IF(ISNUMBER('Cihazlar'!R499),'Cihazlar'!R499,IFERROR(DATE(VALUE(RIGHT('Cihazlar'!R499,4)),VALUE(MID('Cihazlar'!R499,4,2)),VALUE(LEFT('Cihazlar'!R499,2))),""))))+0,EDATE((IF('Cihazlar'!R499="","",IF(ISNUMBER('Cihazlar'!R499),'Cihazlar'!R499,IFERROR(DATE(VALUE(RIGHT('Cihazlar'!R499,4)),VALUE(MID('Cihazlar'!R499,4,2)),VALUE(LEFT('Cihazlar'!R499,2))),"")))),12)))</f>
        <v/>
      </c>
      <c r="J499" s="17" t="str">
        <f>IF(I499="","",I499-TODAY())</f>
        <v/>
      </c>
      <c r="K499" s="16" t="str">
        <f>IF('Cihazlar'!U499="","",IF('Cihazlar'!V499="Kaçak var",(IF('Cihazlar'!U499="","",IF(ISNUMBER('Cihazlar'!U499),'Cihazlar'!U499,IFERROR(DATE(VALUE(RIGHT('Cihazlar'!U499,4)),VALUE(MID('Cihazlar'!U499,4,2)),VALUE(LEFT('Cihazlar'!U499,2))),""))))+30,EDATE((IF('Cihazlar'!U499="","",IF(ISNUMBER('Cihazlar'!U499),'Cihazlar'!U499,IFERROR(DATE(VALUE(RIGHT('Cihazlar'!U499,4)),VALUE(MID('Cihazlar'!U499,4,2)),VALUE(LEFT('Cihazlar'!U499,2))),"")))),12)))</f>
        <v/>
      </c>
      <c r="L499" s="17" t="str">
        <f>IF(K499="","",K499-TODAY())</f>
        <v/>
      </c>
      <c r="M499" s="16" t="str">
        <f>IF('Cihazlar'!X499="","",IF('Cihazlar'!Y499="Uygun değil",(IF('Cihazlar'!X499="","",IF(ISNUMBER('Cihazlar'!X499),'Cihazlar'!X499,IFERROR(DATE(VALUE(RIGHT('Cihazlar'!X499,4)),VALUE(MID('Cihazlar'!X499,4,2)),VALUE(LEFT('Cihazlar'!X499,2))),""))))+0,EDATE((IF('Cihazlar'!X499="","",IF(ISNUMBER('Cihazlar'!X499),'Cihazlar'!X499,IFERROR(DATE(VALUE(RIGHT('Cihazlar'!X499,4)),VALUE(MID('Cihazlar'!X499,4,2)),VALUE(LEFT('Cihazlar'!X499,2))),"")))),12)))</f>
        <v/>
      </c>
      <c r="N499" s="17" t="str">
        <f>IF(M499="","",M499-TODAY())</f>
        <v/>
      </c>
      <c r="O499" s="16" t="str">
        <f>IF('Cihazlar'!F499&lt;&gt;"",IF('Cihazlar'!F499="","",IF(ISNUMBER('Cihazlar'!F499),'Cihazlar'!F499,IFERROR(DATE(VALUE(RIGHT('Cihazlar'!F499,4)),VALUE(MID('Cihazlar'!F499,4,2)),VALUE(LEFT('Cihazlar'!F499,2))),""))),IF('Cihazlar'!E499="","",IF(ISNUMBER('Cihazlar'!E499),'Cihazlar'!E499,IFERROR(DATE(VALUE(RIGHT('Cihazlar'!E499,4)),VALUE(MID('Cihazlar'!E499,4,2)),VALUE(LEFT('Cihazlar'!E499,2))),""))))</f>
        <v/>
      </c>
      <c r="P499" t="str">
        <f>IF('Cihazlar'!C499="","",IFERROR(MATCH('Cihazlar'!C499,'Ürünler'!$A:$A,0),IFERROR(MATCH('Cihazlar'!C499,'Ürünler'!$B:$B,0),"")))</f>
        <v/>
      </c>
      <c r="Q499">
        <f>IF(R499&gt;0,0,IF('Cihazlar'!J499&lt;&gt;"",N(VALUE('Cihazlar'!J499)),IF(P499="",0,N(INDEX('Ürünler'!$C:$C,P499)))))</f>
        <v>0</v>
      </c>
      <c r="R499">
        <f>IF('Cihazlar'!K499&lt;&gt;"",N(VALUE('Cihazlar'!K499)),IF('Cihazlar'!J499&lt;&gt;"",0,IF(P499="",0,N(INDEX('Ürünler'!$D:$D,P499)))))</f>
        <v>0</v>
      </c>
    </row>
    <row r="500" spans="1:18">
      <c r="A500" t="str">
        <f>IF(AND('Cihazlar'!A500="",'Cihazlar'!B500=""),"",IFERROR(INDEX('Müşteriler'!$A:$A,MATCH(IF('Cihazlar'!A500="","§",'Cihazlar'!A500),'Müşteriler'!$K:$K,0)),IFERROR(INDEX('Müşteriler'!$A:$A,MATCH(IF('Cihazlar'!B500="","§",'Cihazlar'!B500),'Müşteriler'!$C:$C,0)),'Cihazlar'!A500&amp;'Cihazlar'!B500)))</f>
        <v/>
      </c>
      <c r="B500" t="str">
        <f>IF('Cihazlar'!C500="","",IF(P500="",'Cihazlar'!C500,INDEX('Ürünler'!$B:$B,P500)))</f>
        <v/>
      </c>
      <c r="C500" t="str">
        <f>IF('Cihazlar'!D500="","",'Cihazlar'!D500)</f>
        <v/>
      </c>
      <c r="D500" s="16" t="str">
        <f>O500</f>
        <v/>
      </c>
      <c r="E500" t="str">
        <f>IF(R500&gt;0,R500&amp;" gün",IF(Q500&gt;0,Q500&amp;" ay",""))</f>
        <v/>
      </c>
      <c r="F500" s="16" t="str">
        <f>IF(OR('Cihazlar'!C500="",O500=""),"",IF(R500&gt;0,O500+R500,IF(Q500&gt;0,EDATE(O500,Q500),"")))</f>
        <v/>
      </c>
      <c r="G500" s="17" t="str">
        <f>IF(F500="","",F500-TODAY())</f>
        <v/>
      </c>
      <c r="H500" t="str">
        <f>IF(G500="","",IF(G500&lt;0,"Gecikmiş",IF(G500&lt;=30,"30 gün içinde","Planlı")))</f>
        <v/>
      </c>
      <c r="I500" s="16" t="str">
        <f>IF('Cihazlar'!R500="","",IF('Cihazlar'!S500="Uygun değil",(IF('Cihazlar'!R500="","",IF(ISNUMBER('Cihazlar'!R500),'Cihazlar'!R500,IFERROR(DATE(VALUE(RIGHT('Cihazlar'!R500,4)),VALUE(MID('Cihazlar'!R500,4,2)),VALUE(LEFT('Cihazlar'!R500,2))),""))))+0,EDATE((IF('Cihazlar'!R500="","",IF(ISNUMBER('Cihazlar'!R500),'Cihazlar'!R500,IFERROR(DATE(VALUE(RIGHT('Cihazlar'!R500,4)),VALUE(MID('Cihazlar'!R500,4,2)),VALUE(LEFT('Cihazlar'!R500,2))),"")))),12)))</f>
        <v/>
      </c>
      <c r="J500" s="17" t="str">
        <f>IF(I500="","",I500-TODAY())</f>
        <v/>
      </c>
      <c r="K500" s="16" t="str">
        <f>IF('Cihazlar'!U500="","",IF('Cihazlar'!V500="Kaçak var",(IF('Cihazlar'!U500="","",IF(ISNUMBER('Cihazlar'!U500),'Cihazlar'!U500,IFERROR(DATE(VALUE(RIGHT('Cihazlar'!U500,4)),VALUE(MID('Cihazlar'!U500,4,2)),VALUE(LEFT('Cihazlar'!U500,2))),""))))+30,EDATE((IF('Cihazlar'!U500="","",IF(ISNUMBER('Cihazlar'!U500),'Cihazlar'!U500,IFERROR(DATE(VALUE(RIGHT('Cihazlar'!U500,4)),VALUE(MID('Cihazlar'!U500,4,2)),VALUE(LEFT('Cihazlar'!U500,2))),"")))),12)))</f>
        <v/>
      </c>
      <c r="L500" s="17" t="str">
        <f>IF(K500="","",K500-TODAY())</f>
        <v/>
      </c>
      <c r="M500" s="16" t="str">
        <f>IF('Cihazlar'!X500="","",IF('Cihazlar'!Y500="Uygun değil",(IF('Cihazlar'!X500="","",IF(ISNUMBER('Cihazlar'!X500),'Cihazlar'!X500,IFERROR(DATE(VALUE(RIGHT('Cihazlar'!X500,4)),VALUE(MID('Cihazlar'!X500,4,2)),VALUE(LEFT('Cihazlar'!X500,2))),""))))+0,EDATE((IF('Cihazlar'!X500="","",IF(ISNUMBER('Cihazlar'!X500),'Cihazlar'!X500,IFERROR(DATE(VALUE(RIGHT('Cihazlar'!X500,4)),VALUE(MID('Cihazlar'!X500,4,2)),VALUE(LEFT('Cihazlar'!X500,2))),"")))),12)))</f>
        <v/>
      </c>
      <c r="N500" s="17" t="str">
        <f>IF(M500="","",M500-TODAY())</f>
        <v/>
      </c>
      <c r="O500" s="16" t="str">
        <f>IF('Cihazlar'!F500&lt;&gt;"",IF('Cihazlar'!F500="","",IF(ISNUMBER('Cihazlar'!F500),'Cihazlar'!F500,IFERROR(DATE(VALUE(RIGHT('Cihazlar'!F500,4)),VALUE(MID('Cihazlar'!F500,4,2)),VALUE(LEFT('Cihazlar'!F500,2))),""))),IF('Cihazlar'!E500="","",IF(ISNUMBER('Cihazlar'!E500),'Cihazlar'!E500,IFERROR(DATE(VALUE(RIGHT('Cihazlar'!E500,4)),VALUE(MID('Cihazlar'!E500,4,2)),VALUE(LEFT('Cihazlar'!E500,2))),""))))</f>
        <v/>
      </c>
      <c r="P500" t="str">
        <f>IF('Cihazlar'!C500="","",IFERROR(MATCH('Cihazlar'!C500,'Ürünler'!$A:$A,0),IFERROR(MATCH('Cihazlar'!C500,'Ürünler'!$B:$B,0),"")))</f>
        <v/>
      </c>
      <c r="Q500">
        <f>IF(R500&gt;0,0,IF('Cihazlar'!J500&lt;&gt;"",N(VALUE('Cihazlar'!J500)),IF(P500="",0,N(INDEX('Ürünler'!$C:$C,P500)))))</f>
        <v>0</v>
      </c>
      <c r="R500">
        <f>IF('Cihazlar'!K500&lt;&gt;"",N(VALUE('Cihazlar'!K500)),IF('Cihazlar'!J500&lt;&gt;"",0,IF(P500="",0,N(INDEX('Ürünler'!$D:$D,P500)))))</f>
        <v>0</v>
      </c>
    </row>
    <row r="501" spans="1:18">
      <c r="A501" t="str">
        <f>IF(AND('Cihazlar'!A501="",'Cihazlar'!B501=""),"",IFERROR(INDEX('Müşteriler'!$A:$A,MATCH(IF('Cihazlar'!A501="","§",'Cihazlar'!A501),'Müşteriler'!$K:$K,0)),IFERROR(INDEX('Müşteriler'!$A:$A,MATCH(IF('Cihazlar'!B501="","§",'Cihazlar'!B501),'Müşteriler'!$C:$C,0)),'Cihazlar'!A501&amp;'Cihazlar'!B501)))</f>
        <v/>
      </c>
      <c r="B501" t="str">
        <f>IF('Cihazlar'!C501="","",IF(P501="",'Cihazlar'!C501,INDEX('Ürünler'!$B:$B,P501)))</f>
        <v/>
      </c>
      <c r="C501" t="str">
        <f>IF('Cihazlar'!D501="","",'Cihazlar'!D501)</f>
        <v/>
      </c>
      <c r="D501" s="16" t="str">
        <f>O501</f>
        <v/>
      </c>
      <c r="E501" t="str">
        <f>IF(R501&gt;0,R501&amp;" gün",IF(Q501&gt;0,Q501&amp;" ay",""))</f>
        <v/>
      </c>
      <c r="F501" s="16" t="str">
        <f>IF(OR('Cihazlar'!C501="",O501=""),"",IF(R501&gt;0,O501+R501,IF(Q501&gt;0,EDATE(O501,Q501),"")))</f>
        <v/>
      </c>
      <c r="G501" s="17" t="str">
        <f>IF(F501="","",F501-TODAY())</f>
        <v/>
      </c>
      <c r="H501" t="str">
        <f>IF(G501="","",IF(G501&lt;0,"Gecikmiş",IF(G501&lt;=30,"30 gün içinde","Planlı")))</f>
        <v/>
      </c>
      <c r="I501" s="16" t="str">
        <f>IF('Cihazlar'!R501="","",IF('Cihazlar'!S501="Uygun değil",(IF('Cihazlar'!R501="","",IF(ISNUMBER('Cihazlar'!R501),'Cihazlar'!R501,IFERROR(DATE(VALUE(RIGHT('Cihazlar'!R501,4)),VALUE(MID('Cihazlar'!R501,4,2)),VALUE(LEFT('Cihazlar'!R501,2))),""))))+0,EDATE((IF('Cihazlar'!R501="","",IF(ISNUMBER('Cihazlar'!R501),'Cihazlar'!R501,IFERROR(DATE(VALUE(RIGHT('Cihazlar'!R501,4)),VALUE(MID('Cihazlar'!R501,4,2)),VALUE(LEFT('Cihazlar'!R501,2))),"")))),12)))</f>
        <v/>
      </c>
      <c r="J501" s="17" t="str">
        <f>IF(I501="","",I501-TODAY())</f>
        <v/>
      </c>
      <c r="K501" s="16" t="str">
        <f>IF('Cihazlar'!U501="","",IF('Cihazlar'!V501="Kaçak var",(IF('Cihazlar'!U501="","",IF(ISNUMBER('Cihazlar'!U501),'Cihazlar'!U501,IFERROR(DATE(VALUE(RIGHT('Cihazlar'!U501,4)),VALUE(MID('Cihazlar'!U501,4,2)),VALUE(LEFT('Cihazlar'!U501,2))),""))))+30,EDATE((IF('Cihazlar'!U501="","",IF(ISNUMBER('Cihazlar'!U501),'Cihazlar'!U501,IFERROR(DATE(VALUE(RIGHT('Cihazlar'!U501,4)),VALUE(MID('Cihazlar'!U501,4,2)),VALUE(LEFT('Cihazlar'!U501,2))),"")))),12)))</f>
        <v/>
      </c>
      <c r="L501" s="17" t="str">
        <f>IF(K501="","",K501-TODAY())</f>
        <v/>
      </c>
      <c r="M501" s="16" t="str">
        <f>IF('Cihazlar'!X501="","",IF('Cihazlar'!Y501="Uygun değil",(IF('Cihazlar'!X501="","",IF(ISNUMBER('Cihazlar'!X501),'Cihazlar'!X501,IFERROR(DATE(VALUE(RIGHT('Cihazlar'!X501,4)),VALUE(MID('Cihazlar'!X501,4,2)),VALUE(LEFT('Cihazlar'!X501,2))),""))))+0,EDATE((IF('Cihazlar'!X501="","",IF(ISNUMBER('Cihazlar'!X501),'Cihazlar'!X501,IFERROR(DATE(VALUE(RIGHT('Cihazlar'!X501,4)),VALUE(MID('Cihazlar'!X501,4,2)),VALUE(LEFT('Cihazlar'!X501,2))),"")))),12)))</f>
        <v/>
      </c>
      <c r="N501" s="17" t="str">
        <f>IF(M501="","",M501-TODAY())</f>
        <v/>
      </c>
      <c r="O501" s="16" t="str">
        <f>IF('Cihazlar'!F501&lt;&gt;"",IF('Cihazlar'!F501="","",IF(ISNUMBER('Cihazlar'!F501),'Cihazlar'!F501,IFERROR(DATE(VALUE(RIGHT('Cihazlar'!F501,4)),VALUE(MID('Cihazlar'!F501,4,2)),VALUE(LEFT('Cihazlar'!F501,2))),""))),IF('Cihazlar'!E501="","",IF(ISNUMBER('Cihazlar'!E501),'Cihazlar'!E501,IFERROR(DATE(VALUE(RIGHT('Cihazlar'!E501,4)),VALUE(MID('Cihazlar'!E501,4,2)),VALUE(LEFT('Cihazlar'!E501,2))),""))))</f>
        <v/>
      </c>
      <c r="P501" t="str">
        <f>IF('Cihazlar'!C501="","",IFERROR(MATCH('Cihazlar'!C501,'Ürünler'!$A:$A,0),IFERROR(MATCH('Cihazlar'!C501,'Ürünler'!$B:$B,0),"")))</f>
        <v/>
      </c>
      <c r="Q501">
        <f>IF(R501&gt;0,0,IF('Cihazlar'!J501&lt;&gt;"",N(VALUE('Cihazlar'!J501)),IF(P501="",0,N(INDEX('Ürünler'!$C:$C,P501)))))</f>
        <v>0</v>
      </c>
      <c r="R501">
        <f>IF('Cihazlar'!K501&lt;&gt;"",N(VALUE('Cihazlar'!K501)),IF('Cihazlar'!J501&lt;&gt;"",0,IF(P501="",0,N(INDEX('Ürünler'!$D:$D,P501)))))</f>
        <v>0</v>
      </c>
    </row>
  </sheetData>
  <autoFilter ref="A1:N1"/>
  <conditionalFormatting sqref="G2:G501">
    <cfRule type="expression" dxfId="0" priority="1">
      <formula>AND(ISNUMBER(G2),G2&lt;0)</formula>
    </cfRule>
    <cfRule type="expression" dxfId="1" priority="2">
      <formula>AND(ISNUMBER(G2),G2&gt;=0,G2&lt;=30)</formula>
    </cfRule>
  </conditionalFormatting>
  <conditionalFormatting sqref="J2:J501">
    <cfRule type="expression" dxfId="2" priority="3">
      <formula>AND(ISNUMBER(J2),J2&lt;0)</formula>
    </cfRule>
    <cfRule type="expression" dxfId="3" priority="4">
      <formula>AND(ISNUMBER(J2),J2&gt;=0,J2&lt;=30)</formula>
    </cfRule>
  </conditionalFormatting>
  <conditionalFormatting sqref="L2:L501">
    <cfRule type="expression" dxfId="4" priority="5">
      <formula>AND(ISNUMBER(L2),L2&lt;0)</formula>
    </cfRule>
    <cfRule type="expression" dxfId="5" priority="6">
      <formula>AND(ISNUMBER(L2),L2&gt;=0,L2&lt;=30)</formula>
    </cfRule>
  </conditionalFormatting>
  <conditionalFormatting sqref="N2:N501">
    <cfRule type="expression" dxfId="6" priority="7">
      <formula>AND(ISNUMBER(N2),N2&lt;0)</formula>
    </cfRule>
    <cfRule type="expression" dxfId="7" priority="8">
      <formula>AND(ISNUMBER(N2),N2&gt;=0,N2&lt;=30)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0" workbookViewId="0" showGridLines="true" showRowColHeaders="1">
      <selection activeCell="A3" sqref="A3:P3"/>
    </sheetView>
  </sheetViews>
  <sheetFormatPr defaultRowHeight="14.4" outlineLevelRow="0" outlineLevelCol="0"/>
  <cols>
    <col min="1" max="1" width="28" customWidth="true" style="0"/>
    <col min="2" max="2" width="14" customWidth="true" style="3"/>
    <col min="3" max="3" width="16" customWidth="true" style="3"/>
    <col min="4" max="4" width="14" customWidth="true" style="0"/>
    <col min="5" max="5" width="26" customWidth="true" style="0"/>
    <col min="6" max="6" width="14" customWidth="true" style="3"/>
    <col min="7" max="7" width="18" customWidth="true" style="0"/>
    <col min="8" max="8" width="18" customWidth="true" style="0"/>
    <col min="9" max="9" width="16" customWidth="true" style="3"/>
    <col min="10" max="10" width="28" customWidth="true" style="0"/>
    <col min="11" max="11" width="14" customWidth="true" style="3"/>
    <col min="12" max="12" width="40" customWidth="true" style="0"/>
    <col min="13" max="13" width="16" customWidth="true" style="0"/>
    <col min="14" max="14" width="18" customWidth="true" style="0"/>
    <col min="15" max="15" width="12" customWidth="true" style="5"/>
    <col min="16" max="16" width="12" customWidth="true" style="5"/>
  </cols>
  <sheetData>
    <row r="1" spans="1:16" customHeight="1" ht="30">
      <c r="A1" s="1" t="s">
        <v>15</v>
      </c>
      <c r="B1" s="2" t="s">
        <v>16</v>
      </c>
      <c r="C1" s="2" t="s">
        <v>17</v>
      </c>
      <c r="D1" s="1" t="s">
        <v>18</v>
      </c>
      <c r="E1" s="1" t="s">
        <v>19</v>
      </c>
      <c r="F1" s="2" t="s">
        <v>20</v>
      </c>
      <c r="G1" s="1" t="s">
        <v>21</v>
      </c>
      <c r="H1" s="1" t="s">
        <v>22</v>
      </c>
      <c r="I1" s="2" t="s">
        <v>23</v>
      </c>
      <c r="J1" s="1" t="s">
        <v>24</v>
      </c>
      <c r="K1" s="2" t="s">
        <v>25</v>
      </c>
      <c r="L1" s="1" t="s">
        <v>26</v>
      </c>
      <c r="M1" s="1" t="s">
        <v>27</v>
      </c>
      <c r="N1" s="1" t="s">
        <v>28</v>
      </c>
      <c r="O1" s="4" t="s">
        <v>29</v>
      </c>
      <c r="P1" s="4" t="s">
        <v>30</v>
      </c>
    </row>
    <row r="2" spans="1:16" customHeight="1" ht="22">
      <c r="A2" s="6" t="s">
        <v>31</v>
      </c>
      <c r="B2" s="7">
        <v>12345678901</v>
      </c>
      <c r="C2" s="7" t="s">
        <v>32</v>
      </c>
      <c r="D2" s="6" t="s">
        <v>33</v>
      </c>
      <c r="E2" s="6" t="s">
        <v>34</v>
      </c>
      <c r="F2" s="7"/>
      <c r="G2" s="6"/>
      <c r="H2" s="6"/>
      <c r="I2" s="7"/>
      <c r="J2" s="6" t="s">
        <v>35</v>
      </c>
      <c r="K2" s="7"/>
      <c r="L2" s="6" t="s">
        <v>36</v>
      </c>
      <c r="M2" s="6" t="s">
        <v>37</v>
      </c>
      <c r="N2" s="6" t="s">
        <v>38</v>
      </c>
      <c r="O2" s="8">
        <v>40.992812</v>
      </c>
      <c r="P2" s="8">
        <v>29.027425</v>
      </c>
    </row>
    <row r="3" spans="1:16" customHeight="1" ht="22">
      <c r="A3" s="9" t="s">
        <v>39</v>
      </c>
      <c r="B3" s="10"/>
      <c r="C3" s="10" t="s">
        <v>40</v>
      </c>
      <c r="D3" s="9" t="s">
        <v>41</v>
      </c>
      <c r="E3" s="9" t="s">
        <v>42</v>
      </c>
      <c r="F3" s="10">
        <v>1234567890</v>
      </c>
      <c r="G3" s="9" t="s">
        <v>43</v>
      </c>
      <c r="H3" s="9" t="s">
        <v>44</v>
      </c>
      <c r="I3" s="10" t="s">
        <v>45</v>
      </c>
      <c r="J3" s="9"/>
      <c r="K3" s="10" t="s">
        <v>46</v>
      </c>
      <c r="L3" s="9" t="s">
        <v>47</v>
      </c>
      <c r="M3" s="9" t="s">
        <v>37</v>
      </c>
      <c r="N3" s="9" t="s">
        <v>48</v>
      </c>
      <c r="O3" s="11"/>
      <c r="P3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"/>
  <sheetViews>
    <sheetView tabSelected="0" workbookViewId="0" showGridLines="true" showRowColHeaders="1">
      <pane ySplit="1" topLeftCell="A2" activePane="bottomLeft" state="frozen"/>
      <selection pane="bottomLeft" activeCell="A1" sqref="A1:AA1"/>
    </sheetView>
  </sheetViews>
  <sheetFormatPr defaultRowHeight="14.4" outlineLevelRow="0" outlineLevelCol="0"/>
  <cols>
    <col min="1" max="1" width="16" customWidth="true" style="3"/>
    <col min="2" max="2" width="20" customWidth="true" style="3"/>
    <col min="3" max="3" width="14" customWidth="true" style="3"/>
    <col min="4" max="4" width="14" customWidth="true" style="3"/>
    <col min="5" max="5" width="18" customWidth="true" style="3"/>
    <col min="6" max="6" width="20" customWidth="true" style="3"/>
    <col min="7" max="7" width="16" customWidth="true" style="0"/>
    <col min="8" max="8" width="19" customWidth="true" style="3"/>
    <col min="9" max="9" width="19" customWidth="true" style="3"/>
    <col min="10" max="10" width="27" customWidth="true" style="0"/>
    <col min="11" max="11" width="28" customWidth="true" style="0"/>
    <col min="12" max="12" width="28" customWidth="true" style="3"/>
    <col min="13" max="13" width="14" customWidth="true" style="3"/>
    <col min="14" max="14" width="14" customWidth="true" style="3"/>
    <col min="15" max="15" width="19" customWidth="true" style="0"/>
    <col min="16" max="16" width="20" customWidth="true" style="0"/>
    <col min="17" max="17" width="15" customWidth="true" style="0"/>
    <col min="18" max="18" width="30" customWidth="true" style="3"/>
    <col min="19" max="19" width="30" customWidth="true" style="3"/>
    <col min="20" max="20" width="30" customWidth="true" style="3"/>
    <col min="21" max="21" width="30" customWidth="true" style="3"/>
    <col min="22" max="22" width="30" customWidth="true" style="3"/>
    <col min="23" max="23" width="30" customWidth="true" style="3"/>
    <col min="24" max="24" width="30" customWidth="true" style="3"/>
    <col min="25" max="25" width="30" customWidth="true" style="3"/>
    <col min="26" max="26" width="30" customWidth="true" style="3"/>
    <col min="27" max="27" width="14" customWidth="true" style="3"/>
  </cols>
  <sheetData>
    <row r="1" spans="1:27" customHeight="1" ht="36">
      <c r="A1" s="12" t="s">
        <v>25</v>
      </c>
      <c r="B1" s="12" t="s">
        <v>49</v>
      </c>
      <c r="C1" s="12" t="s">
        <v>50</v>
      </c>
      <c r="D1" s="12" t="s">
        <v>2</v>
      </c>
      <c r="E1" s="12" t="s">
        <v>51</v>
      </c>
      <c r="F1" s="12" t="s">
        <v>52</v>
      </c>
      <c r="G1" s="13" t="s">
        <v>53</v>
      </c>
      <c r="H1" s="12" t="s">
        <v>54</v>
      </c>
      <c r="I1" s="12" t="s">
        <v>55</v>
      </c>
      <c r="J1" s="13" t="s">
        <v>56</v>
      </c>
      <c r="K1" s="13" t="s">
        <v>57</v>
      </c>
      <c r="L1" s="12" t="s">
        <v>58</v>
      </c>
      <c r="M1" s="12" t="s">
        <v>59</v>
      </c>
      <c r="N1" s="12" t="s">
        <v>60</v>
      </c>
      <c r="O1" s="13" t="s">
        <v>61</v>
      </c>
      <c r="P1" s="13" t="s">
        <v>62</v>
      </c>
      <c r="Q1" s="13" t="s">
        <v>63</v>
      </c>
      <c r="R1" s="12" t="s">
        <v>64</v>
      </c>
      <c r="S1" s="12" t="s">
        <v>65</v>
      </c>
      <c r="T1" s="12" t="s">
        <v>66</v>
      </c>
      <c r="U1" s="12" t="s">
        <v>67</v>
      </c>
      <c r="V1" s="12" t="s">
        <v>68</v>
      </c>
      <c r="W1" s="12" t="s">
        <v>69</v>
      </c>
      <c r="X1" s="12" t="s">
        <v>70</v>
      </c>
      <c r="Y1" s="12" t="s">
        <v>71</v>
      </c>
      <c r="Z1" s="12" t="s">
        <v>72</v>
      </c>
      <c r="AA1" s="12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0"/>
  <sheetViews>
    <sheetView tabSelected="0" workbookViewId="0" showGridLines="true" showRowColHeaders="1">
      <selection activeCell="A50" sqref="A50:C50"/>
    </sheetView>
  </sheetViews>
  <sheetFormatPr defaultRowHeight="14.4" outlineLevelRow="0" outlineLevelCol="0"/>
  <cols>
    <col min="1" max="1" width="18" customWidth="true" style="0"/>
    <col min="2" max="2" width="10" customWidth="true" style="0"/>
    <col min="3" max="3" width="85" customWidth="true" style="0"/>
  </cols>
  <sheetData>
    <row r="1" spans="1:3" customHeight="1" ht="28">
      <c r="A1" s="1" t="s">
        <v>73</v>
      </c>
      <c r="B1" s="1" t="s">
        <v>74</v>
      </c>
      <c r="C1" s="1" t="s">
        <v>75</v>
      </c>
    </row>
    <row r="2" spans="1:3" customHeight="1" ht="22">
      <c r="A2" s="14" t="s">
        <v>76</v>
      </c>
      <c r="B2" s="14"/>
      <c r="C2" s="14" t="s">
        <v>77</v>
      </c>
    </row>
    <row r="3" spans="1:3" customHeight="1" ht="22">
      <c r="A3" s="15" t="s">
        <v>78</v>
      </c>
      <c r="B3" s="15" t="s">
        <v>79</v>
      </c>
      <c r="C3" s="15" t="s">
        <v>80</v>
      </c>
    </row>
    <row r="4" spans="1:3" customHeight="1" ht="22">
      <c r="A4" s="14" t="s">
        <v>16</v>
      </c>
      <c r="B4" s="14" t="s">
        <v>81</v>
      </c>
      <c r="C4" s="14" t="s">
        <v>82</v>
      </c>
    </row>
    <row r="5" spans="1:3" customHeight="1" ht="22">
      <c r="A5" s="15" t="s">
        <v>83</v>
      </c>
      <c r="B5" s="15" t="s">
        <v>79</v>
      </c>
      <c r="C5" s="15" t="s">
        <v>84</v>
      </c>
    </row>
    <row r="6" spans="1:3" customHeight="1" ht="22">
      <c r="A6" s="14" t="s">
        <v>18</v>
      </c>
      <c r="B6" s="14" t="s">
        <v>81</v>
      </c>
      <c r="C6" s="14" t="s">
        <v>85</v>
      </c>
    </row>
    <row r="7" spans="1:3" customHeight="1" ht="22">
      <c r="A7" s="15" t="s">
        <v>19</v>
      </c>
      <c r="B7" s="15" t="s">
        <v>81</v>
      </c>
      <c r="C7" s="15" t="s">
        <v>86</v>
      </c>
    </row>
    <row r="8" spans="1:3" customHeight="1" ht="22">
      <c r="A8" s="14" t="s">
        <v>20</v>
      </c>
      <c r="B8" s="14" t="s">
        <v>81</v>
      </c>
      <c r="C8" s="14" t="s">
        <v>87</v>
      </c>
    </row>
    <row r="9" spans="1:3" customHeight="1" ht="22">
      <c r="A9" s="15" t="s">
        <v>21</v>
      </c>
      <c r="B9" s="15" t="s">
        <v>81</v>
      </c>
      <c r="C9" s="15" t="s">
        <v>88</v>
      </c>
    </row>
    <row r="10" spans="1:3" customHeight="1" ht="22">
      <c r="A10" s="14" t="s">
        <v>22</v>
      </c>
      <c r="B10" s="14" t="s">
        <v>81</v>
      </c>
      <c r="C10" s="14" t="s">
        <v>89</v>
      </c>
    </row>
    <row r="11" spans="1:3" customHeight="1" ht="22">
      <c r="A11" s="15" t="s">
        <v>23</v>
      </c>
      <c r="B11" s="15" t="s">
        <v>81</v>
      </c>
      <c r="C11" s="15" t="s">
        <v>90</v>
      </c>
    </row>
    <row r="12" spans="1:3" customHeight="1" ht="22">
      <c r="A12" s="14" t="s">
        <v>24</v>
      </c>
      <c r="B12" s="14" t="s">
        <v>81</v>
      </c>
      <c r="C12" s="14" t="s">
        <v>91</v>
      </c>
    </row>
    <row r="13" spans="1:3" customHeight="1" ht="22">
      <c r="A13" s="15" t="s">
        <v>25</v>
      </c>
      <c r="B13" s="15" t="s">
        <v>81</v>
      </c>
      <c r="C13" s="15" t="s">
        <v>92</v>
      </c>
    </row>
    <row r="14" spans="1:3" customHeight="1" ht="22">
      <c r="A14" s="14" t="s">
        <v>26</v>
      </c>
      <c r="B14" s="14" t="s">
        <v>81</v>
      </c>
      <c r="C14" s="14" t="s">
        <v>93</v>
      </c>
    </row>
    <row r="15" spans="1:3" customHeight="1" ht="22">
      <c r="A15" s="15" t="s">
        <v>27</v>
      </c>
      <c r="B15" s="15" t="s">
        <v>81</v>
      </c>
      <c r="C15" s="15" t="s">
        <v>94</v>
      </c>
    </row>
    <row r="16" spans="1:3" customHeight="1" ht="22">
      <c r="A16" s="14" t="s">
        <v>28</v>
      </c>
      <c r="B16" s="14" t="s">
        <v>81</v>
      </c>
      <c r="C16" s="14" t="s">
        <v>95</v>
      </c>
    </row>
    <row r="17" spans="1:3" customHeight="1" ht="22">
      <c r="A17" s="15" t="s">
        <v>29</v>
      </c>
      <c r="B17" s="15" t="s">
        <v>81</v>
      </c>
      <c r="C17" s="15" t="s">
        <v>96</v>
      </c>
    </row>
    <row r="18" spans="1:3" customHeight="1" ht="22">
      <c r="A18" s="14" t="s">
        <v>30</v>
      </c>
      <c r="B18" s="14" t="s">
        <v>81</v>
      </c>
      <c r="C18" s="14" t="s">
        <v>97</v>
      </c>
    </row>
    <row r="19" spans="1:3" customHeight="1" ht="22">
      <c r="A19" s="15" t="s">
        <v>98</v>
      </c>
      <c r="B19" s="15" t="s">
        <v>99</v>
      </c>
      <c r="C19" s="15" t="s">
        <v>100</v>
      </c>
    </row>
    <row r="20" spans="1:3" customHeight="1" ht="22">
      <c r="A20" s="14" t="s">
        <v>101</v>
      </c>
      <c r="B20" s="14"/>
      <c r="C20" s="14" t="s">
        <v>102</v>
      </c>
    </row>
    <row r="21" spans="1:3" customHeight="1" ht="22">
      <c r="A21" s="15" t="s">
        <v>25</v>
      </c>
      <c r="B21" s="15" t="s">
        <v>81</v>
      </c>
      <c r="C21" s="15" t="s">
        <v>103</v>
      </c>
    </row>
    <row r="22" spans="1:3" customHeight="1" ht="22">
      <c r="A22" s="14" t="s">
        <v>49</v>
      </c>
      <c r="B22" s="14" t="s">
        <v>81</v>
      </c>
      <c r="C22" s="14" t="s">
        <v>104</v>
      </c>
    </row>
    <row r="23" spans="1:3" customHeight="1" ht="22">
      <c r="A23" s="15" t="s">
        <v>105</v>
      </c>
      <c r="B23" s="15" t="s">
        <v>79</v>
      </c>
      <c r="C23" s="15" t="s">
        <v>106</v>
      </c>
    </row>
    <row r="24" spans="1:3" customHeight="1" ht="22">
      <c r="A24" s="14" t="s">
        <v>2</v>
      </c>
      <c r="B24" s="14" t="s">
        <v>81</v>
      </c>
      <c r="C24" s="14" t="s">
        <v>107</v>
      </c>
    </row>
    <row r="25" spans="1:3" customHeight="1" ht="22">
      <c r="A25" s="15" t="s">
        <v>51</v>
      </c>
      <c r="B25" s="15" t="s">
        <v>81</v>
      </c>
      <c r="C25" s="15" t="s">
        <v>108</v>
      </c>
    </row>
    <row r="26" spans="1:3" customHeight="1" ht="22">
      <c r="A26" s="14" t="s">
        <v>52</v>
      </c>
      <c r="B26" s="14" t="s">
        <v>81</v>
      </c>
      <c r="C26" s="14" t="s">
        <v>109</v>
      </c>
    </row>
    <row r="27" spans="1:3" customHeight="1" ht="22">
      <c r="A27" s="15" t="s">
        <v>53</v>
      </c>
      <c r="B27" s="15" t="s">
        <v>81</v>
      </c>
      <c r="C27" s="15" t="s">
        <v>110</v>
      </c>
    </row>
    <row r="28" spans="1:3" customHeight="1" ht="22">
      <c r="A28" s="14" t="s">
        <v>54</v>
      </c>
      <c r="B28" s="14" t="s">
        <v>81</v>
      </c>
      <c r="C28" s="14" t="s">
        <v>111</v>
      </c>
    </row>
    <row r="29" spans="1:3" customHeight="1" ht="22">
      <c r="A29" s="15" t="s">
        <v>55</v>
      </c>
      <c r="B29" s="15" t="s">
        <v>81</v>
      </c>
      <c r="C29" s="15" t="s">
        <v>112</v>
      </c>
    </row>
    <row r="30" spans="1:3" customHeight="1" ht="22">
      <c r="A30" s="14" t="s">
        <v>56</v>
      </c>
      <c r="B30" s="14" t="s">
        <v>81</v>
      </c>
      <c r="C30" s="14" t="s">
        <v>113</v>
      </c>
    </row>
    <row r="31" spans="1:3" customHeight="1" ht="22">
      <c r="A31" s="15" t="s">
        <v>57</v>
      </c>
      <c r="B31" s="15" t="s">
        <v>81</v>
      </c>
      <c r="C31" s="15" t="s">
        <v>114</v>
      </c>
    </row>
    <row r="32" spans="1:3" customHeight="1" ht="22">
      <c r="A32" s="14" t="s">
        <v>58</v>
      </c>
      <c r="B32" s="14" t="s">
        <v>81</v>
      </c>
      <c r="C32" s="14" t="s">
        <v>115</v>
      </c>
    </row>
    <row r="33" spans="1:3" customHeight="1" ht="22">
      <c r="A33" s="15" t="s">
        <v>59</v>
      </c>
      <c r="B33" s="15" t="s">
        <v>81</v>
      </c>
      <c r="C33" s="15" t="s">
        <v>116</v>
      </c>
    </row>
    <row r="34" spans="1:3" customHeight="1" ht="22">
      <c r="A34" s="14" t="s">
        <v>60</v>
      </c>
      <c r="B34" s="14" t="s">
        <v>81</v>
      </c>
      <c r="C34" s="14" t="s">
        <v>117</v>
      </c>
    </row>
    <row r="35" spans="1:3" customHeight="1" ht="22">
      <c r="A35" s="15" t="s">
        <v>61</v>
      </c>
      <c r="B35" s="15" t="s">
        <v>81</v>
      </c>
      <c r="C35" s="15" t="s">
        <v>118</v>
      </c>
    </row>
    <row r="36" spans="1:3" customHeight="1" ht="22">
      <c r="A36" s="14" t="s">
        <v>62</v>
      </c>
      <c r="B36" s="14" t="s">
        <v>81</v>
      </c>
      <c r="C36" s="14" t="s">
        <v>119</v>
      </c>
    </row>
    <row r="37" spans="1:3" customHeight="1" ht="22">
      <c r="A37" s="15" t="s">
        <v>63</v>
      </c>
      <c r="B37" s="15" t="s">
        <v>81</v>
      </c>
      <c r="C37" s="15" t="s">
        <v>116</v>
      </c>
    </row>
    <row r="38" spans="1:3" customHeight="1" ht="22">
      <c r="A38" s="14" t="s">
        <v>64</v>
      </c>
      <c r="B38" s="14" t="s">
        <v>81</v>
      </c>
      <c r="C38" s="14" t="s">
        <v>120</v>
      </c>
    </row>
    <row r="39" spans="1:3" customHeight="1" ht="22">
      <c r="A39" s="15" t="s">
        <v>65</v>
      </c>
      <c r="B39" s="15" t="s">
        <v>81</v>
      </c>
      <c r="C39" s="15" t="s">
        <v>121</v>
      </c>
    </row>
    <row r="40" spans="1:3" customHeight="1" ht="22">
      <c r="A40" s="14" t="s">
        <v>66</v>
      </c>
      <c r="B40" s="14" t="s">
        <v>81</v>
      </c>
      <c r="C40" s="14" t="s">
        <v>122</v>
      </c>
    </row>
    <row r="41" spans="1:3" customHeight="1" ht="22">
      <c r="A41" s="15" t="s">
        <v>67</v>
      </c>
      <c r="B41" s="15" t="s">
        <v>81</v>
      </c>
      <c r="C41" s="15" t="s">
        <v>123</v>
      </c>
    </row>
    <row r="42" spans="1:3" customHeight="1" ht="22">
      <c r="A42" s="14" t="s">
        <v>68</v>
      </c>
      <c r="B42" s="14" t="s">
        <v>81</v>
      </c>
      <c r="C42" s="14" t="s">
        <v>124</v>
      </c>
    </row>
    <row r="43" spans="1:3" customHeight="1" ht="22">
      <c r="A43" s="15" t="s">
        <v>69</v>
      </c>
      <c r="B43" s="15" t="s">
        <v>81</v>
      </c>
      <c r="C43" s="15" t="s">
        <v>122</v>
      </c>
    </row>
    <row r="44" spans="1:3" customHeight="1" ht="22">
      <c r="A44" s="14" t="s">
        <v>70</v>
      </c>
      <c r="B44" s="14" t="s">
        <v>81</v>
      </c>
      <c r="C44" s="14" t="s">
        <v>125</v>
      </c>
    </row>
    <row r="45" spans="1:3" customHeight="1" ht="22">
      <c r="A45" s="15" t="s">
        <v>71</v>
      </c>
      <c r="B45" s="15" t="s">
        <v>81</v>
      </c>
      <c r="C45" s="15" t="s">
        <v>121</v>
      </c>
    </row>
    <row r="46" spans="1:3" customHeight="1" ht="22">
      <c r="A46" s="14" t="s">
        <v>72</v>
      </c>
      <c r="B46" s="14" t="s">
        <v>81</v>
      </c>
      <c r="C46" s="14" t="s">
        <v>122</v>
      </c>
    </row>
    <row r="47" spans="1:3" customHeight="1" ht="22">
      <c r="A47" s="15" t="s">
        <v>24</v>
      </c>
      <c r="B47" s="15" t="s">
        <v>81</v>
      </c>
      <c r="C47" s="15" t="s">
        <v>126</v>
      </c>
    </row>
    <row r="48" spans="1:3" customHeight="1" ht="22">
      <c r="A48" s="14" t="s">
        <v>127</v>
      </c>
      <c r="B48" s="14"/>
      <c r="C48" s="14" t="s">
        <v>128</v>
      </c>
    </row>
    <row r="49" spans="1:3" customHeight="1" ht="22">
      <c r="A49" s="15" t="s">
        <v>129</v>
      </c>
      <c r="B49" s="15"/>
      <c r="C49" s="15" t="s">
        <v>130</v>
      </c>
    </row>
    <row r="50" spans="1:3" customHeight="1" ht="22">
      <c r="A50" s="14" t="s">
        <v>131</v>
      </c>
      <c r="B50" s="14"/>
      <c r="C50" s="14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pane ySplit="1" topLeftCell="A2" activePane="bottomLeft" state="frozen"/>
      <selection pane="bottomLeft" activeCell="A1" sqref="A1:E1"/>
    </sheetView>
  </sheetViews>
  <sheetFormatPr defaultRowHeight="14.4" outlineLevelRow="0" outlineLevelCol="0"/>
  <cols>
    <col min="1" max="1" width="16" customWidth="true" style="0"/>
    <col min="2" max="2" width="52" customWidth="true" style="0"/>
    <col min="3" max="3" width="18" customWidth="true" style="0"/>
    <col min="4" max="4" width="18" customWidth="true" style="0"/>
    <col min="5" max="5" width="26" customWidth="true" style="0"/>
  </cols>
  <sheetData>
    <row r="1" spans="1:5" customHeight="1" ht="30">
      <c r="A1" s="1" t="s">
        <v>105</v>
      </c>
      <c r="B1" s="1" t="s">
        <v>133</v>
      </c>
      <c r="C1" s="1" t="s">
        <v>134</v>
      </c>
      <c r="D1" s="1" t="s">
        <v>135</v>
      </c>
      <c r="E1" s="1" t="s">
        <v>136</v>
      </c>
    </row>
    <row r="2" spans="1:5">
      <c r="A2" t="s">
        <v>137</v>
      </c>
      <c r="B2" t="s">
        <v>138</v>
      </c>
      <c r="C2">
        <v>12</v>
      </c>
      <c r="E2" t="s">
        <v>139</v>
      </c>
    </row>
    <row r="3" spans="1:5">
      <c r="A3" t="s">
        <v>140</v>
      </c>
      <c r="B3" t="s">
        <v>141</v>
      </c>
      <c r="C3">
        <v>12</v>
      </c>
      <c r="E3" t="s">
        <v>139</v>
      </c>
    </row>
    <row r="4" spans="1:5">
      <c r="A4" t="s">
        <v>142</v>
      </c>
      <c r="B4" t="s">
        <v>143</v>
      </c>
      <c r="C4">
        <v>12</v>
      </c>
      <c r="E4" t="s">
        <v>139</v>
      </c>
    </row>
    <row r="5" spans="1:5">
      <c r="A5" t="s">
        <v>144</v>
      </c>
      <c r="B5" t="s">
        <v>145</v>
      </c>
      <c r="C5">
        <v>6</v>
      </c>
      <c r="E5" t="s">
        <v>146</v>
      </c>
    </row>
    <row r="6" spans="1:5">
      <c r="A6" t="s">
        <v>147</v>
      </c>
      <c r="B6" t="s">
        <v>148</v>
      </c>
      <c r="C6">
        <v>3</v>
      </c>
      <c r="E6" t="s">
        <v>149</v>
      </c>
    </row>
    <row r="7" spans="1:5">
      <c r="A7" t="s">
        <v>150</v>
      </c>
      <c r="B7" t="s">
        <v>151</v>
      </c>
      <c r="C7">
        <v>3</v>
      </c>
      <c r="E7" t="s">
        <v>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Bakım Takvimi</vt:lpstr>
      <vt:lpstr>Müşteriler</vt:lpstr>
      <vt:lpstr>Cihazlar</vt:lpstr>
      <vt:lpstr>Açıklamalar</vt:lpstr>
      <vt:lpstr>Ürünler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Servios</dc:creator>
  <cp:lastModifiedBy>Servios</cp:lastModifiedBy>
  <dcterms:created xsi:type="dcterms:W3CDTF">2026-10-21T03:00:00+03:00</dcterms:created>
  <dcterms:modified xsi:type="dcterms:W3CDTF">2026-10-21T03:00:00+03:00</dcterms:modified>
  <dc:title>Periyodik Bakım Takip Şablonu</dc:title>
  <dc:description/>
  <dc:subject/>
  <cp:keywords/>
  <cp:category/>
</cp:coreProperties>
</file>