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kım Takvimi" sheetId="1" r:id="rId4"/>
    <sheet name="Müşteriler" sheetId="2" r:id="rId5"/>
    <sheet name="Cihazlar" sheetId="3" r:id="rId6"/>
    <sheet name="Açıklamalar" sheetId="4" r:id="rId7"/>
    <sheet name="Ürünler" sheetId="5" r:id="rId8"/>
  </sheets>
  <definedNames>
    <definedName name="_xlnm._FilterDatabase" localSheetId="0" hidden="1">'Bakım Takvimi'!$A$1:$L$1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<sst xmlns="http://schemas.openxmlformats.org/spreadsheetml/2006/main" uniqueCount="142">
  <si>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Müşteri</t>
  </si>
  <si>
    <t>Ürün</t>
  </si>
  <si>
    <t>Seri No</t>
  </si>
  <si>
    <t>Son Bakım / Kurulum</t>
  </si>
  <si>
    <t>Aralık</t>
  </si>
  <si>
    <t>Sonraki Bakım</t>
  </si>
  <si>
    <t>Kalan Gün</t>
  </si>
  <si>
    <t>Durum</t>
  </si>
  <si>
    <t>Elektrik ve Topraklama Tesisatı Periyodik Kontrolü Geçerlilik</t>
  </si>
  <si>
    <t>Yıldırımdan Korunma Tesisatı Kontrolü Geçerlilik</t>
  </si>
  <si>
    <t>Başlangıç</t>
  </si>
  <si>
    <t>Ürün Satırı</t>
  </si>
  <si>
    <t>Aralık (ay)</t>
  </si>
  <si>
    <t>Aralık (gün)</t>
  </si>
  <si>
    <t>Ad Soyad *</t>
  </si>
  <si>
    <t>TC Kimlik No</t>
  </si>
  <si>
    <t>Telefon *</t>
  </si>
  <si>
    <t>Müşteri Tipi</t>
  </si>
  <si>
    <t>E-posta</t>
  </si>
  <si>
    <t>Vergi No</t>
  </si>
  <si>
    <t>Vergi Dairesi</t>
  </si>
  <si>
    <t>İlgili Kişi</t>
  </si>
  <si>
    <t>Alternatif Tel</t>
  </si>
  <si>
    <t>Notlar</t>
  </si>
  <si>
    <t>Müşteri Kodu</t>
  </si>
  <si>
    <t>Adres</t>
  </si>
  <si>
    <t>Şehir</t>
  </si>
  <si>
    <t>İlçe</t>
  </si>
  <si>
    <t>Enlem</t>
  </si>
  <si>
    <t>Boylam</t>
  </si>
  <si>
    <t>Ahmet Yılmaz</t>
  </si>
  <si>
    <t>05321234567</t>
  </si>
  <si>
    <t>bireysel</t>
  </si>
  <si>
    <t>ahmet@mail.com</t>
  </si>
  <si>
    <t>Örnek not</t>
  </si>
  <si>
    <t>Atatürk Caddesi No: 5 Daire: 3</t>
  </si>
  <si>
    <t>İstanbul</t>
  </si>
  <si>
    <t>Kadıköy</t>
  </si>
  <si>
    <t>ABC Teknoloji A.Ş.</t>
  </si>
  <si>
    <t>02121234567</t>
  </si>
  <si>
    <t>kurumsal</t>
  </si>
  <si>
    <t>info@abc.com</t>
  </si>
  <si>
    <t>Kadıköy VD</t>
  </si>
  <si>
    <t>Mehmet Bey</t>
  </si>
  <si>
    <t>05399876543</t>
  </si>
  <si>
    <t>C-1-100</t>
  </si>
  <si>
    <t>Bağdat Caddesi No: 120 Kat: 4</t>
  </si>
  <si>
    <t>Maltepe</t>
  </si>
  <si>
    <t>Müşteri Telefonu</t>
  </si>
  <si>
    <t>Ürün Kodu *</t>
  </si>
  <si>
    <t>Kurulum Tarihi</t>
  </si>
  <si>
    <t>Son Bakım Tarihi</t>
  </si>
  <si>
    <t>Garanti (ay)</t>
  </si>
  <si>
    <t>Garanti Kapsamı</t>
  </si>
  <si>
    <t>Garantiyi Veren</t>
  </si>
  <si>
    <t>Özel Bakım Aralığı (ay)</t>
  </si>
  <si>
    <t>Özel Bakım Aralığı (gün)</t>
  </si>
  <si>
    <t>Son Yedek Parça Değişimi</t>
  </si>
  <si>
    <t>Kurulu Güç</t>
  </si>
  <si>
    <t>Panel Adedi</t>
  </si>
  <si>
    <t>String Sayısı</t>
  </si>
  <si>
    <t>Montaj</t>
  </si>
  <si>
    <t>Bağlantı</t>
  </si>
  <si>
    <t>Yıllık Beklenen Üretim</t>
  </si>
  <si>
    <t>Elektrik ve Topraklama Tesisatı Periyodik Kontrolü Tarihi</t>
  </si>
  <si>
    <t>Elektrik ve Topraklama Tesisatı Periyodik Kontrolü Sonucu</t>
  </si>
  <si>
    <t>Elektrik ve Topraklama Tesisatı Periyodik Kontrolü Rapor No</t>
  </si>
  <si>
    <t>Yıldırımdan Korunma Tesisatı Kontrolü Tarihi</t>
  </si>
  <si>
    <t>Yıldırımdan Korunma Tesisatı Kontrolü Sonucu</t>
  </si>
  <si>
    <t>Yıldırımdan Korunma Tesisatı Kontrolü Rapor No</t>
  </si>
  <si>
    <t>Alan</t>
  </si>
  <si>
    <t>Zorunlu</t>
  </si>
  <si>
    <t>Açıklama</t>
  </si>
  <si>
    <t>Örnek satırlar</t>
  </si>
  <si>
    <t>Müşteriler sayfasının 2. ve 3. satırı örnektir ve aktarılmaz; kendi müşterilerinizi altına ya da onların yerine yazın.</t>
  </si>
  <si>
    <t>Ad Soyad</t>
  </si>
  <si>
    <t>Evet</t>
  </si>
  <si>
    <t>Müşterinin adı soyadı (bireysel) veya firma adı (kurumsal). Maks. 255 karakter.</t>
  </si>
  <si>
    <t>Hayır</t>
  </si>
  <si>
    <t>Bireysel müşteriler için TC Kimlik No. 11 haneli, 0 ile başlayamaz. Boş bırakabilirsiniz.</t>
  </si>
  <si>
    <t>Telefon</t>
  </si>
  <si>
    <t>Telefon numarası. Aynı Ad Soyad + Telefon kombinasyonu tekrar eklenmez. Başında 0 yoksa otomatik eklenir (cep telefonları için).</t>
  </si>
  <si>
    <t>"bireysel" veya "kurumsal" yazın. Boş bırakırsanız bireysel kabul edilir.</t>
  </si>
  <si>
    <t>Geçerli bir e-posta adresi.</t>
  </si>
  <si>
    <t>Kurumsal müşteriler için vergi numarası (10 hane).</t>
  </si>
  <si>
    <t>Vergi dairesi adı.</t>
  </si>
  <si>
    <t>Kurumsal müşterilerde iletişim kurulacak kişinin adı.</t>
  </si>
  <si>
    <t>İkinci telefon numarası.</t>
  </si>
  <si>
    <t>Serbest not alanı.</t>
  </si>
  <si>
    <t>Boş bırakılırsa otomatik üretilir (M-1-1 / C-1-1 formatında). Kendi kodunuzu girerseniz benzersiz olmalıdır.</t>
  </si>
  <si>
    <t>Açık adres metni (cadde, sokak, kapı no, daire). Şehir/İlçe otomatik sona eklenir, tekrar yazmayın.</t>
  </si>
  <si>
    <t>Şehir adı — sistemde TAM eşleşme yapılır (örn. "İstanbul", "Ankara"). Yanlış yazılırsa adres oluşturulur ama şehir boş kalır.</t>
  </si>
  <si>
    <t>İlçe adı — şehir bulunduktan sonra o şehre ait ilçelerde TAM eşleşme aranır (örn. "Kadıköy", "Çankaya").</t>
  </si>
  <si>
    <t>GPS enlem değeri (-90 ile 90 arası, ondalık nokta ile). Örn: 40.992812</t>
  </si>
  <si>
    <t>GPS boylam değeri (-180 ile 180 arası, ondalık nokta ile). Örn: 29.027425</t>
  </si>
  <si>
    <t>ÖNEMLİ</t>
  </si>
  <si>
    <t>⚠️</t>
  </si>
  <si>
    <t>Her sayfada en fazla 2000 satır yükleyebilirsiniz. Daha büyük listeleri parçalara bölün.</t>
  </si>
  <si>
    <t>CIHAZLAR</t>
  </si>
  <si>
    <t>Her satır bir santral. Müşteri bu dosyanın Müşteriler sayfasında ya da sistemde kayıtlı olmalı. Santral stoktan düşülmez; ürünün içeriği kendiliğinden kurulur. Aynı ürün ve seri no (seri no yoksa aynı müşteri, ürün ve kurulum tarihi) ikinci kez eklenmez. Bu sayfada örnek satır yok; her dolu satır aktarılır.</t>
  </si>
  <si>
    <t>Müşteri kodu (ör. M-1-25). Kod ya da telefondan biri yeter; müşteriler sayfasında bu dosyayla eklenen müşteriler da bulunur.</t>
  </si>
  <si>
    <t>Kod yoksa müşterinin telefonu. Aynı telefonla birden çok müşteri varsa kodu yazın.</t>
  </si>
  <si>
    <t>Ürün Kodu</t>
  </si>
  <si>
    <t>Santralin ürün kodu ya da ürün adı (ürün listesindeki gibi).</t>
  </si>
  <si>
    <t>Seri numarası; firmanızda tekildir. Aynı cihaz ikinci kez eklenmez, başka bir cihazda kayıtlıysa satır hata verir.</t>
  </si>
  <si>
    <t>gg.aa.yyyy. Garanti ve ilk bakım buradan hesaplanır.</t>
  </si>
  <si>
    <t>Servios'a geçmeden önceki son bakım (gg.aa.yyyy); sonraki bakım buradan hesaplanır.</t>
  </si>
  <si>
    <t>Garanti süresi, ay. Boşsa ürünün garanti süresi, o da yoksa 24.</t>
  </si>
  <si>
    <t>Seçenekler: Parça ve işçilik, Yalnız parça, Yalnız işçilik. Boşsa parça ve işçilik.</t>
  </si>
  <si>
    <t>Seçenekler: Üretici / ithalatçı, Satıcı / bayi, Firmamız.</t>
  </si>
  <si>
    <t>Ürünün aralığından farklıysa ay olarak (1–36).</t>
  </si>
  <si>
    <t>Gün olarak (ör. 7, 15). Doluysa ay sütunu yok sayılır.</t>
  </si>
  <si>
    <t>Ürünün içeriğindeki yedek parçalar bu tarihte değişmiş sayılır; sonraki değişim aralığa göre hesaplanır (gg.aa.yyyy).</t>
  </si>
  <si>
    <t>Birim: kWp</t>
  </si>
  <si>
    <t>Teknik künye</t>
  </si>
  <si>
    <t>Seçenekler: Çatı, Arazi, Cephe, Otopark</t>
  </si>
  <si>
    <t>Seçenekler: On-grid, Off-grid, Hibrit</t>
  </si>
  <si>
    <t>Birim: kWh</t>
  </si>
  <si>
    <t>Son Elektrik ve Topraklama Tesisatı Periyodik Kontrolü (gg.aa.yyyy). Doluysa kayıt açılır, geçerlilik sonuca göre hesaplanır.</t>
  </si>
  <si>
    <t>Seçenekler: Uygun, Uygun değil</t>
  </si>
  <si>
    <t>İsteğe bağlı</t>
  </si>
  <si>
    <t>Son Yıldırımdan Korunma Tesisatı Kontrolü (gg.aa.yyyy). Doluysa kayıt açılır, geçerlilik sonuca göre hesaplanır.</t>
  </si>
  <si>
    <t>Serbest not.</t>
  </si>
  <si>
    <t>BAKIM TAKVIMI</t>
  </si>
  <si>
    <t>Kendiliğinden dolar, elle yazılmaz: Cihazlar sayfasındaki her satırın sonraki bakımın tarihini, kalan günü ve durumunu (Gecikmiş, 30 gün içinde, Planlı) gösterir. Aralık: Özel Bakım Aralığı (gün ya da ay) doluysa o, değilse Ürünler sayfasındaki ürünün aralığı. Başlangıç Son Bakım Tarihi, boşsa Kurulum Tarihi. İlk 500 cihaz için hazırdır; daha fazlası için son satırın formüllerini aşağı çekin.</t>
  </si>
  <si>
    <t>ÜRÜNLER</t>
  </si>
  <si>
    <t>Servios'un bu sektör için hazır ürün kataloğu ve bakım aralıkları. Cihazlar sayfasının Ürün Kodu sütununa buradaki kodu ya da adı yazın; Servios'ta paneliniz bu ürünlerle açılır. Aralığı farklı olan cihaz için Özel Bakım Aralığı sütununu doldurun.</t>
  </si>
  <si>
    <t>SERVIOS'A AKTARMA</t>
  </si>
  <si>
    <t>Servios'ta müşteri listesindeki "Excel'den Aktar" ile bu dosyayı olduğu gibi yükleyin: Müşteriler ve Cihazlar aktarılır, Bakım Takvimi ve Ürünler sayfaları okunmaz, bakım takvimi panelde kendiliğinden kurulur. Siteden açılan denemede girilen kayıtlar aboneliğe geçince silinir; aboneliğe geçtikten sonra aynı dosyayı yeniden yükleyin.</t>
  </si>
  <si>
    <t>Ürün Adı</t>
  </si>
  <si>
    <t>Bakım Aralığı (ay)</t>
  </si>
  <si>
    <t>Bakım Aralığı (gün)</t>
  </si>
  <si>
    <t>Kategori</t>
  </si>
  <si>
    <t>GES-10</t>
  </si>
  <si>
    <t>Çatı GES 10 kWp (On-Grid)</t>
  </si>
  <si>
    <t>GES Santralleri</t>
  </si>
  <si>
    <t>GES-50</t>
  </si>
  <si>
    <t>Çatı GES 50 kWp (On-Grid)</t>
  </si>
  <si>
    <t>GES-250</t>
  </si>
  <si>
    <t>Arazi GES 250 kWp</t>
  </si>
  <si>
    <t>GES-HYB</t>
  </si>
  <si>
    <t>Hibrit GES 10 kWp (Akülü)</t>
  </si>
</sst>
</file>

<file path=xl/styles.xml><?xml version="1.0" encoding="utf-8"?>
<styleSheet xmlns="http://schemas.openxmlformats.org/spreadsheetml/2006/main" xml:space="preserve">
  <numFmts count="2">
    <numFmt numFmtId="164" formatCode="0.000000"/>
    <numFmt numFmtId="165" formatCode="dd.mm.yyyy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6B728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891B2"/>
        <bgColor rgb="FF000000"/>
      </patternFill>
    </fill>
    <fill>
      <patternFill patternType="solid">
        <fgColor rgb="FFFAFAFA"/>
        <bgColor rgb="FF000000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1" applyBorder="1" applyAlignment="1">
      <alignment horizontal="center" vertical="center" textRotation="0" wrapText="false" shrinkToFit="false"/>
    </xf>
    <xf xfId="0" fontId="0" numFmtId="49" fillId="0" borderId="0" applyFont="0" applyNumberFormat="1" applyFill="0" applyBorder="0" applyAlignment="0"/>
    <xf xfId="0" fontId="1" numFmtId="164" fillId="2" borderId="1" applyFont="1" applyNumberFormat="1" applyFill="1" applyBorder="1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0"/>
    <xf xfId="0" fontId="2" numFmtId="0" fillId="3" borderId="1" applyFont="1" applyNumberFormat="0" applyFill="1" applyBorder="1" applyAlignment="0"/>
    <xf xfId="0" fontId="2" numFmtId="49" fillId="3" borderId="1" applyFont="1" applyNumberFormat="1" applyFill="1" applyBorder="1" applyAlignment="0"/>
    <xf xfId="0" fontId="2" numFmtId="164" fillId="3" borderId="1" applyFont="1" applyNumberFormat="1" applyFill="1" applyBorder="1" applyAlignment="0"/>
    <xf xfId="0" fontId="2" numFmtId="0" fillId="4" borderId="1" applyFont="1" applyNumberFormat="0" applyFill="1" applyBorder="1" applyAlignment="0"/>
    <xf xfId="0" fontId="2" numFmtId="49" fillId="4" borderId="1" applyFont="1" applyNumberFormat="1" applyFill="1" applyBorder="1" applyAlignment="0"/>
    <xf xfId="0" fontId="2" numFmtId="164" fillId="4" borderId="1" applyFont="1" applyNumberFormat="1" applyFill="1" applyBorder="1" applyAlignment="0"/>
    <xf xfId="0" fontId="1" numFmtId="49" fillId="2" borderId="1" applyFont="1" applyNumberFormat="1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0"/>
    <xf xfId="0" fontId="0" numFmtId="0" fillId="4" borderId="1" applyFont="0" applyNumberFormat="0" applyFill="1" applyBorder="1" applyAlignment="0"/>
    <xf xfId="0" fontId="0" numFmtId="165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6">
    <dxf>
      <font>
        <color rgb="FFB91C1C"/>
      </font>
      <fill>
        <patternFill patternType="solid">
          <fgColor rgb="FFFEE2E2"/>
          <bgColor rgb="FFFEE2E2"/>
        </patternFill>
      </fill>
      <border/>
    </dxf>
    <dxf>
      <font>
        <color rgb="FFB45309"/>
      </font>
      <fill>
        <patternFill patternType="solid">
          <fgColor rgb="FFFEF3C7"/>
          <bgColor rgb="FFFEF3C7"/>
        </patternFill>
      </fill>
      <border/>
    </dxf>
    <dxf>
      <font>
        <color rgb="FFB91C1C"/>
      </font>
      <fill>
        <patternFill patternType="solid">
          <fgColor rgb="FFFEE2E2"/>
          <bgColor rgb="FFFEE2E2"/>
        </patternFill>
      </fill>
      <border/>
    </dxf>
    <dxf>
      <font>
        <color rgb="FFB45309"/>
      </font>
      <fill>
        <patternFill patternType="solid">
          <fgColor rgb="FFFEF3C7"/>
          <bgColor rgb="FFFEF3C7"/>
        </patternFill>
      </fill>
      <border/>
    </dxf>
    <dxf>
      <font>
        <color rgb="FFB91C1C"/>
      </font>
      <fill>
        <patternFill patternType="solid">
          <fgColor rgb="FFFEE2E2"/>
          <bgColor rgb="FFFEE2E2"/>
        </patternFill>
      </fill>
      <border/>
    </dxf>
    <dxf>
      <font>
        <color rgb="FFB45309"/>
      </font>
      <fill>
        <patternFill patternType="solid">
          <fgColor rgb="FFFEF3C7"/>
          <bgColor rgb="FFFEF3C7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P501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M2" sqref="M2:M501"/>
    </sheetView>
  </sheetViews>
  <sheetFormatPr defaultRowHeight="14.4" outlineLevelRow="0" outlineLevelCol="0"/>
  <cols>
    <col min="1" max="1" width="30" customWidth="true" style="0"/>
    <col min="2" max="2" width="40" customWidth="true" style="0"/>
    <col min="3" max="3" width="16" customWidth="true" style="0"/>
    <col min="4" max="4" width="16" customWidth="true" style="0"/>
    <col min="5" max="5" width="10" customWidth="true" style="0"/>
    <col min="6" max="6" width="16" customWidth="true" style="0"/>
    <col min="7" max="7" width="11" customWidth="true" style="0"/>
    <col min="8" max="8" width="16" customWidth="true" style="0"/>
    <col min="9" max="9" width="18" customWidth="true" style="0"/>
    <col min="10" max="10" width="11" customWidth="true" style="0"/>
    <col min="11" max="11" width="18" customWidth="true" style="0"/>
    <col min="12" max="12" width="11" customWidth="true" style="0"/>
    <col min="13" max="13" width="9.10" hidden="true" style="0"/>
    <col min="14" max="14" width="9.10" hidden="true" style="0"/>
    <col min="15" max="15" width="9.10" hidden="true" style="0"/>
    <col min="16" max="16" width="9.10" hidden="true" style="0"/>
  </cols>
  <sheetData>
    <row r="1" spans="1:16" customHeight="1" ht="36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6</v>
      </c>
      <c r="K1" s="13" t="s">
        <v>9</v>
      </c>
      <c r="L1" s="13" t="s">
        <v>6</v>
      </c>
      <c r="M1" t="s">
        <v>10</v>
      </c>
      <c r="N1" t="s">
        <v>11</v>
      </c>
      <c r="O1" t="s">
        <v>12</v>
      </c>
      <c r="P1" t="s">
        <v>13</v>
      </c>
    </row>
    <row r="2" spans="1:16">
      <c r="A2" t="str">
        <f>IF(AND('Cihazlar'!A2="",'Cihazlar'!B2=""),"",IFERROR(INDEX('Müşteriler'!$A:$A,MATCH(IF('Cihazlar'!A2="","§",'Cihazlar'!A2),'Müşteriler'!$K:$K,0)),IFERROR(INDEX('Müşteriler'!$A:$A,MATCH(IF('Cihazlar'!B2="","§",'Cihazlar'!B2),'Müşteriler'!$C:$C,0)),'Cihazlar'!A2&amp;'Cihazlar'!B2)))</f>
        <v/>
      </c>
      <c r="B2" t="str">
        <f>IF('Cihazlar'!C2="","",IF(N2="",'Cihazlar'!C2,INDEX('Ürünler'!$B:$B,N2)))</f>
        <v/>
      </c>
      <c r="C2" t="str">
        <f>IF('Cihazlar'!D2="","",'Cihazlar'!D2)</f>
        <v/>
      </c>
      <c r="D2" s="16" t="str">
        <f>M2</f>
        <v/>
      </c>
      <c r="E2" t="str">
        <f>IF(P2&gt;0,P2&amp;" gün",IF(O2&gt;0,O2&amp;" ay",""))</f>
        <v/>
      </c>
      <c r="F2" s="16" t="str">
        <f>IF(OR('Cihazlar'!C2="",M2=""),"",IF(P2&gt;0,M2+P2,IF(O2&gt;0,EDATE(M2,O2),"")))</f>
        <v/>
      </c>
      <c r="G2" s="17" t="str">
        <f>IF(F2="","",F2-TODAY())</f>
        <v/>
      </c>
      <c r="H2" t="str">
        <f>IF(G2="","",IF(G2&lt;0,"Gecikmiş",IF(G2&lt;=30,"30 gün içinde","Planlı")))</f>
        <v/>
      </c>
      <c r="I2" s="16" t="str">
        <f>IF('Cihazlar'!S2="","",IF('Cihazlar'!T2="Uygun değil",(IF('Cihazlar'!S2="","",IF(ISNUMBER('Cihazlar'!S2),'Cihazlar'!S2,IFERROR(DATE(VALUE(RIGHT('Cihazlar'!S2,4)),VALUE(MID('Cihazlar'!S2,4,2)),VALUE(LEFT('Cihazlar'!S2,2))),""))))+0,EDATE((IF('Cihazlar'!S2="","",IF(ISNUMBER('Cihazlar'!S2),'Cihazlar'!S2,IFERROR(DATE(VALUE(RIGHT('Cihazlar'!S2,4)),VALUE(MID('Cihazlar'!S2,4,2)),VALUE(LEFT('Cihazlar'!S2,2))),"")))),12)))</f>
        <v/>
      </c>
      <c r="J2" s="17" t="str">
        <f>IF(I2="","",I2-TODAY())</f>
        <v/>
      </c>
      <c r="K2" s="16" t="str">
        <f>IF('Cihazlar'!V2="","",IF('Cihazlar'!W2="Uygun değil",(IF('Cihazlar'!V2="","",IF(ISNUMBER('Cihazlar'!V2),'Cihazlar'!V2,IFERROR(DATE(VALUE(RIGHT('Cihazlar'!V2,4)),VALUE(MID('Cihazlar'!V2,4,2)),VALUE(LEFT('Cihazlar'!V2,2))),""))))+0,EDATE((IF('Cihazlar'!V2="","",IF(ISNUMBER('Cihazlar'!V2),'Cihazlar'!V2,IFERROR(DATE(VALUE(RIGHT('Cihazlar'!V2,4)),VALUE(MID('Cihazlar'!V2,4,2)),VALUE(LEFT('Cihazlar'!V2,2))),"")))),12)))</f>
        <v/>
      </c>
      <c r="L2" s="17" t="str">
        <f>IF(K2="","",K2-TODAY())</f>
        <v/>
      </c>
      <c r="M2" s="16" t="str">
        <f>IF('Cihazlar'!F2&lt;&gt;"",IF('Cihazlar'!F2="","",IF(ISNUMBER('Cihazlar'!F2),'Cihazlar'!F2,IFERROR(DATE(VALUE(RIGHT('Cihazlar'!F2,4)),VALUE(MID('Cihazlar'!F2,4,2)),VALUE(LEFT('Cihazlar'!F2,2))),""))),IF('Cihazlar'!E2="","",IF(ISNUMBER('Cihazlar'!E2),'Cihazlar'!E2,IFERROR(DATE(VALUE(RIGHT('Cihazlar'!E2,4)),VALUE(MID('Cihazlar'!E2,4,2)),VALUE(LEFT('Cihazlar'!E2,2))),""))))</f>
        <v/>
      </c>
      <c r="N2" t="str">
        <f>IF('Cihazlar'!C2="","",IFERROR(MATCH('Cihazlar'!C2,'Ürünler'!$A:$A,0),IFERROR(MATCH('Cihazlar'!C2,'Ürünler'!$B:$B,0),"")))</f>
        <v/>
      </c>
      <c r="O2">
        <f>IF(P2&gt;0,0,IF('Cihazlar'!J2&lt;&gt;"",N(VALUE('Cihazlar'!J2)),IF(N2="",0,N(INDEX('Ürünler'!$C:$C,N2)))))</f>
        <v>0</v>
      </c>
      <c r="P2">
        <f>IF('Cihazlar'!K2&lt;&gt;"",N(VALUE('Cihazlar'!K2)),IF('Cihazlar'!J2&lt;&gt;"",0,IF(N2="",0,N(INDEX('Ürünler'!$D:$D,N2)))))</f>
        <v>0</v>
      </c>
    </row>
    <row r="3" spans="1:16">
      <c r="A3" t="str">
        <f>IF(AND('Cihazlar'!A3="",'Cihazlar'!B3=""),"",IFERROR(INDEX('Müşteriler'!$A:$A,MATCH(IF('Cihazlar'!A3="","§",'Cihazlar'!A3),'Müşteriler'!$K:$K,0)),IFERROR(INDEX('Müşteriler'!$A:$A,MATCH(IF('Cihazlar'!B3="","§",'Cihazlar'!B3),'Müşteriler'!$C:$C,0)),'Cihazlar'!A3&amp;'Cihazlar'!B3)))</f>
        <v/>
      </c>
      <c r="B3" t="str">
        <f>IF('Cihazlar'!C3="","",IF(N3="",'Cihazlar'!C3,INDEX('Ürünler'!$B:$B,N3)))</f>
        <v/>
      </c>
      <c r="C3" t="str">
        <f>IF('Cihazlar'!D3="","",'Cihazlar'!D3)</f>
        <v/>
      </c>
      <c r="D3" s="16" t="str">
        <f>M3</f>
        <v/>
      </c>
      <c r="E3" t="str">
        <f>IF(P3&gt;0,P3&amp;" gün",IF(O3&gt;0,O3&amp;" ay",""))</f>
        <v/>
      </c>
      <c r="F3" s="16" t="str">
        <f>IF(OR('Cihazlar'!C3="",M3=""),"",IF(P3&gt;0,M3+P3,IF(O3&gt;0,EDATE(M3,O3),"")))</f>
        <v/>
      </c>
      <c r="G3" s="17" t="str">
        <f>IF(F3="","",F3-TODAY())</f>
        <v/>
      </c>
      <c r="H3" t="str">
        <f>IF(G3="","",IF(G3&lt;0,"Gecikmiş",IF(G3&lt;=30,"30 gün içinde","Planlı")))</f>
        <v/>
      </c>
      <c r="I3" s="16" t="str">
        <f>IF('Cihazlar'!S3="","",IF('Cihazlar'!T3="Uygun değil",(IF('Cihazlar'!S3="","",IF(ISNUMBER('Cihazlar'!S3),'Cihazlar'!S3,IFERROR(DATE(VALUE(RIGHT('Cihazlar'!S3,4)),VALUE(MID('Cihazlar'!S3,4,2)),VALUE(LEFT('Cihazlar'!S3,2))),""))))+0,EDATE((IF('Cihazlar'!S3="","",IF(ISNUMBER('Cihazlar'!S3),'Cihazlar'!S3,IFERROR(DATE(VALUE(RIGHT('Cihazlar'!S3,4)),VALUE(MID('Cihazlar'!S3,4,2)),VALUE(LEFT('Cihazlar'!S3,2))),"")))),12)))</f>
        <v/>
      </c>
      <c r="J3" s="17" t="str">
        <f>IF(I3="","",I3-TODAY())</f>
        <v/>
      </c>
      <c r="K3" s="16" t="str">
        <f>IF('Cihazlar'!V3="","",IF('Cihazlar'!W3="Uygun değil",(IF('Cihazlar'!V3="","",IF(ISNUMBER('Cihazlar'!V3),'Cihazlar'!V3,IFERROR(DATE(VALUE(RIGHT('Cihazlar'!V3,4)),VALUE(MID('Cihazlar'!V3,4,2)),VALUE(LEFT('Cihazlar'!V3,2))),""))))+0,EDATE((IF('Cihazlar'!V3="","",IF(ISNUMBER('Cihazlar'!V3),'Cihazlar'!V3,IFERROR(DATE(VALUE(RIGHT('Cihazlar'!V3,4)),VALUE(MID('Cihazlar'!V3,4,2)),VALUE(LEFT('Cihazlar'!V3,2))),"")))),12)))</f>
        <v/>
      </c>
      <c r="L3" s="17" t="str">
        <f>IF(K3="","",K3-TODAY())</f>
        <v/>
      </c>
      <c r="M3" s="16" t="str">
        <f>IF('Cihazlar'!F3&lt;&gt;"",IF('Cihazlar'!F3="","",IF(ISNUMBER('Cihazlar'!F3),'Cihazlar'!F3,IFERROR(DATE(VALUE(RIGHT('Cihazlar'!F3,4)),VALUE(MID('Cihazlar'!F3,4,2)),VALUE(LEFT('Cihazlar'!F3,2))),""))),IF('Cihazlar'!E3="","",IF(ISNUMBER('Cihazlar'!E3),'Cihazlar'!E3,IFERROR(DATE(VALUE(RIGHT('Cihazlar'!E3,4)),VALUE(MID('Cihazlar'!E3,4,2)),VALUE(LEFT('Cihazlar'!E3,2))),""))))</f>
        <v/>
      </c>
      <c r="N3" t="str">
        <f>IF('Cihazlar'!C3="","",IFERROR(MATCH('Cihazlar'!C3,'Ürünler'!$A:$A,0),IFERROR(MATCH('Cihazlar'!C3,'Ürünler'!$B:$B,0),"")))</f>
        <v/>
      </c>
      <c r="O3">
        <f>IF(P3&gt;0,0,IF('Cihazlar'!J3&lt;&gt;"",N(VALUE('Cihazlar'!J3)),IF(N3="",0,N(INDEX('Ürünler'!$C:$C,N3)))))</f>
        <v>0</v>
      </c>
      <c r="P3">
        <f>IF('Cihazlar'!K3&lt;&gt;"",N(VALUE('Cihazlar'!K3)),IF('Cihazlar'!J3&lt;&gt;"",0,IF(N3="",0,N(INDEX('Ürünler'!$D:$D,N3)))))</f>
        <v>0</v>
      </c>
    </row>
    <row r="4" spans="1:16">
      <c r="A4" t="str">
        <f>IF(AND('Cihazlar'!A4="",'Cihazlar'!B4=""),"",IFERROR(INDEX('Müşteriler'!$A:$A,MATCH(IF('Cihazlar'!A4="","§",'Cihazlar'!A4),'Müşteriler'!$K:$K,0)),IFERROR(INDEX('Müşteriler'!$A:$A,MATCH(IF('Cihazlar'!B4="","§",'Cihazlar'!B4),'Müşteriler'!$C:$C,0)),'Cihazlar'!A4&amp;'Cihazlar'!B4)))</f>
        <v/>
      </c>
      <c r="B4" t="str">
        <f>IF('Cihazlar'!C4="","",IF(N4="",'Cihazlar'!C4,INDEX('Ürünler'!$B:$B,N4)))</f>
        <v/>
      </c>
      <c r="C4" t="str">
        <f>IF('Cihazlar'!D4="","",'Cihazlar'!D4)</f>
        <v/>
      </c>
      <c r="D4" s="16" t="str">
        <f>M4</f>
        <v/>
      </c>
      <c r="E4" t="str">
        <f>IF(P4&gt;0,P4&amp;" gün",IF(O4&gt;0,O4&amp;" ay",""))</f>
        <v/>
      </c>
      <c r="F4" s="16" t="str">
        <f>IF(OR('Cihazlar'!C4="",M4=""),"",IF(P4&gt;0,M4+P4,IF(O4&gt;0,EDATE(M4,O4),"")))</f>
        <v/>
      </c>
      <c r="G4" s="17" t="str">
        <f>IF(F4="","",F4-TODAY())</f>
        <v/>
      </c>
      <c r="H4" t="str">
        <f>IF(G4="","",IF(G4&lt;0,"Gecikmiş",IF(G4&lt;=30,"30 gün içinde","Planlı")))</f>
        <v/>
      </c>
      <c r="I4" s="16" t="str">
        <f>IF('Cihazlar'!S4="","",IF('Cihazlar'!T4="Uygun değil",(IF('Cihazlar'!S4="","",IF(ISNUMBER('Cihazlar'!S4),'Cihazlar'!S4,IFERROR(DATE(VALUE(RIGHT('Cihazlar'!S4,4)),VALUE(MID('Cihazlar'!S4,4,2)),VALUE(LEFT('Cihazlar'!S4,2))),""))))+0,EDATE((IF('Cihazlar'!S4="","",IF(ISNUMBER('Cihazlar'!S4),'Cihazlar'!S4,IFERROR(DATE(VALUE(RIGHT('Cihazlar'!S4,4)),VALUE(MID('Cihazlar'!S4,4,2)),VALUE(LEFT('Cihazlar'!S4,2))),"")))),12)))</f>
        <v/>
      </c>
      <c r="J4" s="17" t="str">
        <f>IF(I4="","",I4-TODAY())</f>
        <v/>
      </c>
      <c r="K4" s="16" t="str">
        <f>IF('Cihazlar'!V4="","",IF('Cihazlar'!W4="Uygun değil",(IF('Cihazlar'!V4="","",IF(ISNUMBER('Cihazlar'!V4),'Cihazlar'!V4,IFERROR(DATE(VALUE(RIGHT('Cihazlar'!V4,4)),VALUE(MID('Cihazlar'!V4,4,2)),VALUE(LEFT('Cihazlar'!V4,2))),""))))+0,EDATE((IF('Cihazlar'!V4="","",IF(ISNUMBER('Cihazlar'!V4),'Cihazlar'!V4,IFERROR(DATE(VALUE(RIGHT('Cihazlar'!V4,4)),VALUE(MID('Cihazlar'!V4,4,2)),VALUE(LEFT('Cihazlar'!V4,2))),"")))),12)))</f>
        <v/>
      </c>
      <c r="L4" s="17" t="str">
        <f>IF(K4="","",K4-TODAY())</f>
        <v/>
      </c>
      <c r="M4" s="16" t="str">
        <f>IF('Cihazlar'!F4&lt;&gt;"",IF('Cihazlar'!F4="","",IF(ISNUMBER('Cihazlar'!F4),'Cihazlar'!F4,IFERROR(DATE(VALUE(RIGHT('Cihazlar'!F4,4)),VALUE(MID('Cihazlar'!F4,4,2)),VALUE(LEFT('Cihazlar'!F4,2))),""))),IF('Cihazlar'!E4="","",IF(ISNUMBER('Cihazlar'!E4),'Cihazlar'!E4,IFERROR(DATE(VALUE(RIGHT('Cihazlar'!E4,4)),VALUE(MID('Cihazlar'!E4,4,2)),VALUE(LEFT('Cihazlar'!E4,2))),""))))</f>
        <v/>
      </c>
      <c r="N4" t="str">
        <f>IF('Cihazlar'!C4="","",IFERROR(MATCH('Cihazlar'!C4,'Ürünler'!$A:$A,0),IFERROR(MATCH('Cihazlar'!C4,'Ürünler'!$B:$B,0),"")))</f>
        <v/>
      </c>
      <c r="O4">
        <f>IF(P4&gt;0,0,IF('Cihazlar'!J4&lt;&gt;"",N(VALUE('Cihazlar'!J4)),IF(N4="",0,N(INDEX('Ürünler'!$C:$C,N4)))))</f>
        <v>0</v>
      </c>
      <c r="P4">
        <f>IF('Cihazlar'!K4&lt;&gt;"",N(VALUE('Cihazlar'!K4)),IF('Cihazlar'!J4&lt;&gt;"",0,IF(N4="",0,N(INDEX('Ürünler'!$D:$D,N4)))))</f>
        <v>0</v>
      </c>
    </row>
    <row r="5" spans="1:16">
      <c r="A5" t="str">
        <f>IF(AND('Cihazlar'!A5="",'Cihazlar'!B5=""),"",IFERROR(INDEX('Müşteriler'!$A:$A,MATCH(IF('Cihazlar'!A5="","§",'Cihazlar'!A5),'Müşteriler'!$K:$K,0)),IFERROR(INDEX('Müşteriler'!$A:$A,MATCH(IF('Cihazlar'!B5="","§",'Cihazlar'!B5),'Müşteriler'!$C:$C,0)),'Cihazlar'!A5&amp;'Cihazlar'!B5)))</f>
        <v/>
      </c>
      <c r="B5" t="str">
        <f>IF('Cihazlar'!C5="","",IF(N5="",'Cihazlar'!C5,INDEX('Ürünler'!$B:$B,N5)))</f>
        <v/>
      </c>
      <c r="C5" t="str">
        <f>IF('Cihazlar'!D5="","",'Cihazlar'!D5)</f>
        <v/>
      </c>
      <c r="D5" s="16" t="str">
        <f>M5</f>
        <v/>
      </c>
      <c r="E5" t="str">
        <f>IF(P5&gt;0,P5&amp;" gün",IF(O5&gt;0,O5&amp;" ay",""))</f>
        <v/>
      </c>
      <c r="F5" s="16" t="str">
        <f>IF(OR('Cihazlar'!C5="",M5=""),"",IF(P5&gt;0,M5+P5,IF(O5&gt;0,EDATE(M5,O5),"")))</f>
        <v/>
      </c>
      <c r="G5" s="17" t="str">
        <f>IF(F5="","",F5-TODAY())</f>
        <v/>
      </c>
      <c r="H5" t="str">
        <f>IF(G5="","",IF(G5&lt;0,"Gecikmiş",IF(G5&lt;=30,"30 gün içinde","Planlı")))</f>
        <v/>
      </c>
      <c r="I5" s="16" t="str">
        <f>IF('Cihazlar'!S5="","",IF('Cihazlar'!T5="Uygun değil",(IF('Cihazlar'!S5="","",IF(ISNUMBER('Cihazlar'!S5),'Cihazlar'!S5,IFERROR(DATE(VALUE(RIGHT('Cihazlar'!S5,4)),VALUE(MID('Cihazlar'!S5,4,2)),VALUE(LEFT('Cihazlar'!S5,2))),""))))+0,EDATE((IF('Cihazlar'!S5="","",IF(ISNUMBER('Cihazlar'!S5),'Cihazlar'!S5,IFERROR(DATE(VALUE(RIGHT('Cihazlar'!S5,4)),VALUE(MID('Cihazlar'!S5,4,2)),VALUE(LEFT('Cihazlar'!S5,2))),"")))),12)))</f>
        <v/>
      </c>
      <c r="J5" s="17" t="str">
        <f>IF(I5="","",I5-TODAY())</f>
        <v/>
      </c>
      <c r="K5" s="16" t="str">
        <f>IF('Cihazlar'!V5="","",IF('Cihazlar'!W5="Uygun değil",(IF('Cihazlar'!V5="","",IF(ISNUMBER('Cihazlar'!V5),'Cihazlar'!V5,IFERROR(DATE(VALUE(RIGHT('Cihazlar'!V5,4)),VALUE(MID('Cihazlar'!V5,4,2)),VALUE(LEFT('Cihazlar'!V5,2))),""))))+0,EDATE((IF('Cihazlar'!V5="","",IF(ISNUMBER('Cihazlar'!V5),'Cihazlar'!V5,IFERROR(DATE(VALUE(RIGHT('Cihazlar'!V5,4)),VALUE(MID('Cihazlar'!V5,4,2)),VALUE(LEFT('Cihazlar'!V5,2))),"")))),12)))</f>
        <v/>
      </c>
      <c r="L5" s="17" t="str">
        <f>IF(K5="","",K5-TODAY())</f>
        <v/>
      </c>
      <c r="M5" s="16" t="str">
        <f>IF('Cihazlar'!F5&lt;&gt;"",IF('Cihazlar'!F5="","",IF(ISNUMBER('Cihazlar'!F5),'Cihazlar'!F5,IFERROR(DATE(VALUE(RIGHT('Cihazlar'!F5,4)),VALUE(MID('Cihazlar'!F5,4,2)),VALUE(LEFT('Cihazlar'!F5,2))),""))),IF('Cihazlar'!E5="","",IF(ISNUMBER('Cihazlar'!E5),'Cihazlar'!E5,IFERROR(DATE(VALUE(RIGHT('Cihazlar'!E5,4)),VALUE(MID('Cihazlar'!E5,4,2)),VALUE(LEFT('Cihazlar'!E5,2))),""))))</f>
        <v/>
      </c>
      <c r="N5" t="str">
        <f>IF('Cihazlar'!C5="","",IFERROR(MATCH('Cihazlar'!C5,'Ürünler'!$A:$A,0),IFERROR(MATCH('Cihazlar'!C5,'Ürünler'!$B:$B,0),"")))</f>
        <v/>
      </c>
      <c r="O5">
        <f>IF(P5&gt;0,0,IF('Cihazlar'!J5&lt;&gt;"",N(VALUE('Cihazlar'!J5)),IF(N5="",0,N(INDEX('Ürünler'!$C:$C,N5)))))</f>
        <v>0</v>
      </c>
      <c r="P5">
        <f>IF('Cihazlar'!K5&lt;&gt;"",N(VALUE('Cihazlar'!K5)),IF('Cihazlar'!J5&lt;&gt;"",0,IF(N5="",0,N(INDEX('Ürünler'!$D:$D,N5)))))</f>
        <v>0</v>
      </c>
    </row>
    <row r="6" spans="1:16">
      <c r="A6" t="str">
        <f>IF(AND('Cihazlar'!A6="",'Cihazlar'!B6=""),"",IFERROR(INDEX('Müşteriler'!$A:$A,MATCH(IF('Cihazlar'!A6="","§",'Cihazlar'!A6),'Müşteriler'!$K:$K,0)),IFERROR(INDEX('Müşteriler'!$A:$A,MATCH(IF('Cihazlar'!B6="","§",'Cihazlar'!B6),'Müşteriler'!$C:$C,0)),'Cihazlar'!A6&amp;'Cihazlar'!B6)))</f>
        <v/>
      </c>
      <c r="B6" t="str">
        <f>IF('Cihazlar'!C6="","",IF(N6="",'Cihazlar'!C6,INDEX('Ürünler'!$B:$B,N6)))</f>
        <v/>
      </c>
      <c r="C6" t="str">
        <f>IF('Cihazlar'!D6="","",'Cihazlar'!D6)</f>
        <v/>
      </c>
      <c r="D6" s="16" t="str">
        <f>M6</f>
        <v/>
      </c>
      <c r="E6" t="str">
        <f>IF(P6&gt;0,P6&amp;" gün",IF(O6&gt;0,O6&amp;" ay",""))</f>
        <v/>
      </c>
      <c r="F6" s="16" t="str">
        <f>IF(OR('Cihazlar'!C6="",M6=""),"",IF(P6&gt;0,M6+P6,IF(O6&gt;0,EDATE(M6,O6),"")))</f>
        <v/>
      </c>
      <c r="G6" s="17" t="str">
        <f>IF(F6="","",F6-TODAY())</f>
        <v/>
      </c>
      <c r="H6" t="str">
        <f>IF(G6="","",IF(G6&lt;0,"Gecikmiş",IF(G6&lt;=30,"30 gün içinde","Planlı")))</f>
        <v/>
      </c>
      <c r="I6" s="16" t="str">
        <f>IF('Cihazlar'!S6="","",IF('Cihazlar'!T6="Uygun değil",(IF('Cihazlar'!S6="","",IF(ISNUMBER('Cihazlar'!S6),'Cihazlar'!S6,IFERROR(DATE(VALUE(RIGHT('Cihazlar'!S6,4)),VALUE(MID('Cihazlar'!S6,4,2)),VALUE(LEFT('Cihazlar'!S6,2))),""))))+0,EDATE((IF('Cihazlar'!S6="","",IF(ISNUMBER('Cihazlar'!S6),'Cihazlar'!S6,IFERROR(DATE(VALUE(RIGHT('Cihazlar'!S6,4)),VALUE(MID('Cihazlar'!S6,4,2)),VALUE(LEFT('Cihazlar'!S6,2))),"")))),12)))</f>
        <v/>
      </c>
      <c r="J6" s="17" t="str">
        <f>IF(I6="","",I6-TODAY())</f>
        <v/>
      </c>
      <c r="K6" s="16" t="str">
        <f>IF('Cihazlar'!V6="","",IF('Cihazlar'!W6="Uygun değil",(IF('Cihazlar'!V6="","",IF(ISNUMBER('Cihazlar'!V6),'Cihazlar'!V6,IFERROR(DATE(VALUE(RIGHT('Cihazlar'!V6,4)),VALUE(MID('Cihazlar'!V6,4,2)),VALUE(LEFT('Cihazlar'!V6,2))),""))))+0,EDATE((IF('Cihazlar'!V6="","",IF(ISNUMBER('Cihazlar'!V6),'Cihazlar'!V6,IFERROR(DATE(VALUE(RIGHT('Cihazlar'!V6,4)),VALUE(MID('Cihazlar'!V6,4,2)),VALUE(LEFT('Cihazlar'!V6,2))),"")))),12)))</f>
        <v/>
      </c>
      <c r="L6" s="17" t="str">
        <f>IF(K6="","",K6-TODAY())</f>
        <v/>
      </c>
      <c r="M6" s="16" t="str">
        <f>IF('Cihazlar'!F6&lt;&gt;"",IF('Cihazlar'!F6="","",IF(ISNUMBER('Cihazlar'!F6),'Cihazlar'!F6,IFERROR(DATE(VALUE(RIGHT('Cihazlar'!F6,4)),VALUE(MID('Cihazlar'!F6,4,2)),VALUE(LEFT('Cihazlar'!F6,2))),""))),IF('Cihazlar'!E6="","",IF(ISNUMBER('Cihazlar'!E6),'Cihazlar'!E6,IFERROR(DATE(VALUE(RIGHT('Cihazlar'!E6,4)),VALUE(MID('Cihazlar'!E6,4,2)),VALUE(LEFT('Cihazlar'!E6,2))),""))))</f>
        <v/>
      </c>
      <c r="N6" t="str">
        <f>IF('Cihazlar'!C6="","",IFERROR(MATCH('Cihazlar'!C6,'Ürünler'!$A:$A,0),IFERROR(MATCH('Cihazlar'!C6,'Ürünler'!$B:$B,0),"")))</f>
        <v/>
      </c>
      <c r="O6">
        <f>IF(P6&gt;0,0,IF('Cihazlar'!J6&lt;&gt;"",N(VALUE('Cihazlar'!J6)),IF(N6="",0,N(INDEX('Ürünler'!$C:$C,N6)))))</f>
        <v>0</v>
      </c>
      <c r="P6">
        <f>IF('Cihazlar'!K6&lt;&gt;"",N(VALUE('Cihazlar'!K6)),IF('Cihazlar'!J6&lt;&gt;"",0,IF(N6="",0,N(INDEX('Ürünler'!$D:$D,N6)))))</f>
        <v>0</v>
      </c>
    </row>
    <row r="7" spans="1:16">
      <c r="A7" t="str">
        <f>IF(AND('Cihazlar'!A7="",'Cihazlar'!B7=""),"",IFERROR(INDEX('Müşteriler'!$A:$A,MATCH(IF('Cihazlar'!A7="","§",'Cihazlar'!A7),'Müşteriler'!$K:$K,0)),IFERROR(INDEX('Müşteriler'!$A:$A,MATCH(IF('Cihazlar'!B7="","§",'Cihazlar'!B7),'Müşteriler'!$C:$C,0)),'Cihazlar'!A7&amp;'Cihazlar'!B7)))</f>
        <v/>
      </c>
      <c r="B7" t="str">
        <f>IF('Cihazlar'!C7="","",IF(N7="",'Cihazlar'!C7,INDEX('Ürünler'!$B:$B,N7)))</f>
        <v/>
      </c>
      <c r="C7" t="str">
        <f>IF('Cihazlar'!D7="","",'Cihazlar'!D7)</f>
        <v/>
      </c>
      <c r="D7" s="16" t="str">
        <f>M7</f>
        <v/>
      </c>
      <c r="E7" t="str">
        <f>IF(P7&gt;0,P7&amp;" gün",IF(O7&gt;0,O7&amp;" ay",""))</f>
        <v/>
      </c>
      <c r="F7" s="16" t="str">
        <f>IF(OR('Cihazlar'!C7="",M7=""),"",IF(P7&gt;0,M7+P7,IF(O7&gt;0,EDATE(M7,O7),"")))</f>
        <v/>
      </c>
      <c r="G7" s="17" t="str">
        <f>IF(F7="","",F7-TODAY())</f>
        <v/>
      </c>
      <c r="H7" t="str">
        <f>IF(G7="","",IF(G7&lt;0,"Gecikmiş",IF(G7&lt;=30,"30 gün içinde","Planlı")))</f>
        <v/>
      </c>
      <c r="I7" s="16" t="str">
        <f>IF('Cihazlar'!S7="","",IF('Cihazlar'!T7="Uygun değil",(IF('Cihazlar'!S7="","",IF(ISNUMBER('Cihazlar'!S7),'Cihazlar'!S7,IFERROR(DATE(VALUE(RIGHT('Cihazlar'!S7,4)),VALUE(MID('Cihazlar'!S7,4,2)),VALUE(LEFT('Cihazlar'!S7,2))),""))))+0,EDATE((IF('Cihazlar'!S7="","",IF(ISNUMBER('Cihazlar'!S7),'Cihazlar'!S7,IFERROR(DATE(VALUE(RIGHT('Cihazlar'!S7,4)),VALUE(MID('Cihazlar'!S7,4,2)),VALUE(LEFT('Cihazlar'!S7,2))),"")))),12)))</f>
        <v/>
      </c>
      <c r="J7" s="17" t="str">
        <f>IF(I7="","",I7-TODAY())</f>
        <v/>
      </c>
      <c r="K7" s="16" t="str">
        <f>IF('Cihazlar'!V7="","",IF('Cihazlar'!W7="Uygun değil",(IF('Cihazlar'!V7="","",IF(ISNUMBER('Cihazlar'!V7),'Cihazlar'!V7,IFERROR(DATE(VALUE(RIGHT('Cihazlar'!V7,4)),VALUE(MID('Cihazlar'!V7,4,2)),VALUE(LEFT('Cihazlar'!V7,2))),""))))+0,EDATE((IF('Cihazlar'!V7="","",IF(ISNUMBER('Cihazlar'!V7),'Cihazlar'!V7,IFERROR(DATE(VALUE(RIGHT('Cihazlar'!V7,4)),VALUE(MID('Cihazlar'!V7,4,2)),VALUE(LEFT('Cihazlar'!V7,2))),"")))),12)))</f>
        <v/>
      </c>
      <c r="L7" s="17" t="str">
        <f>IF(K7="","",K7-TODAY())</f>
        <v/>
      </c>
      <c r="M7" s="16" t="str">
        <f>IF('Cihazlar'!F7&lt;&gt;"",IF('Cihazlar'!F7="","",IF(ISNUMBER('Cihazlar'!F7),'Cihazlar'!F7,IFERROR(DATE(VALUE(RIGHT('Cihazlar'!F7,4)),VALUE(MID('Cihazlar'!F7,4,2)),VALUE(LEFT('Cihazlar'!F7,2))),""))),IF('Cihazlar'!E7="","",IF(ISNUMBER('Cihazlar'!E7),'Cihazlar'!E7,IFERROR(DATE(VALUE(RIGHT('Cihazlar'!E7,4)),VALUE(MID('Cihazlar'!E7,4,2)),VALUE(LEFT('Cihazlar'!E7,2))),""))))</f>
        <v/>
      </c>
      <c r="N7" t="str">
        <f>IF('Cihazlar'!C7="","",IFERROR(MATCH('Cihazlar'!C7,'Ürünler'!$A:$A,0),IFERROR(MATCH('Cihazlar'!C7,'Ürünler'!$B:$B,0),"")))</f>
        <v/>
      </c>
      <c r="O7">
        <f>IF(P7&gt;0,0,IF('Cihazlar'!J7&lt;&gt;"",N(VALUE('Cihazlar'!J7)),IF(N7="",0,N(INDEX('Ürünler'!$C:$C,N7)))))</f>
        <v>0</v>
      </c>
      <c r="P7">
        <f>IF('Cihazlar'!K7&lt;&gt;"",N(VALUE('Cihazlar'!K7)),IF('Cihazlar'!J7&lt;&gt;"",0,IF(N7="",0,N(INDEX('Ürünler'!$D:$D,N7)))))</f>
        <v>0</v>
      </c>
    </row>
    <row r="8" spans="1:16">
      <c r="A8" t="str">
        <f>IF(AND('Cihazlar'!A8="",'Cihazlar'!B8=""),"",IFERROR(INDEX('Müşteriler'!$A:$A,MATCH(IF('Cihazlar'!A8="","§",'Cihazlar'!A8),'Müşteriler'!$K:$K,0)),IFERROR(INDEX('Müşteriler'!$A:$A,MATCH(IF('Cihazlar'!B8="","§",'Cihazlar'!B8),'Müşteriler'!$C:$C,0)),'Cihazlar'!A8&amp;'Cihazlar'!B8)))</f>
        <v/>
      </c>
      <c r="B8" t="str">
        <f>IF('Cihazlar'!C8="","",IF(N8="",'Cihazlar'!C8,INDEX('Ürünler'!$B:$B,N8)))</f>
        <v/>
      </c>
      <c r="C8" t="str">
        <f>IF('Cihazlar'!D8="","",'Cihazlar'!D8)</f>
        <v/>
      </c>
      <c r="D8" s="16" t="str">
        <f>M8</f>
        <v/>
      </c>
      <c r="E8" t="str">
        <f>IF(P8&gt;0,P8&amp;" gün",IF(O8&gt;0,O8&amp;" ay",""))</f>
        <v/>
      </c>
      <c r="F8" s="16" t="str">
        <f>IF(OR('Cihazlar'!C8="",M8=""),"",IF(P8&gt;0,M8+P8,IF(O8&gt;0,EDATE(M8,O8),"")))</f>
        <v/>
      </c>
      <c r="G8" s="17" t="str">
        <f>IF(F8="","",F8-TODAY())</f>
        <v/>
      </c>
      <c r="H8" t="str">
        <f>IF(G8="","",IF(G8&lt;0,"Gecikmiş",IF(G8&lt;=30,"30 gün içinde","Planlı")))</f>
        <v/>
      </c>
      <c r="I8" s="16" t="str">
        <f>IF('Cihazlar'!S8="","",IF('Cihazlar'!T8="Uygun değil",(IF('Cihazlar'!S8="","",IF(ISNUMBER('Cihazlar'!S8),'Cihazlar'!S8,IFERROR(DATE(VALUE(RIGHT('Cihazlar'!S8,4)),VALUE(MID('Cihazlar'!S8,4,2)),VALUE(LEFT('Cihazlar'!S8,2))),""))))+0,EDATE((IF('Cihazlar'!S8="","",IF(ISNUMBER('Cihazlar'!S8),'Cihazlar'!S8,IFERROR(DATE(VALUE(RIGHT('Cihazlar'!S8,4)),VALUE(MID('Cihazlar'!S8,4,2)),VALUE(LEFT('Cihazlar'!S8,2))),"")))),12)))</f>
        <v/>
      </c>
      <c r="J8" s="17" t="str">
        <f>IF(I8="","",I8-TODAY())</f>
        <v/>
      </c>
      <c r="K8" s="16" t="str">
        <f>IF('Cihazlar'!V8="","",IF('Cihazlar'!W8="Uygun değil",(IF('Cihazlar'!V8="","",IF(ISNUMBER('Cihazlar'!V8),'Cihazlar'!V8,IFERROR(DATE(VALUE(RIGHT('Cihazlar'!V8,4)),VALUE(MID('Cihazlar'!V8,4,2)),VALUE(LEFT('Cihazlar'!V8,2))),""))))+0,EDATE((IF('Cihazlar'!V8="","",IF(ISNUMBER('Cihazlar'!V8),'Cihazlar'!V8,IFERROR(DATE(VALUE(RIGHT('Cihazlar'!V8,4)),VALUE(MID('Cihazlar'!V8,4,2)),VALUE(LEFT('Cihazlar'!V8,2))),"")))),12)))</f>
        <v/>
      </c>
      <c r="L8" s="17" t="str">
        <f>IF(K8="","",K8-TODAY())</f>
        <v/>
      </c>
      <c r="M8" s="16" t="str">
        <f>IF('Cihazlar'!F8&lt;&gt;"",IF('Cihazlar'!F8="","",IF(ISNUMBER('Cihazlar'!F8),'Cihazlar'!F8,IFERROR(DATE(VALUE(RIGHT('Cihazlar'!F8,4)),VALUE(MID('Cihazlar'!F8,4,2)),VALUE(LEFT('Cihazlar'!F8,2))),""))),IF('Cihazlar'!E8="","",IF(ISNUMBER('Cihazlar'!E8),'Cihazlar'!E8,IFERROR(DATE(VALUE(RIGHT('Cihazlar'!E8,4)),VALUE(MID('Cihazlar'!E8,4,2)),VALUE(LEFT('Cihazlar'!E8,2))),""))))</f>
        <v/>
      </c>
      <c r="N8" t="str">
        <f>IF('Cihazlar'!C8="","",IFERROR(MATCH('Cihazlar'!C8,'Ürünler'!$A:$A,0),IFERROR(MATCH('Cihazlar'!C8,'Ürünler'!$B:$B,0),"")))</f>
        <v/>
      </c>
      <c r="O8">
        <f>IF(P8&gt;0,0,IF('Cihazlar'!J8&lt;&gt;"",N(VALUE('Cihazlar'!J8)),IF(N8="",0,N(INDEX('Ürünler'!$C:$C,N8)))))</f>
        <v>0</v>
      </c>
      <c r="P8">
        <f>IF('Cihazlar'!K8&lt;&gt;"",N(VALUE('Cihazlar'!K8)),IF('Cihazlar'!J8&lt;&gt;"",0,IF(N8="",0,N(INDEX('Ürünler'!$D:$D,N8)))))</f>
        <v>0</v>
      </c>
    </row>
    <row r="9" spans="1:16">
      <c r="A9" t="str">
        <f>IF(AND('Cihazlar'!A9="",'Cihazlar'!B9=""),"",IFERROR(INDEX('Müşteriler'!$A:$A,MATCH(IF('Cihazlar'!A9="","§",'Cihazlar'!A9),'Müşteriler'!$K:$K,0)),IFERROR(INDEX('Müşteriler'!$A:$A,MATCH(IF('Cihazlar'!B9="","§",'Cihazlar'!B9),'Müşteriler'!$C:$C,0)),'Cihazlar'!A9&amp;'Cihazlar'!B9)))</f>
        <v/>
      </c>
      <c r="B9" t="str">
        <f>IF('Cihazlar'!C9="","",IF(N9="",'Cihazlar'!C9,INDEX('Ürünler'!$B:$B,N9)))</f>
        <v/>
      </c>
      <c r="C9" t="str">
        <f>IF('Cihazlar'!D9="","",'Cihazlar'!D9)</f>
        <v/>
      </c>
      <c r="D9" s="16" t="str">
        <f>M9</f>
        <v/>
      </c>
      <c r="E9" t="str">
        <f>IF(P9&gt;0,P9&amp;" gün",IF(O9&gt;0,O9&amp;" ay",""))</f>
        <v/>
      </c>
      <c r="F9" s="16" t="str">
        <f>IF(OR('Cihazlar'!C9="",M9=""),"",IF(P9&gt;0,M9+P9,IF(O9&gt;0,EDATE(M9,O9),"")))</f>
        <v/>
      </c>
      <c r="G9" s="17" t="str">
        <f>IF(F9="","",F9-TODAY())</f>
        <v/>
      </c>
      <c r="H9" t="str">
        <f>IF(G9="","",IF(G9&lt;0,"Gecikmiş",IF(G9&lt;=30,"30 gün içinde","Planlı")))</f>
        <v/>
      </c>
      <c r="I9" s="16" t="str">
        <f>IF('Cihazlar'!S9="","",IF('Cihazlar'!T9="Uygun değil",(IF('Cihazlar'!S9="","",IF(ISNUMBER('Cihazlar'!S9),'Cihazlar'!S9,IFERROR(DATE(VALUE(RIGHT('Cihazlar'!S9,4)),VALUE(MID('Cihazlar'!S9,4,2)),VALUE(LEFT('Cihazlar'!S9,2))),""))))+0,EDATE((IF('Cihazlar'!S9="","",IF(ISNUMBER('Cihazlar'!S9),'Cihazlar'!S9,IFERROR(DATE(VALUE(RIGHT('Cihazlar'!S9,4)),VALUE(MID('Cihazlar'!S9,4,2)),VALUE(LEFT('Cihazlar'!S9,2))),"")))),12)))</f>
        <v/>
      </c>
      <c r="J9" s="17" t="str">
        <f>IF(I9="","",I9-TODAY())</f>
        <v/>
      </c>
      <c r="K9" s="16" t="str">
        <f>IF('Cihazlar'!V9="","",IF('Cihazlar'!W9="Uygun değil",(IF('Cihazlar'!V9="","",IF(ISNUMBER('Cihazlar'!V9),'Cihazlar'!V9,IFERROR(DATE(VALUE(RIGHT('Cihazlar'!V9,4)),VALUE(MID('Cihazlar'!V9,4,2)),VALUE(LEFT('Cihazlar'!V9,2))),""))))+0,EDATE((IF('Cihazlar'!V9="","",IF(ISNUMBER('Cihazlar'!V9),'Cihazlar'!V9,IFERROR(DATE(VALUE(RIGHT('Cihazlar'!V9,4)),VALUE(MID('Cihazlar'!V9,4,2)),VALUE(LEFT('Cihazlar'!V9,2))),"")))),12)))</f>
        <v/>
      </c>
      <c r="L9" s="17" t="str">
        <f>IF(K9="","",K9-TODAY())</f>
        <v/>
      </c>
      <c r="M9" s="16" t="str">
        <f>IF('Cihazlar'!F9&lt;&gt;"",IF('Cihazlar'!F9="","",IF(ISNUMBER('Cihazlar'!F9),'Cihazlar'!F9,IFERROR(DATE(VALUE(RIGHT('Cihazlar'!F9,4)),VALUE(MID('Cihazlar'!F9,4,2)),VALUE(LEFT('Cihazlar'!F9,2))),""))),IF('Cihazlar'!E9="","",IF(ISNUMBER('Cihazlar'!E9),'Cihazlar'!E9,IFERROR(DATE(VALUE(RIGHT('Cihazlar'!E9,4)),VALUE(MID('Cihazlar'!E9,4,2)),VALUE(LEFT('Cihazlar'!E9,2))),""))))</f>
        <v/>
      </c>
      <c r="N9" t="str">
        <f>IF('Cihazlar'!C9="","",IFERROR(MATCH('Cihazlar'!C9,'Ürünler'!$A:$A,0),IFERROR(MATCH('Cihazlar'!C9,'Ürünler'!$B:$B,0),"")))</f>
        <v/>
      </c>
      <c r="O9">
        <f>IF(P9&gt;0,0,IF('Cihazlar'!J9&lt;&gt;"",N(VALUE('Cihazlar'!J9)),IF(N9="",0,N(INDEX('Ürünler'!$C:$C,N9)))))</f>
        <v>0</v>
      </c>
      <c r="P9">
        <f>IF('Cihazlar'!K9&lt;&gt;"",N(VALUE('Cihazlar'!K9)),IF('Cihazlar'!J9&lt;&gt;"",0,IF(N9="",0,N(INDEX('Ürünler'!$D:$D,N9)))))</f>
        <v>0</v>
      </c>
    </row>
    <row r="10" spans="1:16">
      <c r="A10" t="str">
        <f>IF(AND('Cihazlar'!A10="",'Cihazlar'!B10=""),"",IFERROR(INDEX('Müşteriler'!$A:$A,MATCH(IF('Cihazlar'!A10="","§",'Cihazlar'!A10),'Müşteriler'!$K:$K,0)),IFERROR(INDEX('Müşteriler'!$A:$A,MATCH(IF('Cihazlar'!B10="","§",'Cihazlar'!B10),'Müşteriler'!$C:$C,0)),'Cihazlar'!A10&amp;'Cihazlar'!B10)))</f>
        <v/>
      </c>
      <c r="B10" t="str">
        <f>IF('Cihazlar'!C10="","",IF(N10="",'Cihazlar'!C10,INDEX('Ürünler'!$B:$B,N10)))</f>
        <v/>
      </c>
      <c r="C10" t="str">
        <f>IF('Cihazlar'!D10="","",'Cihazlar'!D10)</f>
        <v/>
      </c>
      <c r="D10" s="16" t="str">
        <f>M10</f>
        <v/>
      </c>
      <c r="E10" t="str">
        <f>IF(P10&gt;0,P10&amp;" gün",IF(O10&gt;0,O10&amp;" ay",""))</f>
        <v/>
      </c>
      <c r="F10" s="16" t="str">
        <f>IF(OR('Cihazlar'!C10="",M10=""),"",IF(P10&gt;0,M10+P10,IF(O10&gt;0,EDATE(M10,O10),"")))</f>
        <v/>
      </c>
      <c r="G10" s="17" t="str">
        <f>IF(F10="","",F10-TODAY())</f>
        <v/>
      </c>
      <c r="H10" t="str">
        <f>IF(G10="","",IF(G10&lt;0,"Gecikmiş",IF(G10&lt;=30,"30 gün içinde","Planlı")))</f>
        <v/>
      </c>
      <c r="I10" s="16" t="str">
        <f>IF('Cihazlar'!S10="","",IF('Cihazlar'!T10="Uygun değil",(IF('Cihazlar'!S10="","",IF(ISNUMBER('Cihazlar'!S10),'Cihazlar'!S10,IFERROR(DATE(VALUE(RIGHT('Cihazlar'!S10,4)),VALUE(MID('Cihazlar'!S10,4,2)),VALUE(LEFT('Cihazlar'!S10,2))),""))))+0,EDATE((IF('Cihazlar'!S10="","",IF(ISNUMBER('Cihazlar'!S10),'Cihazlar'!S10,IFERROR(DATE(VALUE(RIGHT('Cihazlar'!S10,4)),VALUE(MID('Cihazlar'!S10,4,2)),VALUE(LEFT('Cihazlar'!S10,2))),"")))),12)))</f>
        <v/>
      </c>
      <c r="J10" s="17" t="str">
        <f>IF(I10="","",I10-TODAY())</f>
        <v/>
      </c>
      <c r="K10" s="16" t="str">
        <f>IF('Cihazlar'!V10="","",IF('Cihazlar'!W10="Uygun değil",(IF('Cihazlar'!V10="","",IF(ISNUMBER('Cihazlar'!V10),'Cihazlar'!V10,IFERROR(DATE(VALUE(RIGHT('Cihazlar'!V10,4)),VALUE(MID('Cihazlar'!V10,4,2)),VALUE(LEFT('Cihazlar'!V10,2))),""))))+0,EDATE((IF('Cihazlar'!V10="","",IF(ISNUMBER('Cihazlar'!V10),'Cihazlar'!V10,IFERROR(DATE(VALUE(RIGHT('Cihazlar'!V10,4)),VALUE(MID('Cihazlar'!V10,4,2)),VALUE(LEFT('Cihazlar'!V10,2))),"")))),12)))</f>
        <v/>
      </c>
      <c r="L10" s="17" t="str">
        <f>IF(K10="","",K10-TODAY())</f>
        <v/>
      </c>
      <c r="M10" s="16" t="str">
        <f>IF('Cihazlar'!F10&lt;&gt;"",IF('Cihazlar'!F10="","",IF(ISNUMBER('Cihazlar'!F10),'Cihazlar'!F10,IFERROR(DATE(VALUE(RIGHT('Cihazlar'!F10,4)),VALUE(MID('Cihazlar'!F10,4,2)),VALUE(LEFT('Cihazlar'!F10,2))),""))),IF('Cihazlar'!E10="","",IF(ISNUMBER('Cihazlar'!E10),'Cihazlar'!E10,IFERROR(DATE(VALUE(RIGHT('Cihazlar'!E10,4)),VALUE(MID('Cihazlar'!E10,4,2)),VALUE(LEFT('Cihazlar'!E10,2))),""))))</f>
        <v/>
      </c>
      <c r="N10" t="str">
        <f>IF('Cihazlar'!C10="","",IFERROR(MATCH('Cihazlar'!C10,'Ürünler'!$A:$A,0),IFERROR(MATCH('Cihazlar'!C10,'Ürünler'!$B:$B,0),"")))</f>
        <v/>
      </c>
      <c r="O10">
        <f>IF(P10&gt;0,0,IF('Cihazlar'!J10&lt;&gt;"",N(VALUE('Cihazlar'!J10)),IF(N10="",0,N(INDEX('Ürünler'!$C:$C,N10)))))</f>
        <v>0</v>
      </c>
      <c r="P10">
        <f>IF('Cihazlar'!K10&lt;&gt;"",N(VALUE('Cihazlar'!K10)),IF('Cihazlar'!J10&lt;&gt;"",0,IF(N10="",0,N(INDEX('Ürünler'!$D:$D,N10)))))</f>
        <v>0</v>
      </c>
    </row>
    <row r="11" spans="1:16">
      <c r="A11" t="str">
        <f>IF(AND('Cihazlar'!A11="",'Cihazlar'!B11=""),"",IFERROR(INDEX('Müşteriler'!$A:$A,MATCH(IF('Cihazlar'!A11="","§",'Cihazlar'!A11),'Müşteriler'!$K:$K,0)),IFERROR(INDEX('Müşteriler'!$A:$A,MATCH(IF('Cihazlar'!B11="","§",'Cihazlar'!B11),'Müşteriler'!$C:$C,0)),'Cihazlar'!A11&amp;'Cihazlar'!B11)))</f>
        <v/>
      </c>
      <c r="B11" t="str">
        <f>IF('Cihazlar'!C11="","",IF(N11="",'Cihazlar'!C11,INDEX('Ürünler'!$B:$B,N11)))</f>
        <v/>
      </c>
      <c r="C11" t="str">
        <f>IF('Cihazlar'!D11="","",'Cihazlar'!D11)</f>
        <v/>
      </c>
      <c r="D11" s="16" t="str">
        <f>M11</f>
        <v/>
      </c>
      <c r="E11" t="str">
        <f>IF(P11&gt;0,P11&amp;" gün",IF(O11&gt;0,O11&amp;" ay",""))</f>
        <v/>
      </c>
      <c r="F11" s="16" t="str">
        <f>IF(OR('Cihazlar'!C11="",M11=""),"",IF(P11&gt;0,M11+P11,IF(O11&gt;0,EDATE(M11,O11),"")))</f>
        <v/>
      </c>
      <c r="G11" s="17" t="str">
        <f>IF(F11="","",F11-TODAY())</f>
        <v/>
      </c>
      <c r="H11" t="str">
        <f>IF(G11="","",IF(G11&lt;0,"Gecikmiş",IF(G11&lt;=30,"30 gün içinde","Planlı")))</f>
        <v/>
      </c>
      <c r="I11" s="16" t="str">
        <f>IF('Cihazlar'!S11="","",IF('Cihazlar'!T11="Uygun değil",(IF('Cihazlar'!S11="","",IF(ISNUMBER('Cihazlar'!S11),'Cihazlar'!S11,IFERROR(DATE(VALUE(RIGHT('Cihazlar'!S11,4)),VALUE(MID('Cihazlar'!S11,4,2)),VALUE(LEFT('Cihazlar'!S11,2))),""))))+0,EDATE((IF('Cihazlar'!S11="","",IF(ISNUMBER('Cihazlar'!S11),'Cihazlar'!S11,IFERROR(DATE(VALUE(RIGHT('Cihazlar'!S11,4)),VALUE(MID('Cihazlar'!S11,4,2)),VALUE(LEFT('Cihazlar'!S11,2))),"")))),12)))</f>
        <v/>
      </c>
      <c r="J11" s="17" t="str">
        <f>IF(I11="","",I11-TODAY())</f>
        <v/>
      </c>
      <c r="K11" s="16" t="str">
        <f>IF('Cihazlar'!V11="","",IF('Cihazlar'!W11="Uygun değil",(IF('Cihazlar'!V11="","",IF(ISNUMBER('Cihazlar'!V11),'Cihazlar'!V11,IFERROR(DATE(VALUE(RIGHT('Cihazlar'!V11,4)),VALUE(MID('Cihazlar'!V11,4,2)),VALUE(LEFT('Cihazlar'!V11,2))),""))))+0,EDATE((IF('Cihazlar'!V11="","",IF(ISNUMBER('Cihazlar'!V11),'Cihazlar'!V11,IFERROR(DATE(VALUE(RIGHT('Cihazlar'!V11,4)),VALUE(MID('Cihazlar'!V11,4,2)),VALUE(LEFT('Cihazlar'!V11,2))),"")))),12)))</f>
        <v/>
      </c>
      <c r="L11" s="17" t="str">
        <f>IF(K11="","",K11-TODAY())</f>
        <v/>
      </c>
      <c r="M11" s="16" t="str">
        <f>IF('Cihazlar'!F11&lt;&gt;"",IF('Cihazlar'!F11="","",IF(ISNUMBER('Cihazlar'!F11),'Cihazlar'!F11,IFERROR(DATE(VALUE(RIGHT('Cihazlar'!F11,4)),VALUE(MID('Cihazlar'!F11,4,2)),VALUE(LEFT('Cihazlar'!F11,2))),""))),IF('Cihazlar'!E11="","",IF(ISNUMBER('Cihazlar'!E11),'Cihazlar'!E11,IFERROR(DATE(VALUE(RIGHT('Cihazlar'!E11,4)),VALUE(MID('Cihazlar'!E11,4,2)),VALUE(LEFT('Cihazlar'!E11,2))),""))))</f>
        <v/>
      </c>
      <c r="N11" t="str">
        <f>IF('Cihazlar'!C11="","",IFERROR(MATCH('Cihazlar'!C11,'Ürünler'!$A:$A,0),IFERROR(MATCH('Cihazlar'!C11,'Ürünler'!$B:$B,0),"")))</f>
        <v/>
      </c>
      <c r="O11">
        <f>IF(P11&gt;0,0,IF('Cihazlar'!J11&lt;&gt;"",N(VALUE('Cihazlar'!J11)),IF(N11="",0,N(INDEX('Ürünler'!$C:$C,N11)))))</f>
        <v>0</v>
      </c>
      <c r="P11">
        <f>IF('Cihazlar'!K11&lt;&gt;"",N(VALUE('Cihazlar'!K11)),IF('Cihazlar'!J11&lt;&gt;"",0,IF(N11="",0,N(INDEX('Ürünler'!$D:$D,N11)))))</f>
        <v>0</v>
      </c>
    </row>
    <row r="12" spans="1:16">
      <c r="A12" t="str">
        <f>IF(AND('Cihazlar'!A12="",'Cihazlar'!B12=""),"",IFERROR(INDEX('Müşteriler'!$A:$A,MATCH(IF('Cihazlar'!A12="","§",'Cihazlar'!A12),'Müşteriler'!$K:$K,0)),IFERROR(INDEX('Müşteriler'!$A:$A,MATCH(IF('Cihazlar'!B12="","§",'Cihazlar'!B12),'Müşteriler'!$C:$C,0)),'Cihazlar'!A12&amp;'Cihazlar'!B12)))</f>
        <v/>
      </c>
      <c r="B12" t="str">
        <f>IF('Cihazlar'!C12="","",IF(N12="",'Cihazlar'!C12,INDEX('Ürünler'!$B:$B,N12)))</f>
        <v/>
      </c>
      <c r="C12" t="str">
        <f>IF('Cihazlar'!D12="","",'Cihazlar'!D12)</f>
        <v/>
      </c>
      <c r="D12" s="16" t="str">
        <f>M12</f>
        <v/>
      </c>
      <c r="E12" t="str">
        <f>IF(P12&gt;0,P12&amp;" gün",IF(O12&gt;0,O12&amp;" ay",""))</f>
        <v/>
      </c>
      <c r="F12" s="16" t="str">
        <f>IF(OR('Cihazlar'!C12="",M12=""),"",IF(P12&gt;0,M12+P12,IF(O12&gt;0,EDATE(M12,O12),"")))</f>
        <v/>
      </c>
      <c r="G12" s="17" t="str">
        <f>IF(F12="","",F12-TODAY())</f>
        <v/>
      </c>
      <c r="H12" t="str">
        <f>IF(G12="","",IF(G12&lt;0,"Gecikmiş",IF(G12&lt;=30,"30 gün içinde","Planlı")))</f>
        <v/>
      </c>
      <c r="I12" s="16" t="str">
        <f>IF('Cihazlar'!S12="","",IF('Cihazlar'!T12="Uygun değil",(IF('Cihazlar'!S12="","",IF(ISNUMBER('Cihazlar'!S12),'Cihazlar'!S12,IFERROR(DATE(VALUE(RIGHT('Cihazlar'!S12,4)),VALUE(MID('Cihazlar'!S12,4,2)),VALUE(LEFT('Cihazlar'!S12,2))),""))))+0,EDATE((IF('Cihazlar'!S12="","",IF(ISNUMBER('Cihazlar'!S12),'Cihazlar'!S12,IFERROR(DATE(VALUE(RIGHT('Cihazlar'!S12,4)),VALUE(MID('Cihazlar'!S12,4,2)),VALUE(LEFT('Cihazlar'!S12,2))),"")))),12)))</f>
        <v/>
      </c>
      <c r="J12" s="17" t="str">
        <f>IF(I12="","",I12-TODAY())</f>
        <v/>
      </c>
      <c r="K12" s="16" t="str">
        <f>IF('Cihazlar'!V12="","",IF('Cihazlar'!W12="Uygun değil",(IF('Cihazlar'!V12="","",IF(ISNUMBER('Cihazlar'!V12),'Cihazlar'!V12,IFERROR(DATE(VALUE(RIGHT('Cihazlar'!V12,4)),VALUE(MID('Cihazlar'!V12,4,2)),VALUE(LEFT('Cihazlar'!V12,2))),""))))+0,EDATE((IF('Cihazlar'!V12="","",IF(ISNUMBER('Cihazlar'!V12),'Cihazlar'!V12,IFERROR(DATE(VALUE(RIGHT('Cihazlar'!V12,4)),VALUE(MID('Cihazlar'!V12,4,2)),VALUE(LEFT('Cihazlar'!V12,2))),"")))),12)))</f>
        <v/>
      </c>
      <c r="L12" s="17" t="str">
        <f>IF(K12="","",K12-TODAY())</f>
        <v/>
      </c>
      <c r="M12" s="16" t="str">
        <f>IF('Cihazlar'!F12&lt;&gt;"",IF('Cihazlar'!F12="","",IF(ISNUMBER('Cihazlar'!F12),'Cihazlar'!F12,IFERROR(DATE(VALUE(RIGHT('Cihazlar'!F12,4)),VALUE(MID('Cihazlar'!F12,4,2)),VALUE(LEFT('Cihazlar'!F12,2))),""))),IF('Cihazlar'!E12="","",IF(ISNUMBER('Cihazlar'!E12),'Cihazlar'!E12,IFERROR(DATE(VALUE(RIGHT('Cihazlar'!E12,4)),VALUE(MID('Cihazlar'!E12,4,2)),VALUE(LEFT('Cihazlar'!E12,2))),""))))</f>
        <v/>
      </c>
      <c r="N12" t="str">
        <f>IF('Cihazlar'!C12="","",IFERROR(MATCH('Cihazlar'!C12,'Ürünler'!$A:$A,0),IFERROR(MATCH('Cihazlar'!C12,'Ürünler'!$B:$B,0),"")))</f>
        <v/>
      </c>
      <c r="O12">
        <f>IF(P12&gt;0,0,IF('Cihazlar'!J12&lt;&gt;"",N(VALUE('Cihazlar'!J12)),IF(N12="",0,N(INDEX('Ürünler'!$C:$C,N12)))))</f>
        <v>0</v>
      </c>
      <c r="P12">
        <f>IF('Cihazlar'!K12&lt;&gt;"",N(VALUE('Cihazlar'!K12)),IF('Cihazlar'!J12&lt;&gt;"",0,IF(N12="",0,N(INDEX('Ürünler'!$D:$D,N12)))))</f>
        <v>0</v>
      </c>
    </row>
    <row r="13" spans="1:16">
      <c r="A13" t="str">
        <f>IF(AND('Cihazlar'!A13="",'Cihazlar'!B13=""),"",IFERROR(INDEX('Müşteriler'!$A:$A,MATCH(IF('Cihazlar'!A13="","§",'Cihazlar'!A13),'Müşteriler'!$K:$K,0)),IFERROR(INDEX('Müşteriler'!$A:$A,MATCH(IF('Cihazlar'!B13="","§",'Cihazlar'!B13),'Müşteriler'!$C:$C,0)),'Cihazlar'!A13&amp;'Cihazlar'!B13)))</f>
        <v/>
      </c>
      <c r="B13" t="str">
        <f>IF('Cihazlar'!C13="","",IF(N13="",'Cihazlar'!C13,INDEX('Ürünler'!$B:$B,N13)))</f>
        <v/>
      </c>
      <c r="C13" t="str">
        <f>IF('Cihazlar'!D13="","",'Cihazlar'!D13)</f>
        <v/>
      </c>
      <c r="D13" s="16" t="str">
        <f>M13</f>
        <v/>
      </c>
      <c r="E13" t="str">
        <f>IF(P13&gt;0,P13&amp;" gün",IF(O13&gt;0,O13&amp;" ay",""))</f>
        <v/>
      </c>
      <c r="F13" s="16" t="str">
        <f>IF(OR('Cihazlar'!C13="",M13=""),"",IF(P13&gt;0,M13+P13,IF(O13&gt;0,EDATE(M13,O13),"")))</f>
        <v/>
      </c>
      <c r="G13" s="17" t="str">
        <f>IF(F13="","",F13-TODAY())</f>
        <v/>
      </c>
      <c r="H13" t="str">
        <f>IF(G13="","",IF(G13&lt;0,"Gecikmiş",IF(G13&lt;=30,"30 gün içinde","Planlı")))</f>
        <v/>
      </c>
      <c r="I13" s="16" t="str">
        <f>IF('Cihazlar'!S13="","",IF('Cihazlar'!T13="Uygun değil",(IF('Cihazlar'!S13="","",IF(ISNUMBER('Cihazlar'!S13),'Cihazlar'!S13,IFERROR(DATE(VALUE(RIGHT('Cihazlar'!S13,4)),VALUE(MID('Cihazlar'!S13,4,2)),VALUE(LEFT('Cihazlar'!S13,2))),""))))+0,EDATE((IF('Cihazlar'!S13="","",IF(ISNUMBER('Cihazlar'!S13),'Cihazlar'!S13,IFERROR(DATE(VALUE(RIGHT('Cihazlar'!S13,4)),VALUE(MID('Cihazlar'!S13,4,2)),VALUE(LEFT('Cihazlar'!S13,2))),"")))),12)))</f>
        <v/>
      </c>
      <c r="J13" s="17" t="str">
        <f>IF(I13="","",I13-TODAY())</f>
        <v/>
      </c>
      <c r="K13" s="16" t="str">
        <f>IF('Cihazlar'!V13="","",IF('Cihazlar'!W13="Uygun değil",(IF('Cihazlar'!V13="","",IF(ISNUMBER('Cihazlar'!V13),'Cihazlar'!V13,IFERROR(DATE(VALUE(RIGHT('Cihazlar'!V13,4)),VALUE(MID('Cihazlar'!V13,4,2)),VALUE(LEFT('Cihazlar'!V13,2))),""))))+0,EDATE((IF('Cihazlar'!V13="","",IF(ISNUMBER('Cihazlar'!V13),'Cihazlar'!V13,IFERROR(DATE(VALUE(RIGHT('Cihazlar'!V13,4)),VALUE(MID('Cihazlar'!V13,4,2)),VALUE(LEFT('Cihazlar'!V13,2))),"")))),12)))</f>
        <v/>
      </c>
      <c r="L13" s="17" t="str">
        <f>IF(K13="","",K13-TODAY())</f>
        <v/>
      </c>
      <c r="M13" s="16" t="str">
        <f>IF('Cihazlar'!F13&lt;&gt;"",IF('Cihazlar'!F13="","",IF(ISNUMBER('Cihazlar'!F13),'Cihazlar'!F13,IFERROR(DATE(VALUE(RIGHT('Cihazlar'!F13,4)),VALUE(MID('Cihazlar'!F13,4,2)),VALUE(LEFT('Cihazlar'!F13,2))),""))),IF('Cihazlar'!E13="","",IF(ISNUMBER('Cihazlar'!E13),'Cihazlar'!E13,IFERROR(DATE(VALUE(RIGHT('Cihazlar'!E13,4)),VALUE(MID('Cihazlar'!E13,4,2)),VALUE(LEFT('Cihazlar'!E13,2))),""))))</f>
        <v/>
      </c>
      <c r="N13" t="str">
        <f>IF('Cihazlar'!C13="","",IFERROR(MATCH('Cihazlar'!C13,'Ürünler'!$A:$A,0),IFERROR(MATCH('Cihazlar'!C13,'Ürünler'!$B:$B,0),"")))</f>
        <v/>
      </c>
      <c r="O13">
        <f>IF(P13&gt;0,0,IF('Cihazlar'!J13&lt;&gt;"",N(VALUE('Cihazlar'!J13)),IF(N13="",0,N(INDEX('Ürünler'!$C:$C,N13)))))</f>
        <v>0</v>
      </c>
      <c r="P13">
        <f>IF('Cihazlar'!K13&lt;&gt;"",N(VALUE('Cihazlar'!K13)),IF('Cihazlar'!J13&lt;&gt;"",0,IF(N13="",0,N(INDEX('Ürünler'!$D:$D,N13)))))</f>
        <v>0</v>
      </c>
    </row>
    <row r="14" spans="1:16">
      <c r="A14" t="str">
        <f>IF(AND('Cihazlar'!A14="",'Cihazlar'!B14=""),"",IFERROR(INDEX('Müşteriler'!$A:$A,MATCH(IF('Cihazlar'!A14="","§",'Cihazlar'!A14),'Müşteriler'!$K:$K,0)),IFERROR(INDEX('Müşteriler'!$A:$A,MATCH(IF('Cihazlar'!B14="","§",'Cihazlar'!B14),'Müşteriler'!$C:$C,0)),'Cihazlar'!A14&amp;'Cihazlar'!B14)))</f>
        <v/>
      </c>
      <c r="B14" t="str">
        <f>IF('Cihazlar'!C14="","",IF(N14="",'Cihazlar'!C14,INDEX('Ürünler'!$B:$B,N14)))</f>
        <v/>
      </c>
      <c r="C14" t="str">
        <f>IF('Cihazlar'!D14="","",'Cihazlar'!D14)</f>
        <v/>
      </c>
      <c r="D14" s="16" t="str">
        <f>M14</f>
        <v/>
      </c>
      <c r="E14" t="str">
        <f>IF(P14&gt;0,P14&amp;" gün",IF(O14&gt;0,O14&amp;" ay",""))</f>
        <v/>
      </c>
      <c r="F14" s="16" t="str">
        <f>IF(OR('Cihazlar'!C14="",M14=""),"",IF(P14&gt;0,M14+P14,IF(O14&gt;0,EDATE(M14,O14),"")))</f>
        <v/>
      </c>
      <c r="G14" s="17" t="str">
        <f>IF(F14="","",F14-TODAY())</f>
        <v/>
      </c>
      <c r="H14" t="str">
        <f>IF(G14="","",IF(G14&lt;0,"Gecikmiş",IF(G14&lt;=30,"30 gün içinde","Planlı")))</f>
        <v/>
      </c>
      <c r="I14" s="16" t="str">
        <f>IF('Cihazlar'!S14="","",IF('Cihazlar'!T14="Uygun değil",(IF('Cihazlar'!S14="","",IF(ISNUMBER('Cihazlar'!S14),'Cihazlar'!S14,IFERROR(DATE(VALUE(RIGHT('Cihazlar'!S14,4)),VALUE(MID('Cihazlar'!S14,4,2)),VALUE(LEFT('Cihazlar'!S14,2))),""))))+0,EDATE((IF('Cihazlar'!S14="","",IF(ISNUMBER('Cihazlar'!S14),'Cihazlar'!S14,IFERROR(DATE(VALUE(RIGHT('Cihazlar'!S14,4)),VALUE(MID('Cihazlar'!S14,4,2)),VALUE(LEFT('Cihazlar'!S14,2))),"")))),12)))</f>
        <v/>
      </c>
      <c r="J14" s="17" t="str">
        <f>IF(I14="","",I14-TODAY())</f>
        <v/>
      </c>
      <c r="K14" s="16" t="str">
        <f>IF('Cihazlar'!V14="","",IF('Cihazlar'!W14="Uygun değil",(IF('Cihazlar'!V14="","",IF(ISNUMBER('Cihazlar'!V14),'Cihazlar'!V14,IFERROR(DATE(VALUE(RIGHT('Cihazlar'!V14,4)),VALUE(MID('Cihazlar'!V14,4,2)),VALUE(LEFT('Cihazlar'!V14,2))),""))))+0,EDATE((IF('Cihazlar'!V14="","",IF(ISNUMBER('Cihazlar'!V14),'Cihazlar'!V14,IFERROR(DATE(VALUE(RIGHT('Cihazlar'!V14,4)),VALUE(MID('Cihazlar'!V14,4,2)),VALUE(LEFT('Cihazlar'!V14,2))),"")))),12)))</f>
        <v/>
      </c>
      <c r="L14" s="17" t="str">
        <f>IF(K14="","",K14-TODAY())</f>
        <v/>
      </c>
      <c r="M14" s="16" t="str">
        <f>IF('Cihazlar'!F14&lt;&gt;"",IF('Cihazlar'!F14="","",IF(ISNUMBER('Cihazlar'!F14),'Cihazlar'!F14,IFERROR(DATE(VALUE(RIGHT('Cihazlar'!F14,4)),VALUE(MID('Cihazlar'!F14,4,2)),VALUE(LEFT('Cihazlar'!F14,2))),""))),IF('Cihazlar'!E14="","",IF(ISNUMBER('Cihazlar'!E14),'Cihazlar'!E14,IFERROR(DATE(VALUE(RIGHT('Cihazlar'!E14,4)),VALUE(MID('Cihazlar'!E14,4,2)),VALUE(LEFT('Cihazlar'!E14,2))),""))))</f>
        <v/>
      </c>
      <c r="N14" t="str">
        <f>IF('Cihazlar'!C14="","",IFERROR(MATCH('Cihazlar'!C14,'Ürünler'!$A:$A,0),IFERROR(MATCH('Cihazlar'!C14,'Ürünler'!$B:$B,0),"")))</f>
        <v/>
      </c>
      <c r="O14">
        <f>IF(P14&gt;0,0,IF('Cihazlar'!J14&lt;&gt;"",N(VALUE('Cihazlar'!J14)),IF(N14="",0,N(INDEX('Ürünler'!$C:$C,N14)))))</f>
        <v>0</v>
      </c>
      <c r="P14">
        <f>IF('Cihazlar'!K14&lt;&gt;"",N(VALUE('Cihazlar'!K14)),IF('Cihazlar'!J14&lt;&gt;"",0,IF(N14="",0,N(INDEX('Ürünler'!$D:$D,N14)))))</f>
        <v>0</v>
      </c>
    </row>
    <row r="15" spans="1:16">
      <c r="A15" t="str">
        <f>IF(AND('Cihazlar'!A15="",'Cihazlar'!B15=""),"",IFERROR(INDEX('Müşteriler'!$A:$A,MATCH(IF('Cihazlar'!A15="","§",'Cihazlar'!A15),'Müşteriler'!$K:$K,0)),IFERROR(INDEX('Müşteriler'!$A:$A,MATCH(IF('Cihazlar'!B15="","§",'Cihazlar'!B15),'Müşteriler'!$C:$C,0)),'Cihazlar'!A15&amp;'Cihazlar'!B15)))</f>
        <v/>
      </c>
      <c r="B15" t="str">
        <f>IF('Cihazlar'!C15="","",IF(N15="",'Cihazlar'!C15,INDEX('Ürünler'!$B:$B,N15)))</f>
        <v/>
      </c>
      <c r="C15" t="str">
        <f>IF('Cihazlar'!D15="","",'Cihazlar'!D15)</f>
        <v/>
      </c>
      <c r="D15" s="16" t="str">
        <f>M15</f>
        <v/>
      </c>
      <c r="E15" t="str">
        <f>IF(P15&gt;0,P15&amp;" gün",IF(O15&gt;0,O15&amp;" ay",""))</f>
        <v/>
      </c>
      <c r="F15" s="16" t="str">
        <f>IF(OR('Cihazlar'!C15="",M15=""),"",IF(P15&gt;0,M15+P15,IF(O15&gt;0,EDATE(M15,O15),"")))</f>
        <v/>
      </c>
      <c r="G15" s="17" t="str">
        <f>IF(F15="","",F15-TODAY())</f>
        <v/>
      </c>
      <c r="H15" t="str">
        <f>IF(G15="","",IF(G15&lt;0,"Gecikmiş",IF(G15&lt;=30,"30 gün içinde","Planlı")))</f>
        <v/>
      </c>
      <c r="I15" s="16" t="str">
        <f>IF('Cihazlar'!S15="","",IF('Cihazlar'!T15="Uygun değil",(IF('Cihazlar'!S15="","",IF(ISNUMBER('Cihazlar'!S15),'Cihazlar'!S15,IFERROR(DATE(VALUE(RIGHT('Cihazlar'!S15,4)),VALUE(MID('Cihazlar'!S15,4,2)),VALUE(LEFT('Cihazlar'!S15,2))),""))))+0,EDATE((IF('Cihazlar'!S15="","",IF(ISNUMBER('Cihazlar'!S15),'Cihazlar'!S15,IFERROR(DATE(VALUE(RIGHT('Cihazlar'!S15,4)),VALUE(MID('Cihazlar'!S15,4,2)),VALUE(LEFT('Cihazlar'!S15,2))),"")))),12)))</f>
        <v/>
      </c>
      <c r="J15" s="17" t="str">
        <f>IF(I15="","",I15-TODAY())</f>
        <v/>
      </c>
      <c r="K15" s="16" t="str">
        <f>IF('Cihazlar'!V15="","",IF('Cihazlar'!W15="Uygun değil",(IF('Cihazlar'!V15="","",IF(ISNUMBER('Cihazlar'!V15),'Cihazlar'!V15,IFERROR(DATE(VALUE(RIGHT('Cihazlar'!V15,4)),VALUE(MID('Cihazlar'!V15,4,2)),VALUE(LEFT('Cihazlar'!V15,2))),""))))+0,EDATE((IF('Cihazlar'!V15="","",IF(ISNUMBER('Cihazlar'!V15),'Cihazlar'!V15,IFERROR(DATE(VALUE(RIGHT('Cihazlar'!V15,4)),VALUE(MID('Cihazlar'!V15,4,2)),VALUE(LEFT('Cihazlar'!V15,2))),"")))),12)))</f>
        <v/>
      </c>
      <c r="L15" s="17" t="str">
        <f>IF(K15="","",K15-TODAY())</f>
        <v/>
      </c>
      <c r="M15" s="16" t="str">
        <f>IF('Cihazlar'!F15&lt;&gt;"",IF('Cihazlar'!F15="","",IF(ISNUMBER('Cihazlar'!F15),'Cihazlar'!F15,IFERROR(DATE(VALUE(RIGHT('Cihazlar'!F15,4)),VALUE(MID('Cihazlar'!F15,4,2)),VALUE(LEFT('Cihazlar'!F15,2))),""))),IF('Cihazlar'!E15="","",IF(ISNUMBER('Cihazlar'!E15),'Cihazlar'!E15,IFERROR(DATE(VALUE(RIGHT('Cihazlar'!E15,4)),VALUE(MID('Cihazlar'!E15,4,2)),VALUE(LEFT('Cihazlar'!E15,2))),""))))</f>
        <v/>
      </c>
      <c r="N15" t="str">
        <f>IF('Cihazlar'!C15="","",IFERROR(MATCH('Cihazlar'!C15,'Ürünler'!$A:$A,0),IFERROR(MATCH('Cihazlar'!C15,'Ürünler'!$B:$B,0),"")))</f>
        <v/>
      </c>
      <c r="O15">
        <f>IF(P15&gt;0,0,IF('Cihazlar'!J15&lt;&gt;"",N(VALUE('Cihazlar'!J15)),IF(N15="",0,N(INDEX('Ürünler'!$C:$C,N15)))))</f>
        <v>0</v>
      </c>
      <c r="P15">
        <f>IF('Cihazlar'!K15&lt;&gt;"",N(VALUE('Cihazlar'!K15)),IF('Cihazlar'!J15&lt;&gt;"",0,IF(N15="",0,N(INDEX('Ürünler'!$D:$D,N15)))))</f>
        <v>0</v>
      </c>
    </row>
    <row r="16" spans="1:16">
      <c r="A16" t="str">
        <f>IF(AND('Cihazlar'!A16="",'Cihazlar'!B16=""),"",IFERROR(INDEX('Müşteriler'!$A:$A,MATCH(IF('Cihazlar'!A16="","§",'Cihazlar'!A16),'Müşteriler'!$K:$K,0)),IFERROR(INDEX('Müşteriler'!$A:$A,MATCH(IF('Cihazlar'!B16="","§",'Cihazlar'!B16),'Müşteriler'!$C:$C,0)),'Cihazlar'!A16&amp;'Cihazlar'!B16)))</f>
        <v/>
      </c>
      <c r="B16" t="str">
        <f>IF('Cihazlar'!C16="","",IF(N16="",'Cihazlar'!C16,INDEX('Ürünler'!$B:$B,N16)))</f>
        <v/>
      </c>
      <c r="C16" t="str">
        <f>IF('Cihazlar'!D16="","",'Cihazlar'!D16)</f>
        <v/>
      </c>
      <c r="D16" s="16" t="str">
        <f>M16</f>
        <v/>
      </c>
      <c r="E16" t="str">
        <f>IF(P16&gt;0,P16&amp;" gün",IF(O16&gt;0,O16&amp;" ay",""))</f>
        <v/>
      </c>
      <c r="F16" s="16" t="str">
        <f>IF(OR('Cihazlar'!C16="",M16=""),"",IF(P16&gt;0,M16+P16,IF(O16&gt;0,EDATE(M16,O16),"")))</f>
        <v/>
      </c>
      <c r="G16" s="17" t="str">
        <f>IF(F16="","",F16-TODAY())</f>
        <v/>
      </c>
      <c r="H16" t="str">
        <f>IF(G16="","",IF(G16&lt;0,"Gecikmiş",IF(G16&lt;=30,"30 gün içinde","Planlı")))</f>
        <v/>
      </c>
      <c r="I16" s="16" t="str">
        <f>IF('Cihazlar'!S16="","",IF('Cihazlar'!T16="Uygun değil",(IF('Cihazlar'!S16="","",IF(ISNUMBER('Cihazlar'!S16),'Cihazlar'!S16,IFERROR(DATE(VALUE(RIGHT('Cihazlar'!S16,4)),VALUE(MID('Cihazlar'!S16,4,2)),VALUE(LEFT('Cihazlar'!S16,2))),""))))+0,EDATE((IF('Cihazlar'!S16="","",IF(ISNUMBER('Cihazlar'!S16),'Cihazlar'!S16,IFERROR(DATE(VALUE(RIGHT('Cihazlar'!S16,4)),VALUE(MID('Cihazlar'!S16,4,2)),VALUE(LEFT('Cihazlar'!S16,2))),"")))),12)))</f>
        <v/>
      </c>
      <c r="J16" s="17" t="str">
        <f>IF(I16="","",I16-TODAY())</f>
        <v/>
      </c>
      <c r="K16" s="16" t="str">
        <f>IF('Cihazlar'!V16="","",IF('Cihazlar'!W16="Uygun değil",(IF('Cihazlar'!V16="","",IF(ISNUMBER('Cihazlar'!V16),'Cihazlar'!V16,IFERROR(DATE(VALUE(RIGHT('Cihazlar'!V16,4)),VALUE(MID('Cihazlar'!V16,4,2)),VALUE(LEFT('Cihazlar'!V16,2))),""))))+0,EDATE((IF('Cihazlar'!V16="","",IF(ISNUMBER('Cihazlar'!V16),'Cihazlar'!V16,IFERROR(DATE(VALUE(RIGHT('Cihazlar'!V16,4)),VALUE(MID('Cihazlar'!V16,4,2)),VALUE(LEFT('Cihazlar'!V16,2))),"")))),12)))</f>
        <v/>
      </c>
      <c r="L16" s="17" t="str">
        <f>IF(K16="","",K16-TODAY())</f>
        <v/>
      </c>
      <c r="M16" s="16" t="str">
        <f>IF('Cihazlar'!F16&lt;&gt;"",IF('Cihazlar'!F16="","",IF(ISNUMBER('Cihazlar'!F16),'Cihazlar'!F16,IFERROR(DATE(VALUE(RIGHT('Cihazlar'!F16,4)),VALUE(MID('Cihazlar'!F16,4,2)),VALUE(LEFT('Cihazlar'!F16,2))),""))),IF('Cihazlar'!E16="","",IF(ISNUMBER('Cihazlar'!E16),'Cihazlar'!E16,IFERROR(DATE(VALUE(RIGHT('Cihazlar'!E16,4)),VALUE(MID('Cihazlar'!E16,4,2)),VALUE(LEFT('Cihazlar'!E16,2))),""))))</f>
        <v/>
      </c>
      <c r="N16" t="str">
        <f>IF('Cihazlar'!C16="","",IFERROR(MATCH('Cihazlar'!C16,'Ürünler'!$A:$A,0),IFERROR(MATCH('Cihazlar'!C16,'Ürünler'!$B:$B,0),"")))</f>
        <v/>
      </c>
      <c r="O16">
        <f>IF(P16&gt;0,0,IF('Cihazlar'!J16&lt;&gt;"",N(VALUE('Cihazlar'!J16)),IF(N16="",0,N(INDEX('Ürünler'!$C:$C,N16)))))</f>
        <v>0</v>
      </c>
      <c r="P16">
        <f>IF('Cihazlar'!K16&lt;&gt;"",N(VALUE('Cihazlar'!K16)),IF('Cihazlar'!J16&lt;&gt;"",0,IF(N16="",0,N(INDEX('Ürünler'!$D:$D,N16)))))</f>
        <v>0</v>
      </c>
    </row>
    <row r="17" spans="1:16">
      <c r="A17" t="str">
        <f>IF(AND('Cihazlar'!A17="",'Cihazlar'!B17=""),"",IFERROR(INDEX('Müşteriler'!$A:$A,MATCH(IF('Cihazlar'!A17="","§",'Cihazlar'!A17),'Müşteriler'!$K:$K,0)),IFERROR(INDEX('Müşteriler'!$A:$A,MATCH(IF('Cihazlar'!B17="","§",'Cihazlar'!B17),'Müşteriler'!$C:$C,0)),'Cihazlar'!A17&amp;'Cihazlar'!B17)))</f>
        <v/>
      </c>
      <c r="B17" t="str">
        <f>IF('Cihazlar'!C17="","",IF(N17="",'Cihazlar'!C17,INDEX('Ürünler'!$B:$B,N17)))</f>
        <v/>
      </c>
      <c r="C17" t="str">
        <f>IF('Cihazlar'!D17="","",'Cihazlar'!D17)</f>
        <v/>
      </c>
      <c r="D17" s="16" t="str">
        <f>M17</f>
        <v/>
      </c>
      <c r="E17" t="str">
        <f>IF(P17&gt;0,P17&amp;" gün",IF(O17&gt;0,O17&amp;" ay",""))</f>
        <v/>
      </c>
      <c r="F17" s="16" t="str">
        <f>IF(OR('Cihazlar'!C17="",M17=""),"",IF(P17&gt;0,M17+P17,IF(O17&gt;0,EDATE(M17,O17),"")))</f>
        <v/>
      </c>
      <c r="G17" s="17" t="str">
        <f>IF(F17="","",F17-TODAY())</f>
        <v/>
      </c>
      <c r="H17" t="str">
        <f>IF(G17="","",IF(G17&lt;0,"Gecikmiş",IF(G17&lt;=30,"30 gün içinde","Planlı")))</f>
        <v/>
      </c>
      <c r="I17" s="16" t="str">
        <f>IF('Cihazlar'!S17="","",IF('Cihazlar'!T17="Uygun değil",(IF('Cihazlar'!S17="","",IF(ISNUMBER('Cihazlar'!S17),'Cihazlar'!S17,IFERROR(DATE(VALUE(RIGHT('Cihazlar'!S17,4)),VALUE(MID('Cihazlar'!S17,4,2)),VALUE(LEFT('Cihazlar'!S17,2))),""))))+0,EDATE((IF('Cihazlar'!S17="","",IF(ISNUMBER('Cihazlar'!S17),'Cihazlar'!S17,IFERROR(DATE(VALUE(RIGHT('Cihazlar'!S17,4)),VALUE(MID('Cihazlar'!S17,4,2)),VALUE(LEFT('Cihazlar'!S17,2))),"")))),12)))</f>
        <v/>
      </c>
      <c r="J17" s="17" t="str">
        <f>IF(I17="","",I17-TODAY())</f>
        <v/>
      </c>
      <c r="K17" s="16" t="str">
        <f>IF('Cihazlar'!V17="","",IF('Cihazlar'!W17="Uygun değil",(IF('Cihazlar'!V17="","",IF(ISNUMBER('Cihazlar'!V17),'Cihazlar'!V17,IFERROR(DATE(VALUE(RIGHT('Cihazlar'!V17,4)),VALUE(MID('Cihazlar'!V17,4,2)),VALUE(LEFT('Cihazlar'!V17,2))),""))))+0,EDATE((IF('Cihazlar'!V17="","",IF(ISNUMBER('Cihazlar'!V17),'Cihazlar'!V17,IFERROR(DATE(VALUE(RIGHT('Cihazlar'!V17,4)),VALUE(MID('Cihazlar'!V17,4,2)),VALUE(LEFT('Cihazlar'!V17,2))),"")))),12)))</f>
        <v/>
      </c>
      <c r="L17" s="17" t="str">
        <f>IF(K17="","",K17-TODAY())</f>
        <v/>
      </c>
      <c r="M17" s="16" t="str">
        <f>IF('Cihazlar'!F17&lt;&gt;"",IF('Cihazlar'!F17="","",IF(ISNUMBER('Cihazlar'!F17),'Cihazlar'!F17,IFERROR(DATE(VALUE(RIGHT('Cihazlar'!F17,4)),VALUE(MID('Cihazlar'!F17,4,2)),VALUE(LEFT('Cihazlar'!F17,2))),""))),IF('Cihazlar'!E17="","",IF(ISNUMBER('Cihazlar'!E17),'Cihazlar'!E17,IFERROR(DATE(VALUE(RIGHT('Cihazlar'!E17,4)),VALUE(MID('Cihazlar'!E17,4,2)),VALUE(LEFT('Cihazlar'!E17,2))),""))))</f>
        <v/>
      </c>
      <c r="N17" t="str">
        <f>IF('Cihazlar'!C17="","",IFERROR(MATCH('Cihazlar'!C17,'Ürünler'!$A:$A,0),IFERROR(MATCH('Cihazlar'!C17,'Ürünler'!$B:$B,0),"")))</f>
        <v/>
      </c>
      <c r="O17">
        <f>IF(P17&gt;0,0,IF('Cihazlar'!J17&lt;&gt;"",N(VALUE('Cihazlar'!J17)),IF(N17="",0,N(INDEX('Ürünler'!$C:$C,N17)))))</f>
        <v>0</v>
      </c>
      <c r="P17">
        <f>IF('Cihazlar'!K17&lt;&gt;"",N(VALUE('Cihazlar'!K17)),IF('Cihazlar'!J17&lt;&gt;"",0,IF(N17="",0,N(INDEX('Ürünler'!$D:$D,N17)))))</f>
        <v>0</v>
      </c>
    </row>
    <row r="18" spans="1:16">
      <c r="A18" t="str">
        <f>IF(AND('Cihazlar'!A18="",'Cihazlar'!B18=""),"",IFERROR(INDEX('Müşteriler'!$A:$A,MATCH(IF('Cihazlar'!A18="","§",'Cihazlar'!A18),'Müşteriler'!$K:$K,0)),IFERROR(INDEX('Müşteriler'!$A:$A,MATCH(IF('Cihazlar'!B18="","§",'Cihazlar'!B18),'Müşteriler'!$C:$C,0)),'Cihazlar'!A18&amp;'Cihazlar'!B18)))</f>
        <v/>
      </c>
      <c r="B18" t="str">
        <f>IF('Cihazlar'!C18="","",IF(N18="",'Cihazlar'!C18,INDEX('Ürünler'!$B:$B,N18)))</f>
        <v/>
      </c>
      <c r="C18" t="str">
        <f>IF('Cihazlar'!D18="","",'Cihazlar'!D18)</f>
        <v/>
      </c>
      <c r="D18" s="16" t="str">
        <f>M18</f>
        <v/>
      </c>
      <c r="E18" t="str">
        <f>IF(P18&gt;0,P18&amp;" gün",IF(O18&gt;0,O18&amp;" ay",""))</f>
        <v/>
      </c>
      <c r="F18" s="16" t="str">
        <f>IF(OR('Cihazlar'!C18="",M18=""),"",IF(P18&gt;0,M18+P18,IF(O18&gt;0,EDATE(M18,O18),"")))</f>
        <v/>
      </c>
      <c r="G18" s="17" t="str">
        <f>IF(F18="","",F18-TODAY())</f>
        <v/>
      </c>
      <c r="H18" t="str">
        <f>IF(G18="","",IF(G18&lt;0,"Gecikmiş",IF(G18&lt;=30,"30 gün içinde","Planlı")))</f>
        <v/>
      </c>
      <c r="I18" s="16" t="str">
        <f>IF('Cihazlar'!S18="","",IF('Cihazlar'!T18="Uygun değil",(IF('Cihazlar'!S18="","",IF(ISNUMBER('Cihazlar'!S18),'Cihazlar'!S18,IFERROR(DATE(VALUE(RIGHT('Cihazlar'!S18,4)),VALUE(MID('Cihazlar'!S18,4,2)),VALUE(LEFT('Cihazlar'!S18,2))),""))))+0,EDATE((IF('Cihazlar'!S18="","",IF(ISNUMBER('Cihazlar'!S18),'Cihazlar'!S18,IFERROR(DATE(VALUE(RIGHT('Cihazlar'!S18,4)),VALUE(MID('Cihazlar'!S18,4,2)),VALUE(LEFT('Cihazlar'!S18,2))),"")))),12)))</f>
        <v/>
      </c>
      <c r="J18" s="17" t="str">
        <f>IF(I18="","",I18-TODAY())</f>
        <v/>
      </c>
      <c r="K18" s="16" t="str">
        <f>IF('Cihazlar'!V18="","",IF('Cihazlar'!W18="Uygun değil",(IF('Cihazlar'!V18="","",IF(ISNUMBER('Cihazlar'!V18),'Cihazlar'!V18,IFERROR(DATE(VALUE(RIGHT('Cihazlar'!V18,4)),VALUE(MID('Cihazlar'!V18,4,2)),VALUE(LEFT('Cihazlar'!V18,2))),""))))+0,EDATE((IF('Cihazlar'!V18="","",IF(ISNUMBER('Cihazlar'!V18),'Cihazlar'!V18,IFERROR(DATE(VALUE(RIGHT('Cihazlar'!V18,4)),VALUE(MID('Cihazlar'!V18,4,2)),VALUE(LEFT('Cihazlar'!V18,2))),"")))),12)))</f>
        <v/>
      </c>
      <c r="L18" s="17" t="str">
        <f>IF(K18="","",K18-TODAY())</f>
        <v/>
      </c>
      <c r="M18" s="16" t="str">
        <f>IF('Cihazlar'!F18&lt;&gt;"",IF('Cihazlar'!F18="","",IF(ISNUMBER('Cihazlar'!F18),'Cihazlar'!F18,IFERROR(DATE(VALUE(RIGHT('Cihazlar'!F18,4)),VALUE(MID('Cihazlar'!F18,4,2)),VALUE(LEFT('Cihazlar'!F18,2))),""))),IF('Cihazlar'!E18="","",IF(ISNUMBER('Cihazlar'!E18),'Cihazlar'!E18,IFERROR(DATE(VALUE(RIGHT('Cihazlar'!E18,4)),VALUE(MID('Cihazlar'!E18,4,2)),VALUE(LEFT('Cihazlar'!E18,2))),""))))</f>
        <v/>
      </c>
      <c r="N18" t="str">
        <f>IF('Cihazlar'!C18="","",IFERROR(MATCH('Cihazlar'!C18,'Ürünler'!$A:$A,0),IFERROR(MATCH('Cihazlar'!C18,'Ürünler'!$B:$B,0),"")))</f>
        <v/>
      </c>
      <c r="O18">
        <f>IF(P18&gt;0,0,IF('Cihazlar'!J18&lt;&gt;"",N(VALUE('Cihazlar'!J18)),IF(N18="",0,N(INDEX('Ürünler'!$C:$C,N18)))))</f>
        <v>0</v>
      </c>
      <c r="P18">
        <f>IF('Cihazlar'!K18&lt;&gt;"",N(VALUE('Cihazlar'!K18)),IF('Cihazlar'!J18&lt;&gt;"",0,IF(N18="",0,N(INDEX('Ürünler'!$D:$D,N18)))))</f>
        <v>0</v>
      </c>
    </row>
    <row r="19" spans="1:16">
      <c r="A19" t="str">
        <f>IF(AND('Cihazlar'!A19="",'Cihazlar'!B19=""),"",IFERROR(INDEX('Müşteriler'!$A:$A,MATCH(IF('Cihazlar'!A19="","§",'Cihazlar'!A19),'Müşteriler'!$K:$K,0)),IFERROR(INDEX('Müşteriler'!$A:$A,MATCH(IF('Cihazlar'!B19="","§",'Cihazlar'!B19),'Müşteriler'!$C:$C,0)),'Cihazlar'!A19&amp;'Cihazlar'!B19)))</f>
        <v/>
      </c>
      <c r="B19" t="str">
        <f>IF('Cihazlar'!C19="","",IF(N19="",'Cihazlar'!C19,INDEX('Ürünler'!$B:$B,N19)))</f>
        <v/>
      </c>
      <c r="C19" t="str">
        <f>IF('Cihazlar'!D19="","",'Cihazlar'!D19)</f>
        <v/>
      </c>
      <c r="D19" s="16" t="str">
        <f>M19</f>
        <v/>
      </c>
      <c r="E19" t="str">
        <f>IF(P19&gt;0,P19&amp;" gün",IF(O19&gt;0,O19&amp;" ay",""))</f>
        <v/>
      </c>
      <c r="F19" s="16" t="str">
        <f>IF(OR('Cihazlar'!C19="",M19=""),"",IF(P19&gt;0,M19+P19,IF(O19&gt;0,EDATE(M19,O19),"")))</f>
        <v/>
      </c>
      <c r="G19" s="17" t="str">
        <f>IF(F19="","",F19-TODAY())</f>
        <v/>
      </c>
      <c r="H19" t="str">
        <f>IF(G19="","",IF(G19&lt;0,"Gecikmiş",IF(G19&lt;=30,"30 gün içinde","Planlı")))</f>
        <v/>
      </c>
      <c r="I19" s="16" t="str">
        <f>IF('Cihazlar'!S19="","",IF('Cihazlar'!T19="Uygun değil",(IF('Cihazlar'!S19="","",IF(ISNUMBER('Cihazlar'!S19),'Cihazlar'!S19,IFERROR(DATE(VALUE(RIGHT('Cihazlar'!S19,4)),VALUE(MID('Cihazlar'!S19,4,2)),VALUE(LEFT('Cihazlar'!S19,2))),""))))+0,EDATE((IF('Cihazlar'!S19="","",IF(ISNUMBER('Cihazlar'!S19),'Cihazlar'!S19,IFERROR(DATE(VALUE(RIGHT('Cihazlar'!S19,4)),VALUE(MID('Cihazlar'!S19,4,2)),VALUE(LEFT('Cihazlar'!S19,2))),"")))),12)))</f>
        <v/>
      </c>
      <c r="J19" s="17" t="str">
        <f>IF(I19="","",I19-TODAY())</f>
        <v/>
      </c>
      <c r="K19" s="16" t="str">
        <f>IF('Cihazlar'!V19="","",IF('Cihazlar'!W19="Uygun değil",(IF('Cihazlar'!V19="","",IF(ISNUMBER('Cihazlar'!V19),'Cihazlar'!V19,IFERROR(DATE(VALUE(RIGHT('Cihazlar'!V19,4)),VALUE(MID('Cihazlar'!V19,4,2)),VALUE(LEFT('Cihazlar'!V19,2))),""))))+0,EDATE((IF('Cihazlar'!V19="","",IF(ISNUMBER('Cihazlar'!V19),'Cihazlar'!V19,IFERROR(DATE(VALUE(RIGHT('Cihazlar'!V19,4)),VALUE(MID('Cihazlar'!V19,4,2)),VALUE(LEFT('Cihazlar'!V19,2))),"")))),12)))</f>
        <v/>
      </c>
      <c r="L19" s="17" t="str">
        <f>IF(K19="","",K19-TODAY())</f>
        <v/>
      </c>
      <c r="M19" s="16" t="str">
        <f>IF('Cihazlar'!F19&lt;&gt;"",IF('Cihazlar'!F19="","",IF(ISNUMBER('Cihazlar'!F19),'Cihazlar'!F19,IFERROR(DATE(VALUE(RIGHT('Cihazlar'!F19,4)),VALUE(MID('Cihazlar'!F19,4,2)),VALUE(LEFT('Cihazlar'!F19,2))),""))),IF('Cihazlar'!E19="","",IF(ISNUMBER('Cihazlar'!E19),'Cihazlar'!E19,IFERROR(DATE(VALUE(RIGHT('Cihazlar'!E19,4)),VALUE(MID('Cihazlar'!E19,4,2)),VALUE(LEFT('Cihazlar'!E19,2))),""))))</f>
        <v/>
      </c>
      <c r="N19" t="str">
        <f>IF('Cihazlar'!C19="","",IFERROR(MATCH('Cihazlar'!C19,'Ürünler'!$A:$A,0),IFERROR(MATCH('Cihazlar'!C19,'Ürünler'!$B:$B,0),"")))</f>
        <v/>
      </c>
      <c r="O19">
        <f>IF(P19&gt;0,0,IF('Cihazlar'!J19&lt;&gt;"",N(VALUE('Cihazlar'!J19)),IF(N19="",0,N(INDEX('Ürünler'!$C:$C,N19)))))</f>
        <v>0</v>
      </c>
      <c r="P19">
        <f>IF('Cihazlar'!K19&lt;&gt;"",N(VALUE('Cihazlar'!K19)),IF('Cihazlar'!J19&lt;&gt;"",0,IF(N19="",0,N(INDEX('Ürünler'!$D:$D,N19)))))</f>
        <v>0</v>
      </c>
    </row>
    <row r="20" spans="1:16">
      <c r="A20" t="str">
        <f>IF(AND('Cihazlar'!A20="",'Cihazlar'!B20=""),"",IFERROR(INDEX('Müşteriler'!$A:$A,MATCH(IF('Cihazlar'!A20="","§",'Cihazlar'!A20),'Müşteriler'!$K:$K,0)),IFERROR(INDEX('Müşteriler'!$A:$A,MATCH(IF('Cihazlar'!B20="","§",'Cihazlar'!B20),'Müşteriler'!$C:$C,0)),'Cihazlar'!A20&amp;'Cihazlar'!B20)))</f>
        <v/>
      </c>
      <c r="B20" t="str">
        <f>IF('Cihazlar'!C20="","",IF(N20="",'Cihazlar'!C20,INDEX('Ürünler'!$B:$B,N20)))</f>
        <v/>
      </c>
      <c r="C20" t="str">
        <f>IF('Cihazlar'!D20="","",'Cihazlar'!D20)</f>
        <v/>
      </c>
      <c r="D20" s="16" t="str">
        <f>M20</f>
        <v/>
      </c>
      <c r="E20" t="str">
        <f>IF(P20&gt;0,P20&amp;" gün",IF(O20&gt;0,O20&amp;" ay",""))</f>
        <v/>
      </c>
      <c r="F20" s="16" t="str">
        <f>IF(OR('Cihazlar'!C20="",M20=""),"",IF(P20&gt;0,M20+P20,IF(O20&gt;0,EDATE(M20,O20),"")))</f>
        <v/>
      </c>
      <c r="G20" s="17" t="str">
        <f>IF(F20="","",F20-TODAY())</f>
        <v/>
      </c>
      <c r="H20" t="str">
        <f>IF(G20="","",IF(G20&lt;0,"Gecikmiş",IF(G20&lt;=30,"30 gün içinde","Planlı")))</f>
        <v/>
      </c>
      <c r="I20" s="16" t="str">
        <f>IF('Cihazlar'!S20="","",IF('Cihazlar'!T20="Uygun değil",(IF('Cihazlar'!S20="","",IF(ISNUMBER('Cihazlar'!S20),'Cihazlar'!S20,IFERROR(DATE(VALUE(RIGHT('Cihazlar'!S20,4)),VALUE(MID('Cihazlar'!S20,4,2)),VALUE(LEFT('Cihazlar'!S20,2))),""))))+0,EDATE((IF('Cihazlar'!S20="","",IF(ISNUMBER('Cihazlar'!S20),'Cihazlar'!S20,IFERROR(DATE(VALUE(RIGHT('Cihazlar'!S20,4)),VALUE(MID('Cihazlar'!S20,4,2)),VALUE(LEFT('Cihazlar'!S20,2))),"")))),12)))</f>
        <v/>
      </c>
      <c r="J20" s="17" t="str">
        <f>IF(I20="","",I20-TODAY())</f>
        <v/>
      </c>
      <c r="K20" s="16" t="str">
        <f>IF('Cihazlar'!V20="","",IF('Cihazlar'!W20="Uygun değil",(IF('Cihazlar'!V20="","",IF(ISNUMBER('Cihazlar'!V20),'Cihazlar'!V20,IFERROR(DATE(VALUE(RIGHT('Cihazlar'!V20,4)),VALUE(MID('Cihazlar'!V20,4,2)),VALUE(LEFT('Cihazlar'!V20,2))),""))))+0,EDATE((IF('Cihazlar'!V20="","",IF(ISNUMBER('Cihazlar'!V20),'Cihazlar'!V20,IFERROR(DATE(VALUE(RIGHT('Cihazlar'!V20,4)),VALUE(MID('Cihazlar'!V20,4,2)),VALUE(LEFT('Cihazlar'!V20,2))),"")))),12)))</f>
        <v/>
      </c>
      <c r="L20" s="17" t="str">
        <f>IF(K20="","",K20-TODAY())</f>
        <v/>
      </c>
      <c r="M20" s="16" t="str">
        <f>IF('Cihazlar'!F20&lt;&gt;"",IF('Cihazlar'!F20="","",IF(ISNUMBER('Cihazlar'!F20),'Cihazlar'!F20,IFERROR(DATE(VALUE(RIGHT('Cihazlar'!F20,4)),VALUE(MID('Cihazlar'!F20,4,2)),VALUE(LEFT('Cihazlar'!F20,2))),""))),IF('Cihazlar'!E20="","",IF(ISNUMBER('Cihazlar'!E20),'Cihazlar'!E20,IFERROR(DATE(VALUE(RIGHT('Cihazlar'!E20,4)),VALUE(MID('Cihazlar'!E20,4,2)),VALUE(LEFT('Cihazlar'!E20,2))),""))))</f>
        <v/>
      </c>
      <c r="N20" t="str">
        <f>IF('Cihazlar'!C20="","",IFERROR(MATCH('Cihazlar'!C20,'Ürünler'!$A:$A,0),IFERROR(MATCH('Cihazlar'!C20,'Ürünler'!$B:$B,0),"")))</f>
        <v/>
      </c>
      <c r="O20">
        <f>IF(P20&gt;0,0,IF('Cihazlar'!J20&lt;&gt;"",N(VALUE('Cihazlar'!J20)),IF(N20="",0,N(INDEX('Ürünler'!$C:$C,N20)))))</f>
        <v>0</v>
      </c>
      <c r="P20">
        <f>IF('Cihazlar'!K20&lt;&gt;"",N(VALUE('Cihazlar'!K20)),IF('Cihazlar'!J20&lt;&gt;"",0,IF(N20="",0,N(INDEX('Ürünler'!$D:$D,N20)))))</f>
        <v>0</v>
      </c>
    </row>
    <row r="21" spans="1:16">
      <c r="A21" t="str">
        <f>IF(AND('Cihazlar'!A21="",'Cihazlar'!B21=""),"",IFERROR(INDEX('Müşteriler'!$A:$A,MATCH(IF('Cihazlar'!A21="","§",'Cihazlar'!A21),'Müşteriler'!$K:$K,0)),IFERROR(INDEX('Müşteriler'!$A:$A,MATCH(IF('Cihazlar'!B21="","§",'Cihazlar'!B21),'Müşteriler'!$C:$C,0)),'Cihazlar'!A21&amp;'Cihazlar'!B21)))</f>
        <v/>
      </c>
      <c r="B21" t="str">
        <f>IF('Cihazlar'!C21="","",IF(N21="",'Cihazlar'!C21,INDEX('Ürünler'!$B:$B,N21)))</f>
        <v/>
      </c>
      <c r="C21" t="str">
        <f>IF('Cihazlar'!D21="","",'Cihazlar'!D21)</f>
        <v/>
      </c>
      <c r="D21" s="16" t="str">
        <f>M21</f>
        <v/>
      </c>
      <c r="E21" t="str">
        <f>IF(P21&gt;0,P21&amp;" gün",IF(O21&gt;0,O21&amp;" ay",""))</f>
        <v/>
      </c>
      <c r="F21" s="16" t="str">
        <f>IF(OR('Cihazlar'!C21="",M21=""),"",IF(P21&gt;0,M21+P21,IF(O21&gt;0,EDATE(M21,O21),"")))</f>
        <v/>
      </c>
      <c r="G21" s="17" t="str">
        <f>IF(F21="","",F21-TODAY())</f>
        <v/>
      </c>
      <c r="H21" t="str">
        <f>IF(G21="","",IF(G21&lt;0,"Gecikmiş",IF(G21&lt;=30,"30 gün içinde","Planlı")))</f>
        <v/>
      </c>
      <c r="I21" s="16" t="str">
        <f>IF('Cihazlar'!S21="","",IF('Cihazlar'!T21="Uygun değil",(IF('Cihazlar'!S21="","",IF(ISNUMBER('Cihazlar'!S21),'Cihazlar'!S21,IFERROR(DATE(VALUE(RIGHT('Cihazlar'!S21,4)),VALUE(MID('Cihazlar'!S21,4,2)),VALUE(LEFT('Cihazlar'!S21,2))),""))))+0,EDATE((IF('Cihazlar'!S21="","",IF(ISNUMBER('Cihazlar'!S21),'Cihazlar'!S21,IFERROR(DATE(VALUE(RIGHT('Cihazlar'!S21,4)),VALUE(MID('Cihazlar'!S21,4,2)),VALUE(LEFT('Cihazlar'!S21,2))),"")))),12)))</f>
        <v/>
      </c>
      <c r="J21" s="17" t="str">
        <f>IF(I21="","",I21-TODAY())</f>
        <v/>
      </c>
      <c r="K21" s="16" t="str">
        <f>IF('Cihazlar'!V21="","",IF('Cihazlar'!W21="Uygun değil",(IF('Cihazlar'!V21="","",IF(ISNUMBER('Cihazlar'!V21),'Cihazlar'!V21,IFERROR(DATE(VALUE(RIGHT('Cihazlar'!V21,4)),VALUE(MID('Cihazlar'!V21,4,2)),VALUE(LEFT('Cihazlar'!V21,2))),""))))+0,EDATE((IF('Cihazlar'!V21="","",IF(ISNUMBER('Cihazlar'!V21),'Cihazlar'!V21,IFERROR(DATE(VALUE(RIGHT('Cihazlar'!V21,4)),VALUE(MID('Cihazlar'!V21,4,2)),VALUE(LEFT('Cihazlar'!V21,2))),"")))),12)))</f>
        <v/>
      </c>
      <c r="L21" s="17" t="str">
        <f>IF(K21="","",K21-TODAY())</f>
        <v/>
      </c>
      <c r="M21" s="16" t="str">
        <f>IF('Cihazlar'!F21&lt;&gt;"",IF('Cihazlar'!F21="","",IF(ISNUMBER('Cihazlar'!F21),'Cihazlar'!F21,IFERROR(DATE(VALUE(RIGHT('Cihazlar'!F21,4)),VALUE(MID('Cihazlar'!F21,4,2)),VALUE(LEFT('Cihazlar'!F21,2))),""))),IF('Cihazlar'!E21="","",IF(ISNUMBER('Cihazlar'!E21),'Cihazlar'!E21,IFERROR(DATE(VALUE(RIGHT('Cihazlar'!E21,4)),VALUE(MID('Cihazlar'!E21,4,2)),VALUE(LEFT('Cihazlar'!E21,2))),""))))</f>
        <v/>
      </c>
      <c r="N21" t="str">
        <f>IF('Cihazlar'!C21="","",IFERROR(MATCH('Cihazlar'!C21,'Ürünler'!$A:$A,0),IFERROR(MATCH('Cihazlar'!C21,'Ürünler'!$B:$B,0),"")))</f>
        <v/>
      </c>
      <c r="O21">
        <f>IF(P21&gt;0,0,IF('Cihazlar'!J21&lt;&gt;"",N(VALUE('Cihazlar'!J21)),IF(N21="",0,N(INDEX('Ürünler'!$C:$C,N21)))))</f>
        <v>0</v>
      </c>
      <c r="P21">
        <f>IF('Cihazlar'!K21&lt;&gt;"",N(VALUE('Cihazlar'!K21)),IF('Cihazlar'!J21&lt;&gt;"",0,IF(N21="",0,N(INDEX('Ürünler'!$D:$D,N21)))))</f>
        <v>0</v>
      </c>
    </row>
    <row r="22" spans="1:16">
      <c r="A22" t="str">
        <f>IF(AND('Cihazlar'!A22="",'Cihazlar'!B22=""),"",IFERROR(INDEX('Müşteriler'!$A:$A,MATCH(IF('Cihazlar'!A22="","§",'Cihazlar'!A22),'Müşteriler'!$K:$K,0)),IFERROR(INDEX('Müşteriler'!$A:$A,MATCH(IF('Cihazlar'!B22="","§",'Cihazlar'!B22),'Müşteriler'!$C:$C,0)),'Cihazlar'!A22&amp;'Cihazlar'!B22)))</f>
        <v/>
      </c>
      <c r="B22" t="str">
        <f>IF('Cihazlar'!C22="","",IF(N22="",'Cihazlar'!C22,INDEX('Ürünler'!$B:$B,N22)))</f>
        <v/>
      </c>
      <c r="C22" t="str">
        <f>IF('Cihazlar'!D22="","",'Cihazlar'!D22)</f>
        <v/>
      </c>
      <c r="D22" s="16" t="str">
        <f>M22</f>
        <v/>
      </c>
      <c r="E22" t="str">
        <f>IF(P22&gt;0,P22&amp;" gün",IF(O22&gt;0,O22&amp;" ay",""))</f>
        <v/>
      </c>
      <c r="F22" s="16" t="str">
        <f>IF(OR('Cihazlar'!C22="",M22=""),"",IF(P22&gt;0,M22+P22,IF(O22&gt;0,EDATE(M22,O22),"")))</f>
        <v/>
      </c>
      <c r="G22" s="17" t="str">
        <f>IF(F22="","",F22-TODAY())</f>
        <v/>
      </c>
      <c r="H22" t="str">
        <f>IF(G22="","",IF(G22&lt;0,"Gecikmiş",IF(G22&lt;=30,"30 gün içinde","Planlı")))</f>
        <v/>
      </c>
      <c r="I22" s="16" t="str">
        <f>IF('Cihazlar'!S22="","",IF('Cihazlar'!T22="Uygun değil",(IF('Cihazlar'!S22="","",IF(ISNUMBER('Cihazlar'!S22),'Cihazlar'!S22,IFERROR(DATE(VALUE(RIGHT('Cihazlar'!S22,4)),VALUE(MID('Cihazlar'!S22,4,2)),VALUE(LEFT('Cihazlar'!S22,2))),""))))+0,EDATE((IF('Cihazlar'!S22="","",IF(ISNUMBER('Cihazlar'!S22),'Cihazlar'!S22,IFERROR(DATE(VALUE(RIGHT('Cihazlar'!S22,4)),VALUE(MID('Cihazlar'!S22,4,2)),VALUE(LEFT('Cihazlar'!S22,2))),"")))),12)))</f>
        <v/>
      </c>
      <c r="J22" s="17" t="str">
        <f>IF(I22="","",I22-TODAY())</f>
        <v/>
      </c>
      <c r="K22" s="16" t="str">
        <f>IF('Cihazlar'!V22="","",IF('Cihazlar'!W22="Uygun değil",(IF('Cihazlar'!V22="","",IF(ISNUMBER('Cihazlar'!V22),'Cihazlar'!V22,IFERROR(DATE(VALUE(RIGHT('Cihazlar'!V22,4)),VALUE(MID('Cihazlar'!V22,4,2)),VALUE(LEFT('Cihazlar'!V22,2))),""))))+0,EDATE((IF('Cihazlar'!V22="","",IF(ISNUMBER('Cihazlar'!V22),'Cihazlar'!V22,IFERROR(DATE(VALUE(RIGHT('Cihazlar'!V22,4)),VALUE(MID('Cihazlar'!V22,4,2)),VALUE(LEFT('Cihazlar'!V22,2))),"")))),12)))</f>
        <v/>
      </c>
      <c r="L22" s="17" t="str">
        <f>IF(K22="","",K22-TODAY())</f>
        <v/>
      </c>
      <c r="M22" s="16" t="str">
        <f>IF('Cihazlar'!F22&lt;&gt;"",IF('Cihazlar'!F22="","",IF(ISNUMBER('Cihazlar'!F22),'Cihazlar'!F22,IFERROR(DATE(VALUE(RIGHT('Cihazlar'!F22,4)),VALUE(MID('Cihazlar'!F22,4,2)),VALUE(LEFT('Cihazlar'!F22,2))),""))),IF('Cihazlar'!E22="","",IF(ISNUMBER('Cihazlar'!E22),'Cihazlar'!E22,IFERROR(DATE(VALUE(RIGHT('Cihazlar'!E22,4)),VALUE(MID('Cihazlar'!E22,4,2)),VALUE(LEFT('Cihazlar'!E22,2))),""))))</f>
        <v/>
      </c>
      <c r="N22" t="str">
        <f>IF('Cihazlar'!C22="","",IFERROR(MATCH('Cihazlar'!C22,'Ürünler'!$A:$A,0),IFERROR(MATCH('Cihazlar'!C22,'Ürünler'!$B:$B,0),"")))</f>
        <v/>
      </c>
      <c r="O22">
        <f>IF(P22&gt;0,0,IF('Cihazlar'!J22&lt;&gt;"",N(VALUE('Cihazlar'!J22)),IF(N22="",0,N(INDEX('Ürünler'!$C:$C,N22)))))</f>
        <v>0</v>
      </c>
      <c r="P22">
        <f>IF('Cihazlar'!K22&lt;&gt;"",N(VALUE('Cihazlar'!K22)),IF('Cihazlar'!J22&lt;&gt;"",0,IF(N22="",0,N(INDEX('Ürünler'!$D:$D,N22)))))</f>
        <v>0</v>
      </c>
    </row>
    <row r="23" spans="1:16">
      <c r="A23" t="str">
        <f>IF(AND('Cihazlar'!A23="",'Cihazlar'!B23=""),"",IFERROR(INDEX('Müşteriler'!$A:$A,MATCH(IF('Cihazlar'!A23="","§",'Cihazlar'!A23),'Müşteriler'!$K:$K,0)),IFERROR(INDEX('Müşteriler'!$A:$A,MATCH(IF('Cihazlar'!B23="","§",'Cihazlar'!B23),'Müşteriler'!$C:$C,0)),'Cihazlar'!A23&amp;'Cihazlar'!B23)))</f>
        <v/>
      </c>
      <c r="B23" t="str">
        <f>IF('Cihazlar'!C23="","",IF(N23="",'Cihazlar'!C23,INDEX('Ürünler'!$B:$B,N23)))</f>
        <v/>
      </c>
      <c r="C23" t="str">
        <f>IF('Cihazlar'!D23="","",'Cihazlar'!D23)</f>
        <v/>
      </c>
      <c r="D23" s="16" t="str">
        <f>M23</f>
        <v/>
      </c>
      <c r="E23" t="str">
        <f>IF(P23&gt;0,P23&amp;" gün",IF(O23&gt;0,O23&amp;" ay",""))</f>
        <v/>
      </c>
      <c r="F23" s="16" t="str">
        <f>IF(OR('Cihazlar'!C23="",M23=""),"",IF(P23&gt;0,M23+P23,IF(O23&gt;0,EDATE(M23,O23),"")))</f>
        <v/>
      </c>
      <c r="G23" s="17" t="str">
        <f>IF(F23="","",F23-TODAY())</f>
        <v/>
      </c>
      <c r="H23" t="str">
        <f>IF(G23="","",IF(G23&lt;0,"Gecikmiş",IF(G23&lt;=30,"30 gün içinde","Planlı")))</f>
        <v/>
      </c>
      <c r="I23" s="16" t="str">
        <f>IF('Cihazlar'!S23="","",IF('Cihazlar'!T23="Uygun değil",(IF('Cihazlar'!S23="","",IF(ISNUMBER('Cihazlar'!S23),'Cihazlar'!S23,IFERROR(DATE(VALUE(RIGHT('Cihazlar'!S23,4)),VALUE(MID('Cihazlar'!S23,4,2)),VALUE(LEFT('Cihazlar'!S23,2))),""))))+0,EDATE((IF('Cihazlar'!S23="","",IF(ISNUMBER('Cihazlar'!S23),'Cihazlar'!S23,IFERROR(DATE(VALUE(RIGHT('Cihazlar'!S23,4)),VALUE(MID('Cihazlar'!S23,4,2)),VALUE(LEFT('Cihazlar'!S23,2))),"")))),12)))</f>
        <v/>
      </c>
      <c r="J23" s="17" t="str">
        <f>IF(I23="","",I23-TODAY())</f>
        <v/>
      </c>
      <c r="K23" s="16" t="str">
        <f>IF('Cihazlar'!V23="","",IF('Cihazlar'!W23="Uygun değil",(IF('Cihazlar'!V23="","",IF(ISNUMBER('Cihazlar'!V23),'Cihazlar'!V23,IFERROR(DATE(VALUE(RIGHT('Cihazlar'!V23,4)),VALUE(MID('Cihazlar'!V23,4,2)),VALUE(LEFT('Cihazlar'!V23,2))),""))))+0,EDATE((IF('Cihazlar'!V23="","",IF(ISNUMBER('Cihazlar'!V23),'Cihazlar'!V23,IFERROR(DATE(VALUE(RIGHT('Cihazlar'!V23,4)),VALUE(MID('Cihazlar'!V23,4,2)),VALUE(LEFT('Cihazlar'!V23,2))),"")))),12)))</f>
        <v/>
      </c>
      <c r="L23" s="17" t="str">
        <f>IF(K23="","",K23-TODAY())</f>
        <v/>
      </c>
      <c r="M23" s="16" t="str">
        <f>IF('Cihazlar'!F23&lt;&gt;"",IF('Cihazlar'!F23="","",IF(ISNUMBER('Cihazlar'!F23),'Cihazlar'!F23,IFERROR(DATE(VALUE(RIGHT('Cihazlar'!F23,4)),VALUE(MID('Cihazlar'!F23,4,2)),VALUE(LEFT('Cihazlar'!F23,2))),""))),IF('Cihazlar'!E23="","",IF(ISNUMBER('Cihazlar'!E23),'Cihazlar'!E23,IFERROR(DATE(VALUE(RIGHT('Cihazlar'!E23,4)),VALUE(MID('Cihazlar'!E23,4,2)),VALUE(LEFT('Cihazlar'!E23,2))),""))))</f>
        <v/>
      </c>
      <c r="N23" t="str">
        <f>IF('Cihazlar'!C23="","",IFERROR(MATCH('Cihazlar'!C23,'Ürünler'!$A:$A,0),IFERROR(MATCH('Cihazlar'!C23,'Ürünler'!$B:$B,0),"")))</f>
        <v/>
      </c>
      <c r="O23">
        <f>IF(P23&gt;0,0,IF('Cihazlar'!J23&lt;&gt;"",N(VALUE('Cihazlar'!J23)),IF(N23="",0,N(INDEX('Ürünler'!$C:$C,N23)))))</f>
        <v>0</v>
      </c>
      <c r="P23">
        <f>IF('Cihazlar'!K23&lt;&gt;"",N(VALUE('Cihazlar'!K23)),IF('Cihazlar'!J23&lt;&gt;"",0,IF(N23="",0,N(INDEX('Ürünler'!$D:$D,N23)))))</f>
        <v>0</v>
      </c>
    </row>
    <row r="24" spans="1:16">
      <c r="A24" t="str">
        <f>IF(AND('Cihazlar'!A24="",'Cihazlar'!B24=""),"",IFERROR(INDEX('Müşteriler'!$A:$A,MATCH(IF('Cihazlar'!A24="","§",'Cihazlar'!A24),'Müşteriler'!$K:$K,0)),IFERROR(INDEX('Müşteriler'!$A:$A,MATCH(IF('Cihazlar'!B24="","§",'Cihazlar'!B24),'Müşteriler'!$C:$C,0)),'Cihazlar'!A24&amp;'Cihazlar'!B24)))</f>
        <v/>
      </c>
      <c r="B24" t="str">
        <f>IF('Cihazlar'!C24="","",IF(N24="",'Cihazlar'!C24,INDEX('Ürünler'!$B:$B,N24)))</f>
        <v/>
      </c>
      <c r="C24" t="str">
        <f>IF('Cihazlar'!D24="","",'Cihazlar'!D24)</f>
        <v/>
      </c>
      <c r="D24" s="16" t="str">
        <f>M24</f>
        <v/>
      </c>
      <c r="E24" t="str">
        <f>IF(P24&gt;0,P24&amp;" gün",IF(O24&gt;0,O24&amp;" ay",""))</f>
        <v/>
      </c>
      <c r="F24" s="16" t="str">
        <f>IF(OR('Cihazlar'!C24="",M24=""),"",IF(P24&gt;0,M24+P24,IF(O24&gt;0,EDATE(M24,O24),"")))</f>
        <v/>
      </c>
      <c r="G24" s="17" t="str">
        <f>IF(F24="","",F24-TODAY())</f>
        <v/>
      </c>
      <c r="H24" t="str">
        <f>IF(G24="","",IF(G24&lt;0,"Gecikmiş",IF(G24&lt;=30,"30 gün içinde","Planlı")))</f>
        <v/>
      </c>
      <c r="I24" s="16" t="str">
        <f>IF('Cihazlar'!S24="","",IF('Cihazlar'!T24="Uygun değil",(IF('Cihazlar'!S24="","",IF(ISNUMBER('Cihazlar'!S24),'Cihazlar'!S24,IFERROR(DATE(VALUE(RIGHT('Cihazlar'!S24,4)),VALUE(MID('Cihazlar'!S24,4,2)),VALUE(LEFT('Cihazlar'!S24,2))),""))))+0,EDATE((IF('Cihazlar'!S24="","",IF(ISNUMBER('Cihazlar'!S24),'Cihazlar'!S24,IFERROR(DATE(VALUE(RIGHT('Cihazlar'!S24,4)),VALUE(MID('Cihazlar'!S24,4,2)),VALUE(LEFT('Cihazlar'!S24,2))),"")))),12)))</f>
        <v/>
      </c>
      <c r="J24" s="17" t="str">
        <f>IF(I24="","",I24-TODAY())</f>
        <v/>
      </c>
      <c r="K24" s="16" t="str">
        <f>IF('Cihazlar'!V24="","",IF('Cihazlar'!W24="Uygun değil",(IF('Cihazlar'!V24="","",IF(ISNUMBER('Cihazlar'!V24),'Cihazlar'!V24,IFERROR(DATE(VALUE(RIGHT('Cihazlar'!V24,4)),VALUE(MID('Cihazlar'!V24,4,2)),VALUE(LEFT('Cihazlar'!V24,2))),""))))+0,EDATE((IF('Cihazlar'!V24="","",IF(ISNUMBER('Cihazlar'!V24),'Cihazlar'!V24,IFERROR(DATE(VALUE(RIGHT('Cihazlar'!V24,4)),VALUE(MID('Cihazlar'!V24,4,2)),VALUE(LEFT('Cihazlar'!V24,2))),"")))),12)))</f>
        <v/>
      </c>
      <c r="L24" s="17" t="str">
        <f>IF(K24="","",K24-TODAY())</f>
        <v/>
      </c>
      <c r="M24" s="16" t="str">
        <f>IF('Cihazlar'!F24&lt;&gt;"",IF('Cihazlar'!F24="","",IF(ISNUMBER('Cihazlar'!F24),'Cihazlar'!F24,IFERROR(DATE(VALUE(RIGHT('Cihazlar'!F24,4)),VALUE(MID('Cihazlar'!F24,4,2)),VALUE(LEFT('Cihazlar'!F24,2))),""))),IF('Cihazlar'!E24="","",IF(ISNUMBER('Cihazlar'!E24),'Cihazlar'!E24,IFERROR(DATE(VALUE(RIGHT('Cihazlar'!E24,4)),VALUE(MID('Cihazlar'!E24,4,2)),VALUE(LEFT('Cihazlar'!E24,2))),""))))</f>
        <v/>
      </c>
      <c r="N24" t="str">
        <f>IF('Cihazlar'!C24="","",IFERROR(MATCH('Cihazlar'!C24,'Ürünler'!$A:$A,0),IFERROR(MATCH('Cihazlar'!C24,'Ürünler'!$B:$B,0),"")))</f>
        <v/>
      </c>
      <c r="O24">
        <f>IF(P24&gt;0,0,IF('Cihazlar'!J24&lt;&gt;"",N(VALUE('Cihazlar'!J24)),IF(N24="",0,N(INDEX('Ürünler'!$C:$C,N24)))))</f>
        <v>0</v>
      </c>
      <c r="P24">
        <f>IF('Cihazlar'!K24&lt;&gt;"",N(VALUE('Cihazlar'!K24)),IF('Cihazlar'!J24&lt;&gt;"",0,IF(N24="",0,N(INDEX('Ürünler'!$D:$D,N24)))))</f>
        <v>0</v>
      </c>
    </row>
    <row r="25" spans="1:16">
      <c r="A25" t="str">
        <f>IF(AND('Cihazlar'!A25="",'Cihazlar'!B25=""),"",IFERROR(INDEX('Müşteriler'!$A:$A,MATCH(IF('Cihazlar'!A25="","§",'Cihazlar'!A25),'Müşteriler'!$K:$K,0)),IFERROR(INDEX('Müşteriler'!$A:$A,MATCH(IF('Cihazlar'!B25="","§",'Cihazlar'!B25),'Müşteriler'!$C:$C,0)),'Cihazlar'!A25&amp;'Cihazlar'!B25)))</f>
        <v/>
      </c>
      <c r="B25" t="str">
        <f>IF('Cihazlar'!C25="","",IF(N25="",'Cihazlar'!C25,INDEX('Ürünler'!$B:$B,N25)))</f>
        <v/>
      </c>
      <c r="C25" t="str">
        <f>IF('Cihazlar'!D25="","",'Cihazlar'!D25)</f>
        <v/>
      </c>
      <c r="D25" s="16" t="str">
        <f>M25</f>
        <v/>
      </c>
      <c r="E25" t="str">
        <f>IF(P25&gt;0,P25&amp;" gün",IF(O25&gt;0,O25&amp;" ay",""))</f>
        <v/>
      </c>
      <c r="F25" s="16" t="str">
        <f>IF(OR('Cihazlar'!C25="",M25=""),"",IF(P25&gt;0,M25+P25,IF(O25&gt;0,EDATE(M25,O25),"")))</f>
        <v/>
      </c>
      <c r="G25" s="17" t="str">
        <f>IF(F25="","",F25-TODAY())</f>
        <v/>
      </c>
      <c r="H25" t="str">
        <f>IF(G25="","",IF(G25&lt;0,"Gecikmiş",IF(G25&lt;=30,"30 gün içinde","Planlı")))</f>
        <v/>
      </c>
      <c r="I25" s="16" t="str">
        <f>IF('Cihazlar'!S25="","",IF('Cihazlar'!T25="Uygun değil",(IF('Cihazlar'!S25="","",IF(ISNUMBER('Cihazlar'!S25),'Cihazlar'!S25,IFERROR(DATE(VALUE(RIGHT('Cihazlar'!S25,4)),VALUE(MID('Cihazlar'!S25,4,2)),VALUE(LEFT('Cihazlar'!S25,2))),""))))+0,EDATE((IF('Cihazlar'!S25="","",IF(ISNUMBER('Cihazlar'!S25),'Cihazlar'!S25,IFERROR(DATE(VALUE(RIGHT('Cihazlar'!S25,4)),VALUE(MID('Cihazlar'!S25,4,2)),VALUE(LEFT('Cihazlar'!S25,2))),"")))),12)))</f>
        <v/>
      </c>
      <c r="J25" s="17" t="str">
        <f>IF(I25="","",I25-TODAY())</f>
        <v/>
      </c>
      <c r="K25" s="16" t="str">
        <f>IF('Cihazlar'!V25="","",IF('Cihazlar'!W25="Uygun değil",(IF('Cihazlar'!V25="","",IF(ISNUMBER('Cihazlar'!V25),'Cihazlar'!V25,IFERROR(DATE(VALUE(RIGHT('Cihazlar'!V25,4)),VALUE(MID('Cihazlar'!V25,4,2)),VALUE(LEFT('Cihazlar'!V25,2))),""))))+0,EDATE((IF('Cihazlar'!V25="","",IF(ISNUMBER('Cihazlar'!V25),'Cihazlar'!V25,IFERROR(DATE(VALUE(RIGHT('Cihazlar'!V25,4)),VALUE(MID('Cihazlar'!V25,4,2)),VALUE(LEFT('Cihazlar'!V25,2))),"")))),12)))</f>
        <v/>
      </c>
      <c r="L25" s="17" t="str">
        <f>IF(K25="","",K25-TODAY())</f>
        <v/>
      </c>
      <c r="M25" s="16" t="str">
        <f>IF('Cihazlar'!F25&lt;&gt;"",IF('Cihazlar'!F25="","",IF(ISNUMBER('Cihazlar'!F25),'Cihazlar'!F25,IFERROR(DATE(VALUE(RIGHT('Cihazlar'!F25,4)),VALUE(MID('Cihazlar'!F25,4,2)),VALUE(LEFT('Cihazlar'!F25,2))),""))),IF('Cihazlar'!E25="","",IF(ISNUMBER('Cihazlar'!E25),'Cihazlar'!E25,IFERROR(DATE(VALUE(RIGHT('Cihazlar'!E25,4)),VALUE(MID('Cihazlar'!E25,4,2)),VALUE(LEFT('Cihazlar'!E25,2))),""))))</f>
        <v/>
      </c>
      <c r="N25" t="str">
        <f>IF('Cihazlar'!C25="","",IFERROR(MATCH('Cihazlar'!C25,'Ürünler'!$A:$A,0),IFERROR(MATCH('Cihazlar'!C25,'Ürünler'!$B:$B,0),"")))</f>
        <v/>
      </c>
      <c r="O25">
        <f>IF(P25&gt;0,0,IF('Cihazlar'!J25&lt;&gt;"",N(VALUE('Cihazlar'!J25)),IF(N25="",0,N(INDEX('Ürünler'!$C:$C,N25)))))</f>
        <v>0</v>
      </c>
      <c r="P25">
        <f>IF('Cihazlar'!K25&lt;&gt;"",N(VALUE('Cihazlar'!K25)),IF('Cihazlar'!J25&lt;&gt;"",0,IF(N25="",0,N(INDEX('Ürünler'!$D:$D,N25)))))</f>
        <v>0</v>
      </c>
    </row>
    <row r="26" spans="1:16">
      <c r="A26" t="str">
        <f>IF(AND('Cihazlar'!A26="",'Cihazlar'!B26=""),"",IFERROR(INDEX('Müşteriler'!$A:$A,MATCH(IF('Cihazlar'!A26="","§",'Cihazlar'!A26),'Müşteriler'!$K:$K,0)),IFERROR(INDEX('Müşteriler'!$A:$A,MATCH(IF('Cihazlar'!B26="","§",'Cihazlar'!B26),'Müşteriler'!$C:$C,0)),'Cihazlar'!A26&amp;'Cihazlar'!B26)))</f>
        <v/>
      </c>
      <c r="B26" t="str">
        <f>IF('Cihazlar'!C26="","",IF(N26="",'Cihazlar'!C26,INDEX('Ürünler'!$B:$B,N26)))</f>
        <v/>
      </c>
      <c r="C26" t="str">
        <f>IF('Cihazlar'!D26="","",'Cihazlar'!D26)</f>
        <v/>
      </c>
      <c r="D26" s="16" t="str">
        <f>M26</f>
        <v/>
      </c>
      <c r="E26" t="str">
        <f>IF(P26&gt;0,P26&amp;" gün",IF(O26&gt;0,O26&amp;" ay",""))</f>
        <v/>
      </c>
      <c r="F26" s="16" t="str">
        <f>IF(OR('Cihazlar'!C26="",M26=""),"",IF(P26&gt;0,M26+P26,IF(O26&gt;0,EDATE(M26,O26),"")))</f>
        <v/>
      </c>
      <c r="G26" s="17" t="str">
        <f>IF(F26="","",F26-TODAY())</f>
        <v/>
      </c>
      <c r="H26" t="str">
        <f>IF(G26="","",IF(G26&lt;0,"Gecikmiş",IF(G26&lt;=30,"30 gün içinde","Planlı")))</f>
        <v/>
      </c>
      <c r="I26" s="16" t="str">
        <f>IF('Cihazlar'!S26="","",IF('Cihazlar'!T26="Uygun değil",(IF('Cihazlar'!S26="","",IF(ISNUMBER('Cihazlar'!S26),'Cihazlar'!S26,IFERROR(DATE(VALUE(RIGHT('Cihazlar'!S26,4)),VALUE(MID('Cihazlar'!S26,4,2)),VALUE(LEFT('Cihazlar'!S26,2))),""))))+0,EDATE((IF('Cihazlar'!S26="","",IF(ISNUMBER('Cihazlar'!S26),'Cihazlar'!S26,IFERROR(DATE(VALUE(RIGHT('Cihazlar'!S26,4)),VALUE(MID('Cihazlar'!S26,4,2)),VALUE(LEFT('Cihazlar'!S26,2))),"")))),12)))</f>
        <v/>
      </c>
      <c r="J26" s="17" t="str">
        <f>IF(I26="","",I26-TODAY())</f>
        <v/>
      </c>
      <c r="K26" s="16" t="str">
        <f>IF('Cihazlar'!V26="","",IF('Cihazlar'!W26="Uygun değil",(IF('Cihazlar'!V26="","",IF(ISNUMBER('Cihazlar'!V26),'Cihazlar'!V26,IFERROR(DATE(VALUE(RIGHT('Cihazlar'!V26,4)),VALUE(MID('Cihazlar'!V26,4,2)),VALUE(LEFT('Cihazlar'!V26,2))),""))))+0,EDATE((IF('Cihazlar'!V26="","",IF(ISNUMBER('Cihazlar'!V26),'Cihazlar'!V26,IFERROR(DATE(VALUE(RIGHT('Cihazlar'!V26,4)),VALUE(MID('Cihazlar'!V26,4,2)),VALUE(LEFT('Cihazlar'!V26,2))),"")))),12)))</f>
        <v/>
      </c>
      <c r="L26" s="17" t="str">
        <f>IF(K26="","",K26-TODAY())</f>
        <v/>
      </c>
      <c r="M26" s="16" t="str">
        <f>IF('Cihazlar'!F26&lt;&gt;"",IF('Cihazlar'!F26="","",IF(ISNUMBER('Cihazlar'!F26),'Cihazlar'!F26,IFERROR(DATE(VALUE(RIGHT('Cihazlar'!F26,4)),VALUE(MID('Cihazlar'!F26,4,2)),VALUE(LEFT('Cihazlar'!F26,2))),""))),IF('Cihazlar'!E26="","",IF(ISNUMBER('Cihazlar'!E26),'Cihazlar'!E26,IFERROR(DATE(VALUE(RIGHT('Cihazlar'!E26,4)),VALUE(MID('Cihazlar'!E26,4,2)),VALUE(LEFT('Cihazlar'!E26,2))),""))))</f>
        <v/>
      </c>
      <c r="N26" t="str">
        <f>IF('Cihazlar'!C26="","",IFERROR(MATCH('Cihazlar'!C26,'Ürünler'!$A:$A,0),IFERROR(MATCH('Cihazlar'!C26,'Ürünler'!$B:$B,0),"")))</f>
        <v/>
      </c>
      <c r="O26">
        <f>IF(P26&gt;0,0,IF('Cihazlar'!J26&lt;&gt;"",N(VALUE('Cihazlar'!J26)),IF(N26="",0,N(INDEX('Ürünler'!$C:$C,N26)))))</f>
        <v>0</v>
      </c>
      <c r="P26">
        <f>IF('Cihazlar'!K26&lt;&gt;"",N(VALUE('Cihazlar'!K26)),IF('Cihazlar'!J26&lt;&gt;"",0,IF(N26="",0,N(INDEX('Ürünler'!$D:$D,N26)))))</f>
        <v>0</v>
      </c>
    </row>
    <row r="27" spans="1:16">
      <c r="A27" t="str">
        <f>IF(AND('Cihazlar'!A27="",'Cihazlar'!B27=""),"",IFERROR(INDEX('Müşteriler'!$A:$A,MATCH(IF('Cihazlar'!A27="","§",'Cihazlar'!A27),'Müşteriler'!$K:$K,0)),IFERROR(INDEX('Müşteriler'!$A:$A,MATCH(IF('Cihazlar'!B27="","§",'Cihazlar'!B27),'Müşteriler'!$C:$C,0)),'Cihazlar'!A27&amp;'Cihazlar'!B27)))</f>
        <v/>
      </c>
      <c r="B27" t="str">
        <f>IF('Cihazlar'!C27="","",IF(N27="",'Cihazlar'!C27,INDEX('Ürünler'!$B:$B,N27)))</f>
        <v/>
      </c>
      <c r="C27" t="str">
        <f>IF('Cihazlar'!D27="","",'Cihazlar'!D27)</f>
        <v/>
      </c>
      <c r="D27" s="16" t="str">
        <f>M27</f>
        <v/>
      </c>
      <c r="E27" t="str">
        <f>IF(P27&gt;0,P27&amp;" gün",IF(O27&gt;0,O27&amp;" ay",""))</f>
        <v/>
      </c>
      <c r="F27" s="16" t="str">
        <f>IF(OR('Cihazlar'!C27="",M27=""),"",IF(P27&gt;0,M27+P27,IF(O27&gt;0,EDATE(M27,O27),"")))</f>
        <v/>
      </c>
      <c r="G27" s="17" t="str">
        <f>IF(F27="","",F27-TODAY())</f>
        <v/>
      </c>
      <c r="H27" t="str">
        <f>IF(G27="","",IF(G27&lt;0,"Gecikmiş",IF(G27&lt;=30,"30 gün içinde","Planlı")))</f>
        <v/>
      </c>
      <c r="I27" s="16" t="str">
        <f>IF('Cihazlar'!S27="","",IF('Cihazlar'!T27="Uygun değil",(IF('Cihazlar'!S27="","",IF(ISNUMBER('Cihazlar'!S27),'Cihazlar'!S27,IFERROR(DATE(VALUE(RIGHT('Cihazlar'!S27,4)),VALUE(MID('Cihazlar'!S27,4,2)),VALUE(LEFT('Cihazlar'!S27,2))),""))))+0,EDATE((IF('Cihazlar'!S27="","",IF(ISNUMBER('Cihazlar'!S27),'Cihazlar'!S27,IFERROR(DATE(VALUE(RIGHT('Cihazlar'!S27,4)),VALUE(MID('Cihazlar'!S27,4,2)),VALUE(LEFT('Cihazlar'!S27,2))),"")))),12)))</f>
        <v/>
      </c>
      <c r="J27" s="17" t="str">
        <f>IF(I27="","",I27-TODAY())</f>
        <v/>
      </c>
      <c r="K27" s="16" t="str">
        <f>IF('Cihazlar'!V27="","",IF('Cihazlar'!W27="Uygun değil",(IF('Cihazlar'!V27="","",IF(ISNUMBER('Cihazlar'!V27),'Cihazlar'!V27,IFERROR(DATE(VALUE(RIGHT('Cihazlar'!V27,4)),VALUE(MID('Cihazlar'!V27,4,2)),VALUE(LEFT('Cihazlar'!V27,2))),""))))+0,EDATE((IF('Cihazlar'!V27="","",IF(ISNUMBER('Cihazlar'!V27),'Cihazlar'!V27,IFERROR(DATE(VALUE(RIGHT('Cihazlar'!V27,4)),VALUE(MID('Cihazlar'!V27,4,2)),VALUE(LEFT('Cihazlar'!V27,2))),"")))),12)))</f>
        <v/>
      </c>
      <c r="L27" s="17" t="str">
        <f>IF(K27="","",K27-TODAY())</f>
        <v/>
      </c>
      <c r="M27" s="16" t="str">
        <f>IF('Cihazlar'!F27&lt;&gt;"",IF('Cihazlar'!F27="","",IF(ISNUMBER('Cihazlar'!F27),'Cihazlar'!F27,IFERROR(DATE(VALUE(RIGHT('Cihazlar'!F27,4)),VALUE(MID('Cihazlar'!F27,4,2)),VALUE(LEFT('Cihazlar'!F27,2))),""))),IF('Cihazlar'!E27="","",IF(ISNUMBER('Cihazlar'!E27),'Cihazlar'!E27,IFERROR(DATE(VALUE(RIGHT('Cihazlar'!E27,4)),VALUE(MID('Cihazlar'!E27,4,2)),VALUE(LEFT('Cihazlar'!E27,2))),""))))</f>
        <v/>
      </c>
      <c r="N27" t="str">
        <f>IF('Cihazlar'!C27="","",IFERROR(MATCH('Cihazlar'!C27,'Ürünler'!$A:$A,0),IFERROR(MATCH('Cihazlar'!C27,'Ürünler'!$B:$B,0),"")))</f>
        <v/>
      </c>
      <c r="O27">
        <f>IF(P27&gt;0,0,IF('Cihazlar'!J27&lt;&gt;"",N(VALUE('Cihazlar'!J27)),IF(N27="",0,N(INDEX('Ürünler'!$C:$C,N27)))))</f>
        <v>0</v>
      </c>
      <c r="P27">
        <f>IF('Cihazlar'!K27&lt;&gt;"",N(VALUE('Cihazlar'!K27)),IF('Cihazlar'!J27&lt;&gt;"",0,IF(N27="",0,N(INDEX('Ürünler'!$D:$D,N27)))))</f>
        <v>0</v>
      </c>
    </row>
    <row r="28" spans="1:16">
      <c r="A28" t="str">
        <f>IF(AND('Cihazlar'!A28="",'Cihazlar'!B28=""),"",IFERROR(INDEX('Müşteriler'!$A:$A,MATCH(IF('Cihazlar'!A28="","§",'Cihazlar'!A28),'Müşteriler'!$K:$K,0)),IFERROR(INDEX('Müşteriler'!$A:$A,MATCH(IF('Cihazlar'!B28="","§",'Cihazlar'!B28),'Müşteriler'!$C:$C,0)),'Cihazlar'!A28&amp;'Cihazlar'!B28)))</f>
        <v/>
      </c>
      <c r="B28" t="str">
        <f>IF('Cihazlar'!C28="","",IF(N28="",'Cihazlar'!C28,INDEX('Ürünler'!$B:$B,N28)))</f>
        <v/>
      </c>
      <c r="C28" t="str">
        <f>IF('Cihazlar'!D28="","",'Cihazlar'!D28)</f>
        <v/>
      </c>
      <c r="D28" s="16" t="str">
        <f>M28</f>
        <v/>
      </c>
      <c r="E28" t="str">
        <f>IF(P28&gt;0,P28&amp;" gün",IF(O28&gt;0,O28&amp;" ay",""))</f>
        <v/>
      </c>
      <c r="F28" s="16" t="str">
        <f>IF(OR('Cihazlar'!C28="",M28=""),"",IF(P28&gt;0,M28+P28,IF(O28&gt;0,EDATE(M28,O28),"")))</f>
        <v/>
      </c>
      <c r="G28" s="17" t="str">
        <f>IF(F28="","",F28-TODAY())</f>
        <v/>
      </c>
      <c r="H28" t="str">
        <f>IF(G28="","",IF(G28&lt;0,"Gecikmiş",IF(G28&lt;=30,"30 gün içinde","Planlı")))</f>
        <v/>
      </c>
      <c r="I28" s="16" t="str">
        <f>IF('Cihazlar'!S28="","",IF('Cihazlar'!T28="Uygun değil",(IF('Cihazlar'!S28="","",IF(ISNUMBER('Cihazlar'!S28),'Cihazlar'!S28,IFERROR(DATE(VALUE(RIGHT('Cihazlar'!S28,4)),VALUE(MID('Cihazlar'!S28,4,2)),VALUE(LEFT('Cihazlar'!S28,2))),""))))+0,EDATE((IF('Cihazlar'!S28="","",IF(ISNUMBER('Cihazlar'!S28),'Cihazlar'!S28,IFERROR(DATE(VALUE(RIGHT('Cihazlar'!S28,4)),VALUE(MID('Cihazlar'!S28,4,2)),VALUE(LEFT('Cihazlar'!S28,2))),"")))),12)))</f>
        <v/>
      </c>
      <c r="J28" s="17" t="str">
        <f>IF(I28="","",I28-TODAY())</f>
        <v/>
      </c>
      <c r="K28" s="16" t="str">
        <f>IF('Cihazlar'!V28="","",IF('Cihazlar'!W28="Uygun değil",(IF('Cihazlar'!V28="","",IF(ISNUMBER('Cihazlar'!V28),'Cihazlar'!V28,IFERROR(DATE(VALUE(RIGHT('Cihazlar'!V28,4)),VALUE(MID('Cihazlar'!V28,4,2)),VALUE(LEFT('Cihazlar'!V28,2))),""))))+0,EDATE((IF('Cihazlar'!V28="","",IF(ISNUMBER('Cihazlar'!V28),'Cihazlar'!V28,IFERROR(DATE(VALUE(RIGHT('Cihazlar'!V28,4)),VALUE(MID('Cihazlar'!V28,4,2)),VALUE(LEFT('Cihazlar'!V28,2))),"")))),12)))</f>
        <v/>
      </c>
      <c r="L28" s="17" t="str">
        <f>IF(K28="","",K28-TODAY())</f>
        <v/>
      </c>
      <c r="M28" s="16" t="str">
        <f>IF('Cihazlar'!F28&lt;&gt;"",IF('Cihazlar'!F28="","",IF(ISNUMBER('Cihazlar'!F28),'Cihazlar'!F28,IFERROR(DATE(VALUE(RIGHT('Cihazlar'!F28,4)),VALUE(MID('Cihazlar'!F28,4,2)),VALUE(LEFT('Cihazlar'!F28,2))),""))),IF('Cihazlar'!E28="","",IF(ISNUMBER('Cihazlar'!E28),'Cihazlar'!E28,IFERROR(DATE(VALUE(RIGHT('Cihazlar'!E28,4)),VALUE(MID('Cihazlar'!E28,4,2)),VALUE(LEFT('Cihazlar'!E28,2))),""))))</f>
        <v/>
      </c>
      <c r="N28" t="str">
        <f>IF('Cihazlar'!C28="","",IFERROR(MATCH('Cihazlar'!C28,'Ürünler'!$A:$A,0),IFERROR(MATCH('Cihazlar'!C28,'Ürünler'!$B:$B,0),"")))</f>
        <v/>
      </c>
      <c r="O28">
        <f>IF(P28&gt;0,0,IF('Cihazlar'!J28&lt;&gt;"",N(VALUE('Cihazlar'!J28)),IF(N28="",0,N(INDEX('Ürünler'!$C:$C,N28)))))</f>
        <v>0</v>
      </c>
      <c r="P28">
        <f>IF('Cihazlar'!K28&lt;&gt;"",N(VALUE('Cihazlar'!K28)),IF('Cihazlar'!J28&lt;&gt;"",0,IF(N28="",0,N(INDEX('Ürünler'!$D:$D,N28)))))</f>
        <v>0</v>
      </c>
    </row>
    <row r="29" spans="1:16">
      <c r="A29" t="str">
        <f>IF(AND('Cihazlar'!A29="",'Cihazlar'!B29=""),"",IFERROR(INDEX('Müşteriler'!$A:$A,MATCH(IF('Cihazlar'!A29="","§",'Cihazlar'!A29),'Müşteriler'!$K:$K,0)),IFERROR(INDEX('Müşteriler'!$A:$A,MATCH(IF('Cihazlar'!B29="","§",'Cihazlar'!B29),'Müşteriler'!$C:$C,0)),'Cihazlar'!A29&amp;'Cihazlar'!B29)))</f>
        <v/>
      </c>
      <c r="B29" t="str">
        <f>IF('Cihazlar'!C29="","",IF(N29="",'Cihazlar'!C29,INDEX('Ürünler'!$B:$B,N29)))</f>
        <v/>
      </c>
      <c r="C29" t="str">
        <f>IF('Cihazlar'!D29="","",'Cihazlar'!D29)</f>
        <v/>
      </c>
      <c r="D29" s="16" t="str">
        <f>M29</f>
        <v/>
      </c>
      <c r="E29" t="str">
        <f>IF(P29&gt;0,P29&amp;" gün",IF(O29&gt;0,O29&amp;" ay",""))</f>
        <v/>
      </c>
      <c r="F29" s="16" t="str">
        <f>IF(OR('Cihazlar'!C29="",M29=""),"",IF(P29&gt;0,M29+P29,IF(O29&gt;0,EDATE(M29,O29),"")))</f>
        <v/>
      </c>
      <c r="G29" s="17" t="str">
        <f>IF(F29="","",F29-TODAY())</f>
        <v/>
      </c>
      <c r="H29" t="str">
        <f>IF(G29="","",IF(G29&lt;0,"Gecikmiş",IF(G29&lt;=30,"30 gün içinde","Planlı")))</f>
        <v/>
      </c>
      <c r="I29" s="16" t="str">
        <f>IF('Cihazlar'!S29="","",IF('Cihazlar'!T29="Uygun değil",(IF('Cihazlar'!S29="","",IF(ISNUMBER('Cihazlar'!S29),'Cihazlar'!S29,IFERROR(DATE(VALUE(RIGHT('Cihazlar'!S29,4)),VALUE(MID('Cihazlar'!S29,4,2)),VALUE(LEFT('Cihazlar'!S29,2))),""))))+0,EDATE((IF('Cihazlar'!S29="","",IF(ISNUMBER('Cihazlar'!S29),'Cihazlar'!S29,IFERROR(DATE(VALUE(RIGHT('Cihazlar'!S29,4)),VALUE(MID('Cihazlar'!S29,4,2)),VALUE(LEFT('Cihazlar'!S29,2))),"")))),12)))</f>
        <v/>
      </c>
      <c r="J29" s="17" t="str">
        <f>IF(I29="","",I29-TODAY())</f>
        <v/>
      </c>
      <c r="K29" s="16" t="str">
        <f>IF('Cihazlar'!V29="","",IF('Cihazlar'!W29="Uygun değil",(IF('Cihazlar'!V29="","",IF(ISNUMBER('Cihazlar'!V29),'Cihazlar'!V29,IFERROR(DATE(VALUE(RIGHT('Cihazlar'!V29,4)),VALUE(MID('Cihazlar'!V29,4,2)),VALUE(LEFT('Cihazlar'!V29,2))),""))))+0,EDATE((IF('Cihazlar'!V29="","",IF(ISNUMBER('Cihazlar'!V29),'Cihazlar'!V29,IFERROR(DATE(VALUE(RIGHT('Cihazlar'!V29,4)),VALUE(MID('Cihazlar'!V29,4,2)),VALUE(LEFT('Cihazlar'!V29,2))),"")))),12)))</f>
        <v/>
      </c>
      <c r="L29" s="17" t="str">
        <f>IF(K29="","",K29-TODAY())</f>
        <v/>
      </c>
      <c r="M29" s="16" t="str">
        <f>IF('Cihazlar'!F29&lt;&gt;"",IF('Cihazlar'!F29="","",IF(ISNUMBER('Cihazlar'!F29),'Cihazlar'!F29,IFERROR(DATE(VALUE(RIGHT('Cihazlar'!F29,4)),VALUE(MID('Cihazlar'!F29,4,2)),VALUE(LEFT('Cihazlar'!F29,2))),""))),IF('Cihazlar'!E29="","",IF(ISNUMBER('Cihazlar'!E29),'Cihazlar'!E29,IFERROR(DATE(VALUE(RIGHT('Cihazlar'!E29,4)),VALUE(MID('Cihazlar'!E29,4,2)),VALUE(LEFT('Cihazlar'!E29,2))),""))))</f>
        <v/>
      </c>
      <c r="N29" t="str">
        <f>IF('Cihazlar'!C29="","",IFERROR(MATCH('Cihazlar'!C29,'Ürünler'!$A:$A,0),IFERROR(MATCH('Cihazlar'!C29,'Ürünler'!$B:$B,0),"")))</f>
        <v/>
      </c>
      <c r="O29">
        <f>IF(P29&gt;0,0,IF('Cihazlar'!J29&lt;&gt;"",N(VALUE('Cihazlar'!J29)),IF(N29="",0,N(INDEX('Ürünler'!$C:$C,N29)))))</f>
        <v>0</v>
      </c>
      <c r="P29">
        <f>IF('Cihazlar'!K29&lt;&gt;"",N(VALUE('Cihazlar'!K29)),IF('Cihazlar'!J29&lt;&gt;"",0,IF(N29="",0,N(INDEX('Ürünler'!$D:$D,N29)))))</f>
        <v>0</v>
      </c>
    </row>
    <row r="30" spans="1:16">
      <c r="A30" t="str">
        <f>IF(AND('Cihazlar'!A30="",'Cihazlar'!B30=""),"",IFERROR(INDEX('Müşteriler'!$A:$A,MATCH(IF('Cihazlar'!A30="","§",'Cihazlar'!A30),'Müşteriler'!$K:$K,0)),IFERROR(INDEX('Müşteriler'!$A:$A,MATCH(IF('Cihazlar'!B30="","§",'Cihazlar'!B30),'Müşteriler'!$C:$C,0)),'Cihazlar'!A30&amp;'Cihazlar'!B30)))</f>
        <v/>
      </c>
      <c r="B30" t="str">
        <f>IF('Cihazlar'!C30="","",IF(N30="",'Cihazlar'!C30,INDEX('Ürünler'!$B:$B,N30)))</f>
        <v/>
      </c>
      <c r="C30" t="str">
        <f>IF('Cihazlar'!D30="","",'Cihazlar'!D30)</f>
        <v/>
      </c>
      <c r="D30" s="16" t="str">
        <f>M30</f>
        <v/>
      </c>
      <c r="E30" t="str">
        <f>IF(P30&gt;0,P30&amp;" gün",IF(O30&gt;0,O30&amp;" ay",""))</f>
        <v/>
      </c>
      <c r="F30" s="16" t="str">
        <f>IF(OR('Cihazlar'!C30="",M30=""),"",IF(P30&gt;0,M30+P30,IF(O30&gt;0,EDATE(M30,O30),"")))</f>
        <v/>
      </c>
      <c r="G30" s="17" t="str">
        <f>IF(F30="","",F30-TODAY())</f>
        <v/>
      </c>
      <c r="H30" t="str">
        <f>IF(G30="","",IF(G30&lt;0,"Gecikmiş",IF(G30&lt;=30,"30 gün içinde","Planlı")))</f>
        <v/>
      </c>
      <c r="I30" s="16" t="str">
        <f>IF('Cihazlar'!S30="","",IF('Cihazlar'!T30="Uygun değil",(IF('Cihazlar'!S30="","",IF(ISNUMBER('Cihazlar'!S30),'Cihazlar'!S30,IFERROR(DATE(VALUE(RIGHT('Cihazlar'!S30,4)),VALUE(MID('Cihazlar'!S30,4,2)),VALUE(LEFT('Cihazlar'!S30,2))),""))))+0,EDATE((IF('Cihazlar'!S30="","",IF(ISNUMBER('Cihazlar'!S30),'Cihazlar'!S30,IFERROR(DATE(VALUE(RIGHT('Cihazlar'!S30,4)),VALUE(MID('Cihazlar'!S30,4,2)),VALUE(LEFT('Cihazlar'!S30,2))),"")))),12)))</f>
        <v/>
      </c>
      <c r="J30" s="17" t="str">
        <f>IF(I30="","",I30-TODAY())</f>
        <v/>
      </c>
      <c r="K30" s="16" t="str">
        <f>IF('Cihazlar'!V30="","",IF('Cihazlar'!W30="Uygun değil",(IF('Cihazlar'!V30="","",IF(ISNUMBER('Cihazlar'!V30),'Cihazlar'!V30,IFERROR(DATE(VALUE(RIGHT('Cihazlar'!V30,4)),VALUE(MID('Cihazlar'!V30,4,2)),VALUE(LEFT('Cihazlar'!V30,2))),""))))+0,EDATE((IF('Cihazlar'!V30="","",IF(ISNUMBER('Cihazlar'!V30),'Cihazlar'!V30,IFERROR(DATE(VALUE(RIGHT('Cihazlar'!V30,4)),VALUE(MID('Cihazlar'!V30,4,2)),VALUE(LEFT('Cihazlar'!V30,2))),"")))),12)))</f>
        <v/>
      </c>
      <c r="L30" s="17" t="str">
        <f>IF(K30="","",K30-TODAY())</f>
        <v/>
      </c>
      <c r="M30" s="16" t="str">
        <f>IF('Cihazlar'!F30&lt;&gt;"",IF('Cihazlar'!F30="","",IF(ISNUMBER('Cihazlar'!F30),'Cihazlar'!F30,IFERROR(DATE(VALUE(RIGHT('Cihazlar'!F30,4)),VALUE(MID('Cihazlar'!F30,4,2)),VALUE(LEFT('Cihazlar'!F30,2))),""))),IF('Cihazlar'!E30="","",IF(ISNUMBER('Cihazlar'!E30),'Cihazlar'!E30,IFERROR(DATE(VALUE(RIGHT('Cihazlar'!E30,4)),VALUE(MID('Cihazlar'!E30,4,2)),VALUE(LEFT('Cihazlar'!E30,2))),""))))</f>
        <v/>
      </c>
      <c r="N30" t="str">
        <f>IF('Cihazlar'!C30="","",IFERROR(MATCH('Cihazlar'!C30,'Ürünler'!$A:$A,0),IFERROR(MATCH('Cihazlar'!C30,'Ürünler'!$B:$B,0),"")))</f>
        <v/>
      </c>
      <c r="O30">
        <f>IF(P30&gt;0,0,IF('Cihazlar'!J30&lt;&gt;"",N(VALUE('Cihazlar'!J30)),IF(N30="",0,N(INDEX('Ürünler'!$C:$C,N30)))))</f>
        <v>0</v>
      </c>
      <c r="P30">
        <f>IF('Cihazlar'!K30&lt;&gt;"",N(VALUE('Cihazlar'!K30)),IF('Cihazlar'!J30&lt;&gt;"",0,IF(N30="",0,N(INDEX('Ürünler'!$D:$D,N30)))))</f>
        <v>0</v>
      </c>
    </row>
    <row r="31" spans="1:16">
      <c r="A31" t="str">
        <f>IF(AND('Cihazlar'!A31="",'Cihazlar'!B31=""),"",IFERROR(INDEX('Müşteriler'!$A:$A,MATCH(IF('Cihazlar'!A31="","§",'Cihazlar'!A31),'Müşteriler'!$K:$K,0)),IFERROR(INDEX('Müşteriler'!$A:$A,MATCH(IF('Cihazlar'!B31="","§",'Cihazlar'!B31),'Müşteriler'!$C:$C,0)),'Cihazlar'!A31&amp;'Cihazlar'!B31)))</f>
        <v/>
      </c>
      <c r="B31" t="str">
        <f>IF('Cihazlar'!C31="","",IF(N31="",'Cihazlar'!C31,INDEX('Ürünler'!$B:$B,N31)))</f>
        <v/>
      </c>
      <c r="C31" t="str">
        <f>IF('Cihazlar'!D31="","",'Cihazlar'!D31)</f>
        <v/>
      </c>
      <c r="D31" s="16" t="str">
        <f>M31</f>
        <v/>
      </c>
      <c r="E31" t="str">
        <f>IF(P31&gt;0,P31&amp;" gün",IF(O31&gt;0,O31&amp;" ay",""))</f>
        <v/>
      </c>
      <c r="F31" s="16" t="str">
        <f>IF(OR('Cihazlar'!C31="",M31=""),"",IF(P31&gt;0,M31+P31,IF(O31&gt;0,EDATE(M31,O31),"")))</f>
        <v/>
      </c>
      <c r="G31" s="17" t="str">
        <f>IF(F31="","",F31-TODAY())</f>
        <v/>
      </c>
      <c r="H31" t="str">
        <f>IF(G31="","",IF(G31&lt;0,"Gecikmiş",IF(G31&lt;=30,"30 gün içinde","Planlı")))</f>
        <v/>
      </c>
      <c r="I31" s="16" t="str">
        <f>IF('Cihazlar'!S31="","",IF('Cihazlar'!T31="Uygun değil",(IF('Cihazlar'!S31="","",IF(ISNUMBER('Cihazlar'!S31),'Cihazlar'!S31,IFERROR(DATE(VALUE(RIGHT('Cihazlar'!S31,4)),VALUE(MID('Cihazlar'!S31,4,2)),VALUE(LEFT('Cihazlar'!S31,2))),""))))+0,EDATE((IF('Cihazlar'!S31="","",IF(ISNUMBER('Cihazlar'!S31),'Cihazlar'!S31,IFERROR(DATE(VALUE(RIGHT('Cihazlar'!S31,4)),VALUE(MID('Cihazlar'!S31,4,2)),VALUE(LEFT('Cihazlar'!S31,2))),"")))),12)))</f>
        <v/>
      </c>
      <c r="J31" s="17" t="str">
        <f>IF(I31="","",I31-TODAY())</f>
        <v/>
      </c>
      <c r="K31" s="16" t="str">
        <f>IF('Cihazlar'!V31="","",IF('Cihazlar'!W31="Uygun değil",(IF('Cihazlar'!V31="","",IF(ISNUMBER('Cihazlar'!V31),'Cihazlar'!V31,IFERROR(DATE(VALUE(RIGHT('Cihazlar'!V31,4)),VALUE(MID('Cihazlar'!V31,4,2)),VALUE(LEFT('Cihazlar'!V31,2))),""))))+0,EDATE((IF('Cihazlar'!V31="","",IF(ISNUMBER('Cihazlar'!V31),'Cihazlar'!V31,IFERROR(DATE(VALUE(RIGHT('Cihazlar'!V31,4)),VALUE(MID('Cihazlar'!V31,4,2)),VALUE(LEFT('Cihazlar'!V31,2))),"")))),12)))</f>
        <v/>
      </c>
      <c r="L31" s="17" t="str">
        <f>IF(K31="","",K31-TODAY())</f>
        <v/>
      </c>
      <c r="M31" s="16" t="str">
        <f>IF('Cihazlar'!F31&lt;&gt;"",IF('Cihazlar'!F31="","",IF(ISNUMBER('Cihazlar'!F31),'Cihazlar'!F31,IFERROR(DATE(VALUE(RIGHT('Cihazlar'!F31,4)),VALUE(MID('Cihazlar'!F31,4,2)),VALUE(LEFT('Cihazlar'!F31,2))),""))),IF('Cihazlar'!E31="","",IF(ISNUMBER('Cihazlar'!E31),'Cihazlar'!E31,IFERROR(DATE(VALUE(RIGHT('Cihazlar'!E31,4)),VALUE(MID('Cihazlar'!E31,4,2)),VALUE(LEFT('Cihazlar'!E31,2))),""))))</f>
        <v/>
      </c>
      <c r="N31" t="str">
        <f>IF('Cihazlar'!C31="","",IFERROR(MATCH('Cihazlar'!C31,'Ürünler'!$A:$A,0),IFERROR(MATCH('Cihazlar'!C31,'Ürünler'!$B:$B,0),"")))</f>
        <v/>
      </c>
      <c r="O31">
        <f>IF(P31&gt;0,0,IF('Cihazlar'!J31&lt;&gt;"",N(VALUE('Cihazlar'!J31)),IF(N31="",0,N(INDEX('Ürünler'!$C:$C,N31)))))</f>
        <v>0</v>
      </c>
      <c r="P31">
        <f>IF('Cihazlar'!K31&lt;&gt;"",N(VALUE('Cihazlar'!K31)),IF('Cihazlar'!J31&lt;&gt;"",0,IF(N31="",0,N(INDEX('Ürünler'!$D:$D,N31)))))</f>
        <v>0</v>
      </c>
    </row>
    <row r="32" spans="1:16">
      <c r="A32" t="str">
        <f>IF(AND('Cihazlar'!A32="",'Cihazlar'!B32=""),"",IFERROR(INDEX('Müşteriler'!$A:$A,MATCH(IF('Cihazlar'!A32="","§",'Cihazlar'!A32),'Müşteriler'!$K:$K,0)),IFERROR(INDEX('Müşteriler'!$A:$A,MATCH(IF('Cihazlar'!B32="","§",'Cihazlar'!B32),'Müşteriler'!$C:$C,0)),'Cihazlar'!A32&amp;'Cihazlar'!B32)))</f>
        <v/>
      </c>
      <c r="B32" t="str">
        <f>IF('Cihazlar'!C32="","",IF(N32="",'Cihazlar'!C32,INDEX('Ürünler'!$B:$B,N32)))</f>
        <v/>
      </c>
      <c r="C32" t="str">
        <f>IF('Cihazlar'!D32="","",'Cihazlar'!D32)</f>
        <v/>
      </c>
      <c r="D32" s="16" t="str">
        <f>M32</f>
        <v/>
      </c>
      <c r="E32" t="str">
        <f>IF(P32&gt;0,P32&amp;" gün",IF(O32&gt;0,O32&amp;" ay",""))</f>
        <v/>
      </c>
      <c r="F32" s="16" t="str">
        <f>IF(OR('Cihazlar'!C32="",M32=""),"",IF(P32&gt;0,M32+P32,IF(O32&gt;0,EDATE(M32,O32),"")))</f>
        <v/>
      </c>
      <c r="G32" s="17" t="str">
        <f>IF(F32="","",F32-TODAY())</f>
        <v/>
      </c>
      <c r="H32" t="str">
        <f>IF(G32="","",IF(G32&lt;0,"Gecikmiş",IF(G32&lt;=30,"30 gün içinde","Planlı")))</f>
        <v/>
      </c>
      <c r="I32" s="16" t="str">
        <f>IF('Cihazlar'!S32="","",IF('Cihazlar'!T32="Uygun değil",(IF('Cihazlar'!S32="","",IF(ISNUMBER('Cihazlar'!S32),'Cihazlar'!S32,IFERROR(DATE(VALUE(RIGHT('Cihazlar'!S32,4)),VALUE(MID('Cihazlar'!S32,4,2)),VALUE(LEFT('Cihazlar'!S32,2))),""))))+0,EDATE((IF('Cihazlar'!S32="","",IF(ISNUMBER('Cihazlar'!S32),'Cihazlar'!S32,IFERROR(DATE(VALUE(RIGHT('Cihazlar'!S32,4)),VALUE(MID('Cihazlar'!S32,4,2)),VALUE(LEFT('Cihazlar'!S32,2))),"")))),12)))</f>
        <v/>
      </c>
      <c r="J32" s="17" t="str">
        <f>IF(I32="","",I32-TODAY())</f>
        <v/>
      </c>
      <c r="K32" s="16" t="str">
        <f>IF('Cihazlar'!V32="","",IF('Cihazlar'!W32="Uygun değil",(IF('Cihazlar'!V32="","",IF(ISNUMBER('Cihazlar'!V32),'Cihazlar'!V32,IFERROR(DATE(VALUE(RIGHT('Cihazlar'!V32,4)),VALUE(MID('Cihazlar'!V32,4,2)),VALUE(LEFT('Cihazlar'!V32,2))),""))))+0,EDATE((IF('Cihazlar'!V32="","",IF(ISNUMBER('Cihazlar'!V32),'Cihazlar'!V32,IFERROR(DATE(VALUE(RIGHT('Cihazlar'!V32,4)),VALUE(MID('Cihazlar'!V32,4,2)),VALUE(LEFT('Cihazlar'!V32,2))),"")))),12)))</f>
        <v/>
      </c>
      <c r="L32" s="17" t="str">
        <f>IF(K32="","",K32-TODAY())</f>
        <v/>
      </c>
      <c r="M32" s="16" t="str">
        <f>IF('Cihazlar'!F32&lt;&gt;"",IF('Cihazlar'!F32="","",IF(ISNUMBER('Cihazlar'!F32),'Cihazlar'!F32,IFERROR(DATE(VALUE(RIGHT('Cihazlar'!F32,4)),VALUE(MID('Cihazlar'!F32,4,2)),VALUE(LEFT('Cihazlar'!F32,2))),""))),IF('Cihazlar'!E32="","",IF(ISNUMBER('Cihazlar'!E32),'Cihazlar'!E32,IFERROR(DATE(VALUE(RIGHT('Cihazlar'!E32,4)),VALUE(MID('Cihazlar'!E32,4,2)),VALUE(LEFT('Cihazlar'!E32,2))),""))))</f>
        <v/>
      </c>
      <c r="N32" t="str">
        <f>IF('Cihazlar'!C32="","",IFERROR(MATCH('Cihazlar'!C32,'Ürünler'!$A:$A,0),IFERROR(MATCH('Cihazlar'!C32,'Ürünler'!$B:$B,0),"")))</f>
        <v/>
      </c>
      <c r="O32">
        <f>IF(P32&gt;0,0,IF('Cihazlar'!J32&lt;&gt;"",N(VALUE('Cihazlar'!J32)),IF(N32="",0,N(INDEX('Ürünler'!$C:$C,N32)))))</f>
        <v>0</v>
      </c>
      <c r="P32">
        <f>IF('Cihazlar'!K32&lt;&gt;"",N(VALUE('Cihazlar'!K32)),IF('Cihazlar'!J32&lt;&gt;"",0,IF(N32="",0,N(INDEX('Ürünler'!$D:$D,N32)))))</f>
        <v>0</v>
      </c>
    </row>
    <row r="33" spans="1:16">
      <c r="A33" t="str">
        <f>IF(AND('Cihazlar'!A33="",'Cihazlar'!B33=""),"",IFERROR(INDEX('Müşteriler'!$A:$A,MATCH(IF('Cihazlar'!A33="","§",'Cihazlar'!A33),'Müşteriler'!$K:$K,0)),IFERROR(INDEX('Müşteriler'!$A:$A,MATCH(IF('Cihazlar'!B33="","§",'Cihazlar'!B33),'Müşteriler'!$C:$C,0)),'Cihazlar'!A33&amp;'Cihazlar'!B33)))</f>
        <v/>
      </c>
      <c r="B33" t="str">
        <f>IF('Cihazlar'!C33="","",IF(N33="",'Cihazlar'!C33,INDEX('Ürünler'!$B:$B,N33)))</f>
        <v/>
      </c>
      <c r="C33" t="str">
        <f>IF('Cihazlar'!D33="","",'Cihazlar'!D33)</f>
        <v/>
      </c>
      <c r="D33" s="16" t="str">
        <f>M33</f>
        <v/>
      </c>
      <c r="E33" t="str">
        <f>IF(P33&gt;0,P33&amp;" gün",IF(O33&gt;0,O33&amp;" ay",""))</f>
        <v/>
      </c>
      <c r="F33" s="16" t="str">
        <f>IF(OR('Cihazlar'!C33="",M33=""),"",IF(P33&gt;0,M33+P33,IF(O33&gt;0,EDATE(M33,O33),"")))</f>
        <v/>
      </c>
      <c r="G33" s="17" t="str">
        <f>IF(F33="","",F33-TODAY())</f>
        <v/>
      </c>
      <c r="H33" t="str">
        <f>IF(G33="","",IF(G33&lt;0,"Gecikmiş",IF(G33&lt;=30,"30 gün içinde","Planlı")))</f>
        <v/>
      </c>
      <c r="I33" s="16" t="str">
        <f>IF('Cihazlar'!S33="","",IF('Cihazlar'!T33="Uygun değil",(IF('Cihazlar'!S33="","",IF(ISNUMBER('Cihazlar'!S33),'Cihazlar'!S33,IFERROR(DATE(VALUE(RIGHT('Cihazlar'!S33,4)),VALUE(MID('Cihazlar'!S33,4,2)),VALUE(LEFT('Cihazlar'!S33,2))),""))))+0,EDATE((IF('Cihazlar'!S33="","",IF(ISNUMBER('Cihazlar'!S33),'Cihazlar'!S33,IFERROR(DATE(VALUE(RIGHT('Cihazlar'!S33,4)),VALUE(MID('Cihazlar'!S33,4,2)),VALUE(LEFT('Cihazlar'!S33,2))),"")))),12)))</f>
        <v/>
      </c>
      <c r="J33" s="17" t="str">
        <f>IF(I33="","",I33-TODAY())</f>
        <v/>
      </c>
      <c r="K33" s="16" t="str">
        <f>IF('Cihazlar'!V33="","",IF('Cihazlar'!W33="Uygun değil",(IF('Cihazlar'!V33="","",IF(ISNUMBER('Cihazlar'!V33),'Cihazlar'!V33,IFERROR(DATE(VALUE(RIGHT('Cihazlar'!V33,4)),VALUE(MID('Cihazlar'!V33,4,2)),VALUE(LEFT('Cihazlar'!V33,2))),""))))+0,EDATE((IF('Cihazlar'!V33="","",IF(ISNUMBER('Cihazlar'!V33),'Cihazlar'!V33,IFERROR(DATE(VALUE(RIGHT('Cihazlar'!V33,4)),VALUE(MID('Cihazlar'!V33,4,2)),VALUE(LEFT('Cihazlar'!V33,2))),"")))),12)))</f>
        <v/>
      </c>
      <c r="L33" s="17" t="str">
        <f>IF(K33="","",K33-TODAY())</f>
        <v/>
      </c>
      <c r="M33" s="16" t="str">
        <f>IF('Cihazlar'!F33&lt;&gt;"",IF('Cihazlar'!F33="","",IF(ISNUMBER('Cihazlar'!F33),'Cihazlar'!F33,IFERROR(DATE(VALUE(RIGHT('Cihazlar'!F33,4)),VALUE(MID('Cihazlar'!F33,4,2)),VALUE(LEFT('Cihazlar'!F33,2))),""))),IF('Cihazlar'!E33="","",IF(ISNUMBER('Cihazlar'!E33),'Cihazlar'!E33,IFERROR(DATE(VALUE(RIGHT('Cihazlar'!E33,4)),VALUE(MID('Cihazlar'!E33,4,2)),VALUE(LEFT('Cihazlar'!E33,2))),""))))</f>
        <v/>
      </c>
      <c r="N33" t="str">
        <f>IF('Cihazlar'!C33="","",IFERROR(MATCH('Cihazlar'!C33,'Ürünler'!$A:$A,0),IFERROR(MATCH('Cihazlar'!C33,'Ürünler'!$B:$B,0),"")))</f>
        <v/>
      </c>
      <c r="O33">
        <f>IF(P33&gt;0,0,IF('Cihazlar'!J33&lt;&gt;"",N(VALUE('Cihazlar'!J33)),IF(N33="",0,N(INDEX('Ürünler'!$C:$C,N33)))))</f>
        <v>0</v>
      </c>
      <c r="P33">
        <f>IF('Cihazlar'!K33&lt;&gt;"",N(VALUE('Cihazlar'!K33)),IF('Cihazlar'!J33&lt;&gt;"",0,IF(N33="",0,N(INDEX('Ürünler'!$D:$D,N33)))))</f>
        <v>0</v>
      </c>
    </row>
    <row r="34" spans="1:16">
      <c r="A34" t="str">
        <f>IF(AND('Cihazlar'!A34="",'Cihazlar'!B34=""),"",IFERROR(INDEX('Müşteriler'!$A:$A,MATCH(IF('Cihazlar'!A34="","§",'Cihazlar'!A34),'Müşteriler'!$K:$K,0)),IFERROR(INDEX('Müşteriler'!$A:$A,MATCH(IF('Cihazlar'!B34="","§",'Cihazlar'!B34),'Müşteriler'!$C:$C,0)),'Cihazlar'!A34&amp;'Cihazlar'!B34)))</f>
        <v/>
      </c>
      <c r="B34" t="str">
        <f>IF('Cihazlar'!C34="","",IF(N34="",'Cihazlar'!C34,INDEX('Ürünler'!$B:$B,N34)))</f>
        <v/>
      </c>
      <c r="C34" t="str">
        <f>IF('Cihazlar'!D34="","",'Cihazlar'!D34)</f>
        <v/>
      </c>
      <c r="D34" s="16" t="str">
        <f>M34</f>
        <v/>
      </c>
      <c r="E34" t="str">
        <f>IF(P34&gt;0,P34&amp;" gün",IF(O34&gt;0,O34&amp;" ay",""))</f>
        <v/>
      </c>
      <c r="F34" s="16" t="str">
        <f>IF(OR('Cihazlar'!C34="",M34=""),"",IF(P34&gt;0,M34+P34,IF(O34&gt;0,EDATE(M34,O34),"")))</f>
        <v/>
      </c>
      <c r="G34" s="17" t="str">
        <f>IF(F34="","",F34-TODAY())</f>
        <v/>
      </c>
      <c r="H34" t="str">
        <f>IF(G34="","",IF(G34&lt;0,"Gecikmiş",IF(G34&lt;=30,"30 gün içinde","Planlı")))</f>
        <v/>
      </c>
      <c r="I34" s="16" t="str">
        <f>IF('Cihazlar'!S34="","",IF('Cihazlar'!T34="Uygun değil",(IF('Cihazlar'!S34="","",IF(ISNUMBER('Cihazlar'!S34),'Cihazlar'!S34,IFERROR(DATE(VALUE(RIGHT('Cihazlar'!S34,4)),VALUE(MID('Cihazlar'!S34,4,2)),VALUE(LEFT('Cihazlar'!S34,2))),""))))+0,EDATE((IF('Cihazlar'!S34="","",IF(ISNUMBER('Cihazlar'!S34),'Cihazlar'!S34,IFERROR(DATE(VALUE(RIGHT('Cihazlar'!S34,4)),VALUE(MID('Cihazlar'!S34,4,2)),VALUE(LEFT('Cihazlar'!S34,2))),"")))),12)))</f>
        <v/>
      </c>
      <c r="J34" s="17" t="str">
        <f>IF(I34="","",I34-TODAY())</f>
        <v/>
      </c>
      <c r="K34" s="16" t="str">
        <f>IF('Cihazlar'!V34="","",IF('Cihazlar'!W34="Uygun değil",(IF('Cihazlar'!V34="","",IF(ISNUMBER('Cihazlar'!V34),'Cihazlar'!V34,IFERROR(DATE(VALUE(RIGHT('Cihazlar'!V34,4)),VALUE(MID('Cihazlar'!V34,4,2)),VALUE(LEFT('Cihazlar'!V34,2))),""))))+0,EDATE((IF('Cihazlar'!V34="","",IF(ISNUMBER('Cihazlar'!V34),'Cihazlar'!V34,IFERROR(DATE(VALUE(RIGHT('Cihazlar'!V34,4)),VALUE(MID('Cihazlar'!V34,4,2)),VALUE(LEFT('Cihazlar'!V34,2))),"")))),12)))</f>
        <v/>
      </c>
      <c r="L34" s="17" t="str">
        <f>IF(K34="","",K34-TODAY())</f>
        <v/>
      </c>
      <c r="M34" s="16" t="str">
        <f>IF('Cihazlar'!F34&lt;&gt;"",IF('Cihazlar'!F34="","",IF(ISNUMBER('Cihazlar'!F34),'Cihazlar'!F34,IFERROR(DATE(VALUE(RIGHT('Cihazlar'!F34,4)),VALUE(MID('Cihazlar'!F34,4,2)),VALUE(LEFT('Cihazlar'!F34,2))),""))),IF('Cihazlar'!E34="","",IF(ISNUMBER('Cihazlar'!E34),'Cihazlar'!E34,IFERROR(DATE(VALUE(RIGHT('Cihazlar'!E34,4)),VALUE(MID('Cihazlar'!E34,4,2)),VALUE(LEFT('Cihazlar'!E34,2))),""))))</f>
        <v/>
      </c>
      <c r="N34" t="str">
        <f>IF('Cihazlar'!C34="","",IFERROR(MATCH('Cihazlar'!C34,'Ürünler'!$A:$A,0),IFERROR(MATCH('Cihazlar'!C34,'Ürünler'!$B:$B,0),"")))</f>
        <v/>
      </c>
      <c r="O34">
        <f>IF(P34&gt;0,0,IF('Cihazlar'!J34&lt;&gt;"",N(VALUE('Cihazlar'!J34)),IF(N34="",0,N(INDEX('Ürünler'!$C:$C,N34)))))</f>
        <v>0</v>
      </c>
      <c r="P34">
        <f>IF('Cihazlar'!K34&lt;&gt;"",N(VALUE('Cihazlar'!K34)),IF('Cihazlar'!J34&lt;&gt;"",0,IF(N34="",0,N(INDEX('Ürünler'!$D:$D,N34)))))</f>
        <v>0</v>
      </c>
    </row>
    <row r="35" spans="1:16">
      <c r="A35" t="str">
        <f>IF(AND('Cihazlar'!A35="",'Cihazlar'!B35=""),"",IFERROR(INDEX('Müşteriler'!$A:$A,MATCH(IF('Cihazlar'!A35="","§",'Cihazlar'!A35),'Müşteriler'!$K:$K,0)),IFERROR(INDEX('Müşteriler'!$A:$A,MATCH(IF('Cihazlar'!B35="","§",'Cihazlar'!B35),'Müşteriler'!$C:$C,0)),'Cihazlar'!A35&amp;'Cihazlar'!B35)))</f>
        <v/>
      </c>
      <c r="B35" t="str">
        <f>IF('Cihazlar'!C35="","",IF(N35="",'Cihazlar'!C35,INDEX('Ürünler'!$B:$B,N35)))</f>
        <v/>
      </c>
      <c r="C35" t="str">
        <f>IF('Cihazlar'!D35="","",'Cihazlar'!D35)</f>
        <v/>
      </c>
      <c r="D35" s="16" t="str">
        <f>M35</f>
        <v/>
      </c>
      <c r="E35" t="str">
        <f>IF(P35&gt;0,P35&amp;" gün",IF(O35&gt;0,O35&amp;" ay",""))</f>
        <v/>
      </c>
      <c r="F35" s="16" t="str">
        <f>IF(OR('Cihazlar'!C35="",M35=""),"",IF(P35&gt;0,M35+P35,IF(O35&gt;0,EDATE(M35,O35),"")))</f>
        <v/>
      </c>
      <c r="G35" s="17" t="str">
        <f>IF(F35="","",F35-TODAY())</f>
        <v/>
      </c>
      <c r="H35" t="str">
        <f>IF(G35="","",IF(G35&lt;0,"Gecikmiş",IF(G35&lt;=30,"30 gün içinde","Planlı")))</f>
        <v/>
      </c>
      <c r="I35" s="16" t="str">
        <f>IF('Cihazlar'!S35="","",IF('Cihazlar'!T35="Uygun değil",(IF('Cihazlar'!S35="","",IF(ISNUMBER('Cihazlar'!S35),'Cihazlar'!S35,IFERROR(DATE(VALUE(RIGHT('Cihazlar'!S35,4)),VALUE(MID('Cihazlar'!S35,4,2)),VALUE(LEFT('Cihazlar'!S35,2))),""))))+0,EDATE((IF('Cihazlar'!S35="","",IF(ISNUMBER('Cihazlar'!S35),'Cihazlar'!S35,IFERROR(DATE(VALUE(RIGHT('Cihazlar'!S35,4)),VALUE(MID('Cihazlar'!S35,4,2)),VALUE(LEFT('Cihazlar'!S35,2))),"")))),12)))</f>
        <v/>
      </c>
      <c r="J35" s="17" t="str">
        <f>IF(I35="","",I35-TODAY())</f>
        <v/>
      </c>
      <c r="K35" s="16" t="str">
        <f>IF('Cihazlar'!V35="","",IF('Cihazlar'!W35="Uygun değil",(IF('Cihazlar'!V35="","",IF(ISNUMBER('Cihazlar'!V35),'Cihazlar'!V35,IFERROR(DATE(VALUE(RIGHT('Cihazlar'!V35,4)),VALUE(MID('Cihazlar'!V35,4,2)),VALUE(LEFT('Cihazlar'!V35,2))),""))))+0,EDATE((IF('Cihazlar'!V35="","",IF(ISNUMBER('Cihazlar'!V35),'Cihazlar'!V35,IFERROR(DATE(VALUE(RIGHT('Cihazlar'!V35,4)),VALUE(MID('Cihazlar'!V35,4,2)),VALUE(LEFT('Cihazlar'!V35,2))),"")))),12)))</f>
        <v/>
      </c>
      <c r="L35" s="17" t="str">
        <f>IF(K35="","",K35-TODAY())</f>
        <v/>
      </c>
      <c r="M35" s="16" t="str">
        <f>IF('Cihazlar'!F35&lt;&gt;"",IF('Cihazlar'!F35="","",IF(ISNUMBER('Cihazlar'!F35),'Cihazlar'!F35,IFERROR(DATE(VALUE(RIGHT('Cihazlar'!F35,4)),VALUE(MID('Cihazlar'!F35,4,2)),VALUE(LEFT('Cihazlar'!F35,2))),""))),IF('Cihazlar'!E35="","",IF(ISNUMBER('Cihazlar'!E35),'Cihazlar'!E35,IFERROR(DATE(VALUE(RIGHT('Cihazlar'!E35,4)),VALUE(MID('Cihazlar'!E35,4,2)),VALUE(LEFT('Cihazlar'!E35,2))),""))))</f>
        <v/>
      </c>
      <c r="N35" t="str">
        <f>IF('Cihazlar'!C35="","",IFERROR(MATCH('Cihazlar'!C35,'Ürünler'!$A:$A,0),IFERROR(MATCH('Cihazlar'!C35,'Ürünler'!$B:$B,0),"")))</f>
        <v/>
      </c>
      <c r="O35">
        <f>IF(P35&gt;0,0,IF('Cihazlar'!J35&lt;&gt;"",N(VALUE('Cihazlar'!J35)),IF(N35="",0,N(INDEX('Ürünler'!$C:$C,N35)))))</f>
        <v>0</v>
      </c>
      <c r="P35">
        <f>IF('Cihazlar'!K35&lt;&gt;"",N(VALUE('Cihazlar'!K35)),IF('Cihazlar'!J35&lt;&gt;"",0,IF(N35="",0,N(INDEX('Ürünler'!$D:$D,N35)))))</f>
        <v>0</v>
      </c>
    </row>
    <row r="36" spans="1:16">
      <c r="A36" t="str">
        <f>IF(AND('Cihazlar'!A36="",'Cihazlar'!B36=""),"",IFERROR(INDEX('Müşteriler'!$A:$A,MATCH(IF('Cihazlar'!A36="","§",'Cihazlar'!A36),'Müşteriler'!$K:$K,0)),IFERROR(INDEX('Müşteriler'!$A:$A,MATCH(IF('Cihazlar'!B36="","§",'Cihazlar'!B36),'Müşteriler'!$C:$C,0)),'Cihazlar'!A36&amp;'Cihazlar'!B36)))</f>
        <v/>
      </c>
      <c r="B36" t="str">
        <f>IF('Cihazlar'!C36="","",IF(N36="",'Cihazlar'!C36,INDEX('Ürünler'!$B:$B,N36)))</f>
        <v/>
      </c>
      <c r="C36" t="str">
        <f>IF('Cihazlar'!D36="","",'Cihazlar'!D36)</f>
        <v/>
      </c>
      <c r="D36" s="16" t="str">
        <f>M36</f>
        <v/>
      </c>
      <c r="E36" t="str">
        <f>IF(P36&gt;0,P36&amp;" gün",IF(O36&gt;0,O36&amp;" ay",""))</f>
        <v/>
      </c>
      <c r="F36" s="16" t="str">
        <f>IF(OR('Cihazlar'!C36="",M36=""),"",IF(P36&gt;0,M36+P36,IF(O36&gt;0,EDATE(M36,O36),"")))</f>
        <v/>
      </c>
      <c r="G36" s="17" t="str">
        <f>IF(F36="","",F36-TODAY())</f>
        <v/>
      </c>
      <c r="H36" t="str">
        <f>IF(G36="","",IF(G36&lt;0,"Gecikmiş",IF(G36&lt;=30,"30 gün içinde","Planlı")))</f>
        <v/>
      </c>
      <c r="I36" s="16" t="str">
        <f>IF('Cihazlar'!S36="","",IF('Cihazlar'!T36="Uygun değil",(IF('Cihazlar'!S36="","",IF(ISNUMBER('Cihazlar'!S36),'Cihazlar'!S36,IFERROR(DATE(VALUE(RIGHT('Cihazlar'!S36,4)),VALUE(MID('Cihazlar'!S36,4,2)),VALUE(LEFT('Cihazlar'!S36,2))),""))))+0,EDATE((IF('Cihazlar'!S36="","",IF(ISNUMBER('Cihazlar'!S36),'Cihazlar'!S36,IFERROR(DATE(VALUE(RIGHT('Cihazlar'!S36,4)),VALUE(MID('Cihazlar'!S36,4,2)),VALUE(LEFT('Cihazlar'!S36,2))),"")))),12)))</f>
        <v/>
      </c>
      <c r="J36" s="17" t="str">
        <f>IF(I36="","",I36-TODAY())</f>
        <v/>
      </c>
      <c r="K36" s="16" t="str">
        <f>IF('Cihazlar'!V36="","",IF('Cihazlar'!W36="Uygun değil",(IF('Cihazlar'!V36="","",IF(ISNUMBER('Cihazlar'!V36),'Cihazlar'!V36,IFERROR(DATE(VALUE(RIGHT('Cihazlar'!V36,4)),VALUE(MID('Cihazlar'!V36,4,2)),VALUE(LEFT('Cihazlar'!V36,2))),""))))+0,EDATE((IF('Cihazlar'!V36="","",IF(ISNUMBER('Cihazlar'!V36),'Cihazlar'!V36,IFERROR(DATE(VALUE(RIGHT('Cihazlar'!V36,4)),VALUE(MID('Cihazlar'!V36,4,2)),VALUE(LEFT('Cihazlar'!V36,2))),"")))),12)))</f>
        <v/>
      </c>
      <c r="L36" s="17" t="str">
        <f>IF(K36="","",K36-TODAY())</f>
        <v/>
      </c>
      <c r="M36" s="16" t="str">
        <f>IF('Cihazlar'!F36&lt;&gt;"",IF('Cihazlar'!F36="","",IF(ISNUMBER('Cihazlar'!F36),'Cihazlar'!F36,IFERROR(DATE(VALUE(RIGHT('Cihazlar'!F36,4)),VALUE(MID('Cihazlar'!F36,4,2)),VALUE(LEFT('Cihazlar'!F36,2))),""))),IF('Cihazlar'!E36="","",IF(ISNUMBER('Cihazlar'!E36),'Cihazlar'!E36,IFERROR(DATE(VALUE(RIGHT('Cihazlar'!E36,4)),VALUE(MID('Cihazlar'!E36,4,2)),VALUE(LEFT('Cihazlar'!E36,2))),""))))</f>
        <v/>
      </c>
      <c r="N36" t="str">
        <f>IF('Cihazlar'!C36="","",IFERROR(MATCH('Cihazlar'!C36,'Ürünler'!$A:$A,0),IFERROR(MATCH('Cihazlar'!C36,'Ürünler'!$B:$B,0),"")))</f>
        <v/>
      </c>
      <c r="O36">
        <f>IF(P36&gt;0,0,IF('Cihazlar'!J36&lt;&gt;"",N(VALUE('Cihazlar'!J36)),IF(N36="",0,N(INDEX('Ürünler'!$C:$C,N36)))))</f>
        <v>0</v>
      </c>
      <c r="P36">
        <f>IF('Cihazlar'!K36&lt;&gt;"",N(VALUE('Cihazlar'!K36)),IF('Cihazlar'!J36&lt;&gt;"",0,IF(N36="",0,N(INDEX('Ürünler'!$D:$D,N36)))))</f>
        <v>0</v>
      </c>
    </row>
    <row r="37" spans="1:16">
      <c r="A37" t="str">
        <f>IF(AND('Cihazlar'!A37="",'Cihazlar'!B37=""),"",IFERROR(INDEX('Müşteriler'!$A:$A,MATCH(IF('Cihazlar'!A37="","§",'Cihazlar'!A37),'Müşteriler'!$K:$K,0)),IFERROR(INDEX('Müşteriler'!$A:$A,MATCH(IF('Cihazlar'!B37="","§",'Cihazlar'!B37),'Müşteriler'!$C:$C,0)),'Cihazlar'!A37&amp;'Cihazlar'!B37)))</f>
        <v/>
      </c>
      <c r="B37" t="str">
        <f>IF('Cihazlar'!C37="","",IF(N37="",'Cihazlar'!C37,INDEX('Ürünler'!$B:$B,N37)))</f>
        <v/>
      </c>
      <c r="C37" t="str">
        <f>IF('Cihazlar'!D37="","",'Cihazlar'!D37)</f>
        <v/>
      </c>
      <c r="D37" s="16" t="str">
        <f>M37</f>
        <v/>
      </c>
      <c r="E37" t="str">
        <f>IF(P37&gt;0,P37&amp;" gün",IF(O37&gt;0,O37&amp;" ay",""))</f>
        <v/>
      </c>
      <c r="F37" s="16" t="str">
        <f>IF(OR('Cihazlar'!C37="",M37=""),"",IF(P37&gt;0,M37+P37,IF(O37&gt;0,EDATE(M37,O37),"")))</f>
        <v/>
      </c>
      <c r="G37" s="17" t="str">
        <f>IF(F37="","",F37-TODAY())</f>
        <v/>
      </c>
      <c r="H37" t="str">
        <f>IF(G37="","",IF(G37&lt;0,"Gecikmiş",IF(G37&lt;=30,"30 gün içinde","Planlı")))</f>
        <v/>
      </c>
      <c r="I37" s="16" t="str">
        <f>IF('Cihazlar'!S37="","",IF('Cihazlar'!T37="Uygun değil",(IF('Cihazlar'!S37="","",IF(ISNUMBER('Cihazlar'!S37),'Cihazlar'!S37,IFERROR(DATE(VALUE(RIGHT('Cihazlar'!S37,4)),VALUE(MID('Cihazlar'!S37,4,2)),VALUE(LEFT('Cihazlar'!S37,2))),""))))+0,EDATE((IF('Cihazlar'!S37="","",IF(ISNUMBER('Cihazlar'!S37),'Cihazlar'!S37,IFERROR(DATE(VALUE(RIGHT('Cihazlar'!S37,4)),VALUE(MID('Cihazlar'!S37,4,2)),VALUE(LEFT('Cihazlar'!S37,2))),"")))),12)))</f>
        <v/>
      </c>
      <c r="J37" s="17" t="str">
        <f>IF(I37="","",I37-TODAY())</f>
        <v/>
      </c>
      <c r="K37" s="16" t="str">
        <f>IF('Cihazlar'!V37="","",IF('Cihazlar'!W37="Uygun değil",(IF('Cihazlar'!V37="","",IF(ISNUMBER('Cihazlar'!V37),'Cihazlar'!V37,IFERROR(DATE(VALUE(RIGHT('Cihazlar'!V37,4)),VALUE(MID('Cihazlar'!V37,4,2)),VALUE(LEFT('Cihazlar'!V37,2))),""))))+0,EDATE((IF('Cihazlar'!V37="","",IF(ISNUMBER('Cihazlar'!V37),'Cihazlar'!V37,IFERROR(DATE(VALUE(RIGHT('Cihazlar'!V37,4)),VALUE(MID('Cihazlar'!V37,4,2)),VALUE(LEFT('Cihazlar'!V37,2))),"")))),12)))</f>
        <v/>
      </c>
      <c r="L37" s="17" t="str">
        <f>IF(K37="","",K37-TODAY())</f>
        <v/>
      </c>
      <c r="M37" s="16" t="str">
        <f>IF('Cihazlar'!F37&lt;&gt;"",IF('Cihazlar'!F37="","",IF(ISNUMBER('Cihazlar'!F37),'Cihazlar'!F37,IFERROR(DATE(VALUE(RIGHT('Cihazlar'!F37,4)),VALUE(MID('Cihazlar'!F37,4,2)),VALUE(LEFT('Cihazlar'!F37,2))),""))),IF('Cihazlar'!E37="","",IF(ISNUMBER('Cihazlar'!E37),'Cihazlar'!E37,IFERROR(DATE(VALUE(RIGHT('Cihazlar'!E37,4)),VALUE(MID('Cihazlar'!E37,4,2)),VALUE(LEFT('Cihazlar'!E37,2))),""))))</f>
        <v/>
      </c>
      <c r="N37" t="str">
        <f>IF('Cihazlar'!C37="","",IFERROR(MATCH('Cihazlar'!C37,'Ürünler'!$A:$A,0),IFERROR(MATCH('Cihazlar'!C37,'Ürünler'!$B:$B,0),"")))</f>
        <v/>
      </c>
      <c r="O37">
        <f>IF(P37&gt;0,0,IF('Cihazlar'!J37&lt;&gt;"",N(VALUE('Cihazlar'!J37)),IF(N37="",0,N(INDEX('Ürünler'!$C:$C,N37)))))</f>
        <v>0</v>
      </c>
      <c r="P37">
        <f>IF('Cihazlar'!K37&lt;&gt;"",N(VALUE('Cihazlar'!K37)),IF('Cihazlar'!J37&lt;&gt;"",0,IF(N37="",0,N(INDEX('Ürünler'!$D:$D,N37)))))</f>
        <v>0</v>
      </c>
    </row>
    <row r="38" spans="1:16">
      <c r="A38" t="str">
        <f>IF(AND('Cihazlar'!A38="",'Cihazlar'!B38=""),"",IFERROR(INDEX('Müşteriler'!$A:$A,MATCH(IF('Cihazlar'!A38="","§",'Cihazlar'!A38),'Müşteriler'!$K:$K,0)),IFERROR(INDEX('Müşteriler'!$A:$A,MATCH(IF('Cihazlar'!B38="","§",'Cihazlar'!B38),'Müşteriler'!$C:$C,0)),'Cihazlar'!A38&amp;'Cihazlar'!B38)))</f>
        <v/>
      </c>
      <c r="B38" t="str">
        <f>IF('Cihazlar'!C38="","",IF(N38="",'Cihazlar'!C38,INDEX('Ürünler'!$B:$B,N38)))</f>
        <v/>
      </c>
      <c r="C38" t="str">
        <f>IF('Cihazlar'!D38="","",'Cihazlar'!D38)</f>
        <v/>
      </c>
      <c r="D38" s="16" t="str">
        <f>M38</f>
        <v/>
      </c>
      <c r="E38" t="str">
        <f>IF(P38&gt;0,P38&amp;" gün",IF(O38&gt;0,O38&amp;" ay",""))</f>
        <v/>
      </c>
      <c r="F38" s="16" t="str">
        <f>IF(OR('Cihazlar'!C38="",M38=""),"",IF(P38&gt;0,M38+P38,IF(O38&gt;0,EDATE(M38,O38),"")))</f>
        <v/>
      </c>
      <c r="G38" s="17" t="str">
        <f>IF(F38="","",F38-TODAY())</f>
        <v/>
      </c>
      <c r="H38" t="str">
        <f>IF(G38="","",IF(G38&lt;0,"Gecikmiş",IF(G38&lt;=30,"30 gün içinde","Planlı")))</f>
        <v/>
      </c>
      <c r="I38" s="16" t="str">
        <f>IF('Cihazlar'!S38="","",IF('Cihazlar'!T38="Uygun değil",(IF('Cihazlar'!S38="","",IF(ISNUMBER('Cihazlar'!S38),'Cihazlar'!S38,IFERROR(DATE(VALUE(RIGHT('Cihazlar'!S38,4)),VALUE(MID('Cihazlar'!S38,4,2)),VALUE(LEFT('Cihazlar'!S38,2))),""))))+0,EDATE((IF('Cihazlar'!S38="","",IF(ISNUMBER('Cihazlar'!S38),'Cihazlar'!S38,IFERROR(DATE(VALUE(RIGHT('Cihazlar'!S38,4)),VALUE(MID('Cihazlar'!S38,4,2)),VALUE(LEFT('Cihazlar'!S38,2))),"")))),12)))</f>
        <v/>
      </c>
      <c r="J38" s="17" t="str">
        <f>IF(I38="","",I38-TODAY())</f>
        <v/>
      </c>
      <c r="K38" s="16" t="str">
        <f>IF('Cihazlar'!V38="","",IF('Cihazlar'!W38="Uygun değil",(IF('Cihazlar'!V38="","",IF(ISNUMBER('Cihazlar'!V38),'Cihazlar'!V38,IFERROR(DATE(VALUE(RIGHT('Cihazlar'!V38,4)),VALUE(MID('Cihazlar'!V38,4,2)),VALUE(LEFT('Cihazlar'!V38,2))),""))))+0,EDATE((IF('Cihazlar'!V38="","",IF(ISNUMBER('Cihazlar'!V38),'Cihazlar'!V38,IFERROR(DATE(VALUE(RIGHT('Cihazlar'!V38,4)),VALUE(MID('Cihazlar'!V38,4,2)),VALUE(LEFT('Cihazlar'!V38,2))),"")))),12)))</f>
        <v/>
      </c>
      <c r="L38" s="17" t="str">
        <f>IF(K38="","",K38-TODAY())</f>
        <v/>
      </c>
      <c r="M38" s="16" t="str">
        <f>IF('Cihazlar'!F38&lt;&gt;"",IF('Cihazlar'!F38="","",IF(ISNUMBER('Cihazlar'!F38),'Cihazlar'!F38,IFERROR(DATE(VALUE(RIGHT('Cihazlar'!F38,4)),VALUE(MID('Cihazlar'!F38,4,2)),VALUE(LEFT('Cihazlar'!F38,2))),""))),IF('Cihazlar'!E38="","",IF(ISNUMBER('Cihazlar'!E38),'Cihazlar'!E38,IFERROR(DATE(VALUE(RIGHT('Cihazlar'!E38,4)),VALUE(MID('Cihazlar'!E38,4,2)),VALUE(LEFT('Cihazlar'!E38,2))),""))))</f>
        <v/>
      </c>
      <c r="N38" t="str">
        <f>IF('Cihazlar'!C38="","",IFERROR(MATCH('Cihazlar'!C38,'Ürünler'!$A:$A,0),IFERROR(MATCH('Cihazlar'!C38,'Ürünler'!$B:$B,0),"")))</f>
        <v/>
      </c>
      <c r="O38">
        <f>IF(P38&gt;0,0,IF('Cihazlar'!J38&lt;&gt;"",N(VALUE('Cihazlar'!J38)),IF(N38="",0,N(INDEX('Ürünler'!$C:$C,N38)))))</f>
        <v>0</v>
      </c>
      <c r="P38">
        <f>IF('Cihazlar'!K38&lt;&gt;"",N(VALUE('Cihazlar'!K38)),IF('Cihazlar'!J38&lt;&gt;"",0,IF(N38="",0,N(INDEX('Ürünler'!$D:$D,N38)))))</f>
        <v>0</v>
      </c>
    </row>
    <row r="39" spans="1:16">
      <c r="A39" t="str">
        <f>IF(AND('Cihazlar'!A39="",'Cihazlar'!B39=""),"",IFERROR(INDEX('Müşteriler'!$A:$A,MATCH(IF('Cihazlar'!A39="","§",'Cihazlar'!A39),'Müşteriler'!$K:$K,0)),IFERROR(INDEX('Müşteriler'!$A:$A,MATCH(IF('Cihazlar'!B39="","§",'Cihazlar'!B39),'Müşteriler'!$C:$C,0)),'Cihazlar'!A39&amp;'Cihazlar'!B39)))</f>
        <v/>
      </c>
      <c r="B39" t="str">
        <f>IF('Cihazlar'!C39="","",IF(N39="",'Cihazlar'!C39,INDEX('Ürünler'!$B:$B,N39)))</f>
        <v/>
      </c>
      <c r="C39" t="str">
        <f>IF('Cihazlar'!D39="","",'Cihazlar'!D39)</f>
        <v/>
      </c>
      <c r="D39" s="16" t="str">
        <f>M39</f>
        <v/>
      </c>
      <c r="E39" t="str">
        <f>IF(P39&gt;0,P39&amp;" gün",IF(O39&gt;0,O39&amp;" ay",""))</f>
        <v/>
      </c>
      <c r="F39" s="16" t="str">
        <f>IF(OR('Cihazlar'!C39="",M39=""),"",IF(P39&gt;0,M39+P39,IF(O39&gt;0,EDATE(M39,O39),"")))</f>
        <v/>
      </c>
      <c r="G39" s="17" t="str">
        <f>IF(F39="","",F39-TODAY())</f>
        <v/>
      </c>
      <c r="H39" t="str">
        <f>IF(G39="","",IF(G39&lt;0,"Gecikmiş",IF(G39&lt;=30,"30 gün içinde","Planlı")))</f>
        <v/>
      </c>
      <c r="I39" s="16" t="str">
        <f>IF('Cihazlar'!S39="","",IF('Cihazlar'!T39="Uygun değil",(IF('Cihazlar'!S39="","",IF(ISNUMBER('Cihazlar'!S39),'Cihazlar'!S39,IFERROR(DATE(VALUE(RIGHT('Cihazlar'!S39,4)),VALUE(MID('Cihazlar'!S39,4,2)),VALUE(LEFT('Cihazlar'!S39,2))),""))))+0,EDATE((IF('Cihazlar'!S39="","",IF(ISNUMBER('Cihazlar'!S39),'Cihazlar'!S39,IFERROR(DATE(VALUE(RIGHT('Cihazlar'!S39,4)),VALUE(MID('Cihazlar'!S39,4,2)),VALUE(LEFT('Cihazlar'!S39,2))),"")))),12)))</f>
        <v/>
      </c>
      <c r="J39" s="17" t="str">
        <f>IF(I39="","",I39-TODAY())</f>
        <v/>
      </c>
      <c r="K39" s="16" t="str">
        <f>IF('Cihazlar'!V39="","",IF('Cihazlar'!W39="Uygun değil",(IF('Cihazlar'!V39="","",IF(ISNUMBER('Cihazlar'!V39),'Cihazlar'!V39,IFERROR(DATE(VALUE(RIGHT('Cihazlar'!V39,4)),VALUE(MID('Cihazlar'!V39,4,2)),VALUE(LEFT('Cihazlar'!V39,2))),""))))+0,EDATE((IF('Cihazlar'!V39="","",IF(ISNUMBER('Cihazlar'!V39),'Cihazlar'!V39,IFERROR(DATE(VALUE(RIGHT('Cihazlar'!V39,4)),VALUE(MID('Cihazlar'!V39,4,2)),VALUE(LEFT('Cihazlar'!V39,2))),"")))),12)))</f>
        <v/>
      </c>
      <c r="L39" s="17" t="str">
        <f>IF(K39="","",K39-TODAY())</f>
        <v/>
      </c>
      <c r="M39" s="16" t="str">
        <f>IF('Cihazlar'!F39&lt;&gt;"",IF('Cihazlar'!F39="","",IF(ISNUMBER('Cihazlar'!F39),'Cihazlar'!F39,IFERROR(DATE(VALUE(RIGHT('Cihazlar'!F39,4)),VALUE(MID('Cihazlar'!F39,4,2)),VALUE(LEFT('Cihazlar'!F39,2))),""))),IF('Cihazlar'!E39="","",IF(ISNUMBER('Cihazlar'!E39),'Cihazlar'!E39,IFERROR(DATE(VALUE(RIGHT('Cihazlar'!E39,4)),VALUE(MID('Cihazlar'!E39,4,2)),VALUE(LEFT('Cihazlar'!E39,2))),""))))</f>
        <v/>
      </c>
      <c r="N39" t="str">
        <f>IF('Cihazlar'!C39="","",IFERROR(MATCH('Cihazlar'!C39,'Ürünler'!$A:$A,0),IFERROR(MATCH('Cihazlar'!C39,'Ürünler'!$B:$B,0),"")))</f>
        <v/>
      </c>
      <c r="O39">
        <f>IF(P39&gt;0,0,IF('Cihazlar'!J39&lt;&gt;"",N(VALUE('Cihazlar'!J39)),IF(N39="",0,N(INDEX('Ürünler'!$C:$C,N39)))))</f>
        <v>0</v>
      </c>
      <c r="P39">
        <f>IF('Cihazlar'!K39&lt;&gt;"",N(VALUE('Cihazlar'!K39)),IF('Cihazlar'!J39&lt;&gt;"",0,IF(N39="",0,N(INDEX('Ürünler'!$D:$D,N39)))))</f>
        <v>0</v>
      </c>
    </row>
    <row r="40" spans="1:16">
      <c r="A40" t="str">
        <f>IF(AND('Cihazlar'!A40="",'Cihazlar'!B40=""),"",IFERROR(INDEX('Müşteriler'!$A:$A,MATCH(IF('Cihazlar'!A40="","§",'Cihazlar'!A40),'Müşteriler'!$K:$K,0)),IFERROR(INDEX('Müşteriler'!$A:$A,MATCH(IF('Cihazlar'!B40="","§",'Cihazlar'!B40),'Müşteriler'!$C:$C,0)),'Cihazlar'!A40&amp;'Cihazlar'!B40)))</f>
        <v/>
      </c>
      <c r="B40" t="str">
        <f>IF('Cihazlar'!C40="","",IF(N40="",'Cihazlar'!C40,INDEX('Ürünler'!$B:$B,N40)))</f>
        <v/>
      </c>
      <c r="C40" t="str">
        <f>IF('Cihazlar'!D40="","",'Cihazlar'!D40)</f>
        <v/>
      </c>
      <c r="D40" s="16" t="str">
        <f>M40</f>
        <v/>
      </c>
      <c r="E40" t="str">
        <f>IF(P40&gt;0,P40&amp;" gün",IF(O40&gt;0,O40&amp;" ay",""))</f>
        <v/>
      </c>
      <c r="F40" s="16" t="str">
        <f>IF(OR('Cihazlar'!C40="",M40=""),"",IF(P40&gt;0,M40+P40,IF(O40&gt;0,EDATE(M40,O40),"")))</f>
        <v/>
      </c>
      <c r="G40" s="17" t="str">
        <f>IF(F40="","",F40-TODAY())</f>
        <v/>
      </c>
      <c r="H40" t="str">
        <f>IF(G40="","",IF(G40&lt;0,"Gecikmiş",IF(G40&lt;=30,"30 gün içinde","Planlı")))</f>
        <v/>
      </c>
      <c r="I40" s="16" t="str">
        <f>IF('Cihazlar'!S40="","",IF('Cihazlar'!T40="Uygun değil",(IF('Cihazlar'!S40="","",IF(ISNUMBER('Cihazlar'!S40),'Cihazlar'!S40,IFERROR(DATE(VALUE(RIGHT('Cihazlar'!S40,4)),VALUE(MID('Cihazlar'!S40,4,2)),VALUE(LEFT('Cihazlar'!S40,2))),""))))+0,EDATE((IF('Cihazlar'!S40="","",IF(ISNUMBER('Cihazlar'!S40),'Cihazlar'!S40,IFERROR(DATE(VALUE(RIGHT('Cihazlar'!S40,4)),VALUE(MID('Cihazlar'!S40,4,2)),VALUE(LEFT('Cihazlar'!S40,2))),"")))),12)))</f>
        <v/>
      </c>
      <c r="J40" s="17" t="str">
        <f>IF(I40="","",I40-TODAY())</f>
        <v/>
      </c>
      <c r="K40" s="16" t="str">
        <f>IF('Cihazlar'!V40="","",IF('Cihazlar'!W40="Uygun değil",(IF('Cihazlar'!V40="","",IF(ISNUMBER('Cihazlar'!V40),'Cihazlar'!V40,IFERROR(DATE(VALUE(RIGHT('Cihazlar'!V40,4)),VALUE(MID('Cihazlar'!V40,4,2)),VALUE(LEFT('Cihazlar'!V40,2))),""))))+0,EDATE((IF('Cihazlar'!V40="","",IF(ISNUMBER('Cihazlar'!V40),'Cihazlar'!V40,IFERROR(DATE(VALUE(RIGHT('Cihazlar'!V40,4)),VALUE(MID('Cihazlar'!V40,4,2)),VALUE(LEFT('Cihazlar'!V40,2))),"")))),12)))</f>
        <v/>
      </c>
      <c r="L40" s="17" t="str">
        <f>IF(K40="","",K40-TODAY())</f>
        <v/>
      </c>
      <c r="M40" s="16" t="str">
        <f>IF('Cihazlar'!F40&lt;&gt;"",IF('Cihazlar'!F40="","",IF(ISNUMBER('Cihazlar'!F40),'Cihazlar'!F40,IFERROR(DATE(VALUE(RIGHT('Cihazlar'!F40,4)),VALUE(MID('Cihazlar'!F40,4,2)),VALUE(LEFT('Cihazlar'!F40,2))),""))),IF('Cihazlar'!E40="","",IF(ISNUMBER('Cihazlar'!E40),'Cihazlar'!E40,IFERROR(DATE(VALUE(RIGHT('Cihazlar'!E40,4)),VALUE(MID('Cihazlar'!E40,4,2)),VALUE(LEFT('Cihazlar'!E40,2))),""))))</f>
        <v/>
      </c>
      <c r="N40" t="str">
        <f>IF('Cihazlar'!C40="","",IFERROR(MATCH('Cihazlar'!C40,'Ürünler'!$A:$A,0),IFERROR(MATCH('Cihazlar'!C40,'Ürünler'!$B:$B,0),"")))</f>
        <v/>
      </c>
      <c r="O40">
        <f>IF(P40&gt;0,0,IF('Cihazlar'!J40&lt;&gt;"",N(VALUE('Cihazlar'!J40)),IF(N40="",0,N(INDEX('Ürünler'!$C:$C,N40)))))</f>
        <v>0</v>
      </c>
      <c r="P40">
        <f>IF('Cihazlar'!K40&lt;&gt;"",N(VALUE('Cihazlar'!K40)),IF('Cihazlar'!J40&lt;&gt;"",0,IF(N40="",0,N(INDEX('Ürünler'!$D:$D,N40)))))</f>
        <v>0</v>
      </c>
    </row>
    <row r="41" spans="1:16">
      <c r="A41" t="str">
        <f>IF(AND('Cihazlar'!A41="",'Cihazlar'!B41=""),"",IFERROR(INDEX('Müşteriler'!$A:$A,MATCH(IF('Cihazlar'!A41="","§",'Cihazlar'!A41),'Müşteriler'!$K:$K,0)),IFERROR(INDEX('Müşteriler'!$A:$A,MATCH(IF('Cihazlar'!B41="","§",'Cihazlar'!B41),'Müşteriler'!$C:$C,0)),'Cihazlar'!A41&amp;'Cihazlar'!B41)))</f>
        <v/>
      </c>
      <c r="B41" t="str">
        <f>IF('Cihazlar'!C41="","",IF(N41="",'Cihazlar'!C41,INDEX('Ürünler'!$B:$B,N41)))</f>
        <v/>
      </c>
      <c r="C41" t="str">
        <f>IF('Cihazlar'!D41="","",'Cihazlar'!D41)</f>
        <v/>
      </c>
      <c r="D41" s="16" t="str">
        <f>M41</f>
        <v/>
      </c>
      <c r="E41" t="str">
        <f>IF(P41&gt;0,P41&amp;" gün",IF(O41&gt;0,O41&amp;" ay",""))</f>
        <v/>
      </c>
      <c r="F41" s="16" t="str">
        <f>IF(OR('Cihazlar'!C41="",M41=""),"",IF(P41&gt;0,M41+P41,IF(O41&gt;0,EDATE(M41,O41),"")))</f>
        <v/>
      </c>
      <c r="G41" s="17" t="str">
        <f>IF(F41="","",F41-TODAY())</f>
        <v/>
      </c>
      <c r="H41" t="str">
        <f>IF(G41="","",IF(G41&lt;0,"Gecikmiş",IF(G41&lt;=30,"30 gün içinde","Planlı")))</f>
        <v/>
      </c>
      <c r="I41" s="16" t="str">
        <f>IF('Cihazlar'!S41="","",IF('Cihazlar'!T41="Uygun değil",(IF('Cihazlar'!S41="","",IF(ISNUMBER('Cihazlar'!S41),'Cihazlar'!S41,IFERROR(DATE(VALUE(RIGHT('Cihazlar'!S41,4)),VALUE(MID('Cihazlar'!S41,4,2)),VALUE(LEFT('Cihazlar'!S41,2))),""))))+0,EDATE((IF('Cihazlar'!S41="","",IF(ISNUMBER('Cihazlar'!S41),'Cihazlar'!S41,IFERROR(DATE(VALUE(RIGHT('Cihazlar'!S41,4)),VALUE(MID('Cihazlar'!S41,4,2)),VALUE(LEFT('Cihazlar'!S41,2))),"")))),12)))</f>
        <v/>
      </c>
      <c r="J41" s="17" t="str">
        <f>IF(I41="","",I41-TODAY())</f>
        <v/>
      </c>
      <c r="K41" s="16" t="str">
        <f>IF('Cihazlar'!V41="","",IF('Cihazlar'!W41="Uygun değil",(IF('Cihazlar'!V41="","",IF(ISNUMBER('Cihazlar'!V41),'Cihazlar'!V41,IFERROR(DATE(VALUE(RIGHT('Cihazlar'!V41,4)),VALUE(MID('Cihazlar'!V41,4,2)),VALUE(LEFT('Cihazlar'!V41,2))),""))))+0,EDATE((IF('Cihazlar'!V41="","",IF(ISNUMBER('Cihazlar'!V41),'Cihazlar'!V41,IFERROR(DATE(VALUE(RIGHT('Cihazlar'!V41,4)),VALUE(MID('Cihazlar'!V41,4,2)),VALUE(LEFT('Cihazlar'!V41,2))),"")))),12)))</f>
        <v/>
      </c>
      <c r="L41" s="17" t="str">
        <f>IF(K41="","",K41-TODAY())</f>
        <v/>
      </c>
      <c r="M41" s="16" t="str">
        <f>IF('Cihazlar'!F41&lt;&gt;"",IF('Cihazlar'!F41="","",IF(ISNUMBER('Cihazlar'!F41),'Cihazlar'!F41,IFERROR(DATE(VALUE(RIGHT('Cihazlar'!F41,4)),VALUE(MID('Cihazlar'!F41,4,2)),VALUE(LEFT('Cihazlar'!F41,2))),""))),IF('Cihazlar'!E41="","",IF(ISNUMBER('Cihazlar'!E41),'Cihazlar'!E41,IFERROR(DATE(VALUE(RIGHT('Cihazlar'!E41,4)),VALUE(MID('Cihazlar'!E41,4,2)),VALUE(LEFT('Cihazlar'!E41,2))),""))))</f>
        <v/>
      </c>
      <c r="N41" t="str">
        <f>IF('Cihazlar'!C41="","",IFERROR(MATCH('Cihazlar'!C41,'Ürünler'!$A:$A,0),IFERROR(MATCH('Cihazlar'!C41,'Ürünler'!$B:$B,0),"")))</f>
        <v/>
      </c>
      <c r="O41">
        <f>IF(P41&gt;0,0,IF('Cihazlar'!J41&lt;&gt;"",N(VALUE('Cihazlar'!J41)),IF(N41="",0,N(INDEX('Ürünler'!$C:$C,N41)))))</f>
        <v>0</v>
      </c>
      <c r="P41">
        <f>IF('Cihazlar'!K41&lt;&gt;"",N(VALUE('Cihazlar'!K41)),IF('Cihazlar'!J41&lt;&gt;"",0,IF(N41="",0,N(INDEX('Ürünler'!$D:$D,N41)))))</f>
        <v>0</v>
      </c>
    </row>
    <row r="42" spans="1:16">
      <c r="A42" t="str">
        <f>IF(AND('Cihazlar'!A42="",'Cihazlar'!B42=""),"",IFERROR(INDEX('Müşteriler'!$A:$A,MATCH(IF('Cihazlar'!A42="","§",'Cihazlar'!A42),'Müşteriler'!$K:$K,0)),IFERROR(INDEX('Müşteriler'!$A:$A,MATCH(IF('Cihazlar'!B42="","§",'Cihazlar'!B42),'Müşteriler'!$C:$C,0)),'Cihazlar'!A42&amp;'Cihazlar'!B42)))</f>
        <v/>
      </c>
      <c r="B42" t="str">
        <f>IF('Cihazlar'!C42="","",IF(N42="",'Cihazlar'!C42,INDEX('Ürünler'!$B:$B,N42)))</f>
        <v/>
      </c>
      <c r="C42" t="str">
        <f>IF('Cihazlar'!D42="","",'Cihazlar'!D42)</f>
        <v/>
      </c>
      <c r="D42" s="16" t="str">
        <f>M42</f>
        <v/>
      </c>
      <c r="E42" t="str">
        <f>IF(P42&gt;0,P42&amp;" gün",IF(O42&gt;0,O42&amp;" ay",""))</f>
        <v/>
      </c>
      <c r="F42" s="16" t="str">
        <f>IF(OR('Cihazlar'!C42="",M42=""),"",IF(P42&gt;0,M42+P42,IF(O42&gt;0,EDATE(M42,O42),"")))</f>
        <v/>
      </c>
      <c r="G42" s="17" t="str">
        <f>IF(F42="","",F42-TODAY())</f>
        <v/>
      </c>
      <c r="H42" t="str">
        <f>IF(G42="","",IF(G42&lt;0,"Gecikmiş",IF(G42&lt;=30,"30 gün içinde","Planlı")))</f>
        <v/>
      </c>
      <c r="I42" s="16" t="str">
        <f>IF('Cihazlar'!S42="","",IF('Cihazlar'!T42="Uygun değil",(IF('Cihazlar'!S42="","",IF(ISNUMBER('Cihazlar'!S42),'Cihazlar'!S42,IFERROR(DATE(VALUE(RIGHT('Cihazlar'!S42,4)),VALUE(MID('Cihazlar'!S42,4,2)),VALUE(LEFT('Cihazlar'!S42,2))),""))))+0,EDATE((IF('Cihazlar'!S42="","",IF(ISNUMBER('Cihazlar'!S42),'Cihazlar'!S42,IFERROR(DATE(VALUE(RIGHT('Cihazlar'!S42,4)),VALUE(MID('Cihazlar'!S42,4,2)),VALUE(LEFT('Cihazlar'!S42,2))),"")))),12)))</f>
        <v/>
      </c>
      <c r="J42" s="17" t="str">
        <f>IF(I42="","",I42-TODAY())</f>
        <v/>
      </c>
      <c r="K42" s="16" t="str">
        <f>IF('Cihazlar'!V42="","",IF('Cihazlar'!W42="Uygun değil",(IF('Cihazlar'!V42="","",IF(ISNUMBER('Cihazlar'!V42),'Cihazlar'!V42,IFERROR(DATE(VALUE(RIGHT('Cihazlar'!V42,4)),VALUE(MID('Cihazlar'!V42,4,2)),VALUE(LEFT('Cihazlar'!V42,2))),""))))+0,EDATE((IF('Cihazlar'!V42="","",IF(ISNUMBER('Cihazlar'!V42),'Cihazlar'!V42,IFERROR(DATE(VALUE(RIGHT('Cihazlar'!V42,4)),VALUE(MID('Cihazlar'!V42,4,2)),VALUE(LEFT('Cihazlar'!V42,2))),"")))),12)))</f>
        <v/>
      </c>
      <c r="L42" s="17" t="str">
        <f>IF(K42="","",K42-TODAY())</f>
        <v/>
      </c>
      <c r="M42" s="16" t="str">
        <f>IF('Cihazlar'!F42&lt;&gt;"",IF('Cihazlar'!F42="","",IF(ISNUMBER('Cihazlar'!F42),'Cihazlar'!F42,IFERROR(DATE(VALUE(RIGHT('Cihazlar'!F42,4)),VALUE(MID('Cihazlar'!F42,4,2)),VALUE(LEFT('Cihazlar'!F42,2))),""))),IF('Cihazlar'!E42="","",IF(ISNUMBER('Cihazlar'!E42),'Cihazlar'!E42,IFERROR(DATE(VALUE(RIGHT('Cihazlar'!E42,4)),VALUE(MID('Cihazlar'!E42,4,2)),VALUE(LEFT('Cihazlar'!E42,2))),""))))</f>
        <v/>
      </c>
      <c r="N42" t="str">
        <f>IF('Cihazlar'!C42="","",IFERROR(MATCH('Cihazlar'!C42,'Ürünler'!$A:$A,0),IFERROR(MATCH('Cihazlar'!C42,'Ürünler'!$B:$B,0),"")))</f>
        <v/>
      </c>
      <c r="O42">
        <f>IF(P42&gt;0,0,IF('Cihazlar'!J42&lt;&gt;"",N(VALUE('Cihazlar'!J42)),IF(N42="",0,N(INDEX('Ürünler'!$C:$C,N42)))))</f>
        <v>0</v>
      </c>
      <c r="P42">
        <f>IF('Cihazlar'!K42&lt;&gt;"",N(VALUE('Cihazlar'!K42)),IF('Cihazlar'!J42&lt;&gt;"",0,IF(N42="",0,N(INDEX('Ürünler'!$D:$D,N42)))))</f>
        <v>0</v>
      </c>
    </row>
    <row r="43" spans="1:16">
      <c r="A43" t="str">
        <f>IF(AND('Cihazlar'!A43="",'Cihazlar'!B43=""),"",IFERROR(INDEX('Müşteriler'!$A:$A,MATCH(IF('Cihazlar'!A43="","§",'Cihazlar'!A43),'Müşteriler'!$K:$K,0)),IFERROR(INDEX('Müşteriler'!$A:$A,MATCH(IF('Cihazlar'!B43="","§",'Cihazlar'!B43),'Müşteriler'!$C:$C,0)),'Cihazlar'!A43&amp;'Cihazlar'!B43)))</f>
        <v/>
      </c>
      <c r="B43" t="str">
        <f>IF('Cihazlar'!C43="","",IF(N43="",'Cihazlar'!C43,INDEX('Ürünler'!$B:$B,N43)))</f>
        <v/>
      </c>
      <c r="C43" t="str">
        <f>IF('Cihazlar'!D43="","",'Cihazlar'!D43)</f>
        <v/>
      </c>
      <c r="D43" s="16" t="str">
        <f>M43</f>
        <v/>
      </c>
      <c r="E43" t="str">
        <f>IF(P43&gt;0,P43&amp;" gün",IF(O43&gt;0,O43&amp;" ay",""))</f>
        <v/>
      </c>
      <c r="F43" s="16" t="str">
        <f>IF(OR('Cihazlar'!C43="",M43=""),"",IF(P43&gt;0,M43+P43,IF(O43&gt;0,EDATE(M43,O43),"")))</f>
        <v/>
      </c>
      <c r="G43" s="17" t="str">
        <f>IF(F43="","",F43-TODAY())</f>
        <v/>
      </c>
      <c r="H43" t="str">
        <f>IF(G43="","",IF(G43&lt;0,"Gecikmiş",IF(G43&lt;=30,"30 gün içinde","Planlı")))</f>
        <v/>
      </c>
      <c r="I43" s="16" t="str">
        <f>IF('Cihazlar'!S43="","",IF('Cihazlar'!T43="Uygun değil",(IF('Cihazlar'!S43="","",IF(ISNUMBER('Cihazlar'!S43),'Cihazlar'!S43,IFERROR(DATE(VALUE(RIGHT('Cihazlar'!S43,4)),VALUE(MID('Cihazlar'!S43,4,2)),VALUE(LEFT('Cihazlar'!S43,2))),""))))+0,EDATE((IF('Cihazlar'!S43="","",IF(ISNUMBER('Cihazlar'!S43),'Cihazlar'!S43,IFERROR(DATE(VALUE(RIGHT('Cihazlar'!S43,4)),VALUE(MID('Cihazlar'!S43,4,2)),VALUE(LEFT('Cihazlar'!S43,2))),"")))),12)))</f>
        <v/>
      </c>
      <c r="J43" s="17" t="str">
        <f>IF(I43="","",I43-TODAY())</f>
        <v/>
      </c>
      <c r="K43" s="16" t="str">
        <f>IF('Cihazlar'!V43="","",IF('Cihazlar'!W43="Uygun değil",(IF('Cihazlar'!V43="","",IF(ISNUMBER('Cihazlar'!V43),'Cihazlar'!V43,IFERROR(DATE(VALUE(RIGHT('Cihazlar'!V43,4)),VALUE(MID('Cihazlar'!V43,4,2)),VALUE(LEFT('Cihazlar'!V43,2))),""))))+0,EDATE((IF('Cihazlar'!V43="","",IF(ISNUMBER('Cihazlar'!V43),'Cihazlar'!V43,IFERROR(DATE(VALUE(RIGHT('Cihazlar'!V43,4)),VALUE(MID('Cihazlar'!V43,4,2)),VALUE(LEFT('Cihazlar'!V43,2))),"")))),12)))</f>
        <v/>
      </c>
      <c r="L43" s="17" t="str">
        <f>IF(K43="","",K43-TODAY())</f>
        <v/>
      </c>
      <c r="M43" s="16" t="str">
        <f>IF('Cihazlar'!F43&lt;&gt;"",IF('Cihazlar'!F43="","",IF(ISNUMBER('Cihazlar'!F43),'Cihazlar'!F43,IFERROR(DATE(VALUE(RIGHT('Cihazlar'!F43,4)),VALUE(MID('Cihazlar'!F43,4,2)),VALUE(LEFT('Cihazlar'!F43,2))),""))),IF('Cihazlar'!E43="","",IF(ISNUMBER('Cihazlar'!E43),'Cihazlar'!E43,IFERROR(DATE(VALUE(RIGHT('Cihazlar'!E43,4)),VALUE(MID('Cihazlar'!E43,4,2)),VALUE(LEFT('Cihazlar'!E43,2))),""))))</f>
        <v/>
      </c>
      <c r="N43" t="str">
        <f>IF('Cihazlar'!C43="","",IFERROR(MATCH('Cihazlar'!C43,'Ürünler'!$A:$A,0),IFERROR(MATCH('Cihazlar'!C43,'Ürünler'!$B:$B,0),"")))</f>
        <v/>
      </c>
      <c r="O43">
        <f>IF(P43&gt;0,0,IF('Cihazlar'!J43&lt;&gt;"",N(VALUE('Cihazlar'!J43)),IF(N43="",0,N(INDEX('Ürünler'!$C:$C,N43)))))</f>
        <v>0</v>
      </c>
      <c r="P43">
        <f>IF('Cihazlar'!K43&lt;&gt;"",N(VALUE('Cihazlar'!K43)),IF('Cihazlar'!J43&lt;&gt;"",0,IF(N43="",0,N(INDEX('Ürünler'!$D:$D,N43)))))</f>
        <v>0</v>
      </c>
    </row>
    <row r="44" spans="1:16">
      <c r="A44" t="str">
        <f>IF(AND('Cihazlar'!A44="",'Cihazlar'!B44=""),"",IFERROR(INDEX('Müşteriler'!$A:$A,MATCH(IF('Cihazlar'!A44="","§",'Cihazlar'!A44),'Müşteriler'!$K:$K,0)),IFERROR(INDEX('Müşteriler'!$A:$A,MATCH(IF('Cihazlar'!B44="","§",'Cihazlar'!B44),'Müşteriler'!$C:$C,0)),'Cihazlar'!A44&amp;'Cihazlar'!B44)))</f>
        <v/>
      </c>
      <c r="B44" t="str">
        <f>IF('Cihazlar'!C44="","",IF(N44="",'Cihazlar'!C44,INDEX('Ürünler'!$B:$B,N44)))</f>
        <v/>
      </c>
      <c r="C44" t="str">
        <f>IF('Cihazlar'!D44="","",'Cihazlar'!D44)</f>
        <v/>
      </c>
      <c r="D44" s="16" t="str">
        <f>M44</f>
        <v/>
      </c>
      <c r="E44" t="str">
        <f>IF(P44&gt;0,P44&amp;" gün",IF(O44&gt;0,O44&amp;" ay",""))</f>
        <v/>
      </c>
      <c r="F44" s="16" t="str">
        <f>IF(OR('Cihazlar'!C44="",M44=""),"",IF(P44&gt;0,M44+P44,IF(O44&gt;0,EDATE(M44,O44),"")))</f>
        <v/>
      </c>
      <c r="G44" s="17" t="str">
        <f>IF(F44="","",F44-TODAY())</f>
        <v/>
      </c>
      <c r="H44" t="str">
        <f>IF(G44="","",IF(G44&lt;0,"Gecikmiş",IF(G44&lt;=30,"30 gün içinde","Planlı")))</f>
        <v/>
      </c>
      <c r="I44" s="16" t="str">
        <f>IF('Cihazlar'!S44="","",IF('Cihazlar'!T44="Uygun değil",(IF('Cihazlar'!S44="","",IF(ISNUMBER('Cihazlar'!S44),'Cihazlar'!S44,IFERROR(DATE(VALUE(RIGHT('Cihazlar'!S44,4)),VALUE(MID('Cihazlar'!S44,4,2)),VALUE(LEFT('Cihazlar'!S44,2))),""))))+0,EDATE((IF('Cihazlar'!S44="","",IF(ISNUMBER('Cihazlar'!S44),'Cihazlar'!S44,IFERROR(DATE(VALUE(RIGHT('Cihazlar'!S44,4)),VALUE(MID('Cihazlar'!S44,4,2)),VALUE(LEFT('Cihazlar'!S44,2))),"")))),12)))</f>
        <v/>
      </c>
      <c r="J44" s="17" t="str">
        <f>IF(I44="","",I44-TODAY())</f>
        <v/>
      </c>
      <c r="K44" s="16" t="str">
        <f>IF('Cihazlar'!V44="","",IF('Cihazlar'!W44="Uygun değil",(IF('Cihazlar'!V44="","",IF(ISNUMBER('Cihazlar'!V44),'Cihazlar'!V44,IFERROR(DATE(VALUE(RIGHT('Cihazlar'!V44,4)),VALUE(MID('Cihazlar'!V44,4,2)),VALUE(LEFT('Cihazlar'!V44,2))),""))))+0,EDATE((IF('Cihazlar'!V44="","",IF(ISNUMBER('Cihazlar'!V44),'Cihazlar'!V44,IFERROR(DATE(VALUE(RIGHT('Cihazlar'!V44,4)),VALUE(MID('Cihazlar'!V44,4,2)),VALUE(LEFT('Cihazlar'!V44,2))),"")))),12)))</f>
        <v/>
      </c>
      <c r="L44" s="17" t="str">
        <f>IF(K44="","",K44-TODAY())</f>
        <v/>
      </c>
      <c r="M44" s="16" t="str">
        <f>IF('Cihazlar'!F44&lt;&gt;"",IF('Cihazlar'!F44="","",IF(ISNUMBER('Cihazlar'!F44),'Cihazlar'!F44,IFERROR(DATE(VALUE(RIGHT('Cihazlar'!F44,4)),VALUE(MID('Cihazlar'!F44,4,2)),VALUE(LEFT('Cihazlar'!F44,2))),""))),IF('Cihazlar'!E44="","",IF(ISNUMBER('Cihazlar'!E44),'Cihazlar'!E44,IFERROR(DATE(VALUE(RIGHT('Cihazlar'!E44,4)),VALUE(MID('Cihazlar'!E44,4,2)),VALUE(LEFT('Cihazlar'!E44,2))),""))))</f>
        <v/>
      </c>
      <c r="N44" t="str">
        <f>IF('Cihazlar'!C44="","",IFERROR(MATCH('Cihazlar'!C44,'Ürünler'!$A:$A,0),IFERROR(MATCH('Cihazlar'!C44,'Ürünler'!$B:$B,0),"")))</f>
        <v/>
      </c>
      <c r="O44">
        <f>IF(P44&gt;0,0,IF('Cihazlar'!J44&lt;&gt;"",N(VALUE('Cihazlar'!J44)),IF(N44="",0,N(INDEX('Ürünler'!$C:$C,N44)))))</f>
        <v>0</v>
      </c>
      <c r="P44">
        <f>IF('Cihazlar'!K44&lt;&gt;"",N(VALUE('Cihazlar'!K44)),IF('Cihazlar'!J44&lt;&gt;"",0,IF(N44="",0,N(INDEX('Ürünler'!$D:$D,N44)))))</f>
        <v>0</v>
      </c>
    </row>
    <row r="45" spans="1:16">
      <c r="A45" t="str">
        <f>IF(AND('Cihazlar'!A45="",'Cihazlar'!B45=""),"",IFERROR(INDEX('Müşteriler'!$A:$A,MATCH(IF('Cihazlar'!A45="","§",'Cihazlar'!A45),'Müşteriler'!$K:$K,0)),IFERROR(INDEX('Müşteriler'!$A:$A,MATCH(IF('Cihazlar'!B45="","§",'Cihazlar'!B45),'Müşteriler'!$C:$C,0)),'Cihazlar'!A45&amp;'Cihazlar'!B45)))</f>
        <v/>
      </c>
      <c r="B45" t="str">
        <f>IF('Cihazlar'!C45="","",IF(N45="",'Cihazlar'!C45,INDEX('Ürünler'!$B:$B,N45)))</f>
        <v/>
      </c>
      <c r="C45" t="str">
        <f>IF('Cihazlar'!D45="","",'Cihazlar'!D45)</f>
        <v/>
      </c>
      <c r="D45" s="16" t="str">
        <f>M45</f>
        <v/>
      </c>
      <c r="E45" t="str">
        <f>IF(P45&gt;0,P45&amp;" gün",IF(O45&gt;0,O45&amp;" ay",""))</f>
        <v/>
      </c>
      <c r="F45" s="16" t="str">
        <f>IF(OR('Cihazlar'!C45="",M45=""),"",IF(P45&gt;0,M45+P45,IF(O45&gt;0,EDATE(M45,O45),"")))</f>
        <v/>
      </c>
      <c r="G45" s="17" t="str">
        <f>IF(F45="","",F45-TODAY())</f>
        <v/>
      </c>
      <c r="H45" t="str">
        <f>IF(G45="","",IF(G45&lt;0,"Gecikmiş",IF(G45&lt;=30,"30 gün içinde","Planlı")))</f>
        <v/>
      </c>
      <c r="I45" s="16" t="str">
        <f>IF('Cihazlar'!S45="","",IF('Cihazlar'!T45="Uygun değil",(IF('Cihazlar'!S45="","",IF(ISNUMBER('Cihazlar'!S45),'Cihazlar'!S45,IFERROR(DATE(VALUE(RIGHT('Cihazlar'!S45,4)),VALUE(MID('Cihazlar'!S45,4,2)),VALUE(LEFT('Cihazlar'!S45,2))),""))))+0,EDATE((IF('Cihazlar'!S45="","",IF(ISNUMBER('Cihazlar'!S45),'Cihazlar'!S45,IFERROR(DATE(VALUE(RIGHT('Cihazlar'!S45,4)),VALUE(MID('Cihazlar'!S45,4,2)),VALUE(LEFT('Cihazlar'!S45,2))),"")))),12)))</f>
        <v/>
      </c>
      <c r="J45" s="17" t="str">
        <f>IF(I45="","",I45-TODAY())</f>
        <v/>
      </c>
      <c r="K45" s="16" t="str">
        <f>IF('Cihazlar'!V45="","",IF('Cihazlar'!W45="Uygun değil",(IF('Cihazlar'!V45="","",IF(ISNUMBER('Cihazlar'!V45),'Cihazlar'!V45,IFERROR(DATE(VALUE(RIGHT('Cihazlar'!V45,4)),VALUE(MID('Cihazlar'!V45,4,2)),VALUE(LEFT('Cihazlar'!V45,2))),""))))+0,EDATE((IF('Cihazlar'!V45="","",IF(ISNUMBER('Cihazlar'!V45),'Cihazlar'!V45,IFERROR(DATE(VALUE(RIGHT('Cihazlar'!V45,4)),VALUE(MID('Cihazlar'!V45,4,2)),VALUE(LEFT('Cihazlar'!V45,2))),"")))),12)))</f>
        <v/>
      </c>
      <c r="L45" s="17" t="str">
        <f>IF(K45="","",K45-TODAY())</f>
        <v/>
      </c>
      <c r="M45" s="16" t="str">
        <f>IF('Cihazlar'!F45&lt;&gt;"",IF('Cihazlar'!F45="","",IF(ISNUMBER('Cihazlar'!F45),'Cihazlar'!F45,IFERROR(DATE(VALUE(RIGHT('Cihazlar'!F45,4)),VALUE(MID('Cihazlar'!F45,4,2)),VALUE(LEFT('Cihazlar'!F45,2))),""))),IF('Cihazlar'!E45="","",IF(ISNUMBER('Cihazlar'!E45),'Cihazlar'!E45,IFERROR(DATE(VALUE(RIGHT('Cihazlar'!E45,4)),VALUE(MID('Cihazlar'!E45,4,2)),VALUE(LEFT('Cihazlar'!E45,2))),""))))</f>
        <v/>
      </c>
      <c r="N45" t="str">
        <f>IF('Cihazlar'!C45="","",IFERROR(MATCH('Cihazlar'!C45,'Ürünler'!$A:$A,0),IFERROR(MATCH('Cihazlar'!C45,'Ürünler'!$B:$B,0),"")))</f>
        <v/>
      </c>
      <c r="O45">
        <f>IF(P45&gt;0,0,IF('Cihazlar'!J45&lt;&gt;"",N(VALUE('Cihazlar'!J45)),IF(N45="",0,N(INDEX('Ürünler'!$C:$C,N45)))))</f>
        <v>0</v>
      </c>
      <c r="P45">
        <f>IF('Cihazlar'!K45&lt;&gt;"",N(VALUE('Cihazlar'!K45)),IF('Cihazlar'!J45&lt;&gt;"",0,IF(N45="",0,N(INDEX('Ürünler'!$D:$D,N45)))))</f>
        <v>0</v>
      </c>
    </row>
    <row r="46" spans="1:16">
      <c r="A46" t="str">
        <f>IF(AND('Cihazlar'!A46="",'Cihazlar'!B46=""),"",IFERROR(INDEX('Müşteriler'!$A:$A,MATCH(IF('Cihazlar'!A46="","§",'Cihazlar'!A46),'Müşteriler'!$K:$K,0)),IFERROR(INDEX('Müşteriler'!$A:$A,MATCH(IF('Cihazlar'!B46="","§",'Cihazlar'!B46),'Müşteriler'!$C:$C,0)),'Cihazlar'!A46&amp;'Cihazlar'!B46)))</f>
        <v/>
      </c>
      <c r="B46" t="str">
        <f>IF('Cihazlar'!C46="","",IF(N46="",'Cihazlar'!C46,INDEX('Ürünler'!$B:$B,N46)))</f>
        <v/>
      </c>
      <c r="C46" t="str">
        <f>IF('Cihazlar'!D46="","",'Cihazlar'!D46)</f>
        <v/>
      </c>
      <c r="D46" s="16" t="str">
        <f>M46</f>
        <v/>
      </c>
      <c r="E46" t="str">
        <f>IF(P46&gt;0,P46&amp;" gün",IF(O46&gt;0,O46&amp;" ay",""))</f>
        <v/>
      </c>
      <c r="F46" s="16" t="str">
        <f>IF(OR('Cihazlar'!C46="",M46=""),"",IF(P46&gt;0,M46+P46,IF(O46&gt;0,EDATE(M46,O46),"")))</f>
        <v/>
      </c>
      <c r="G46" s="17" t="str">
        <f>IF(F46="","",F46-TODAY())</f>
        <v/>
      </c>
      <c r="H46" t="str">
        <f>IF(G46="","",IF(G46&lt;0,"Gecikmiş",IF(G46&lt;=30,"30 gün içinde","Planlı")))</f>
        <v/>
      </c>
      <c r="I46" s="16" t="str">
        <f>IF('Cihazlar'!S46="","",IF('Cihazlar'!T46="Uygun değil",(IF('Cihazlar'!S46="","",IF(ISNUMBER('Cihazlar'!S46),'Cihazlar'!S46,IFERROR(DATE(VALUE(RIGHT('Cihazlar'!S46,4)),VALUE(MID('Cihazlar'!S46,4,2)),VALUE(LEFT('Cihazlar'!S46,2))),""))))+0,EDATE((IF('Cihazlar'!S46="","",IF(ISNUMBER('Cihazlar'!S46),'Cihazlar'!S46,IFERROR(DATE(VALUE(RIGHT('Cihazlar'!S46,4)),VALUE(MID('Cihazlar'!S46,4,2)),VALUE(LEFT('Cihazlar'!S46,2))),"")))),12)))</f>
        <v/>
      </c>
      <c r="J46" s="17" t="str">
        <f>IF(I46="","",I46-TODAY())</f>
        <v/>
      </c>
      <c r="K46" s="16" t="str">
        <f>IF('Cihazlar'!V46="","",IF('Cihazlar'!W46="Uygun değil",(IF('Cihazlar'!V46="","",IF(ISNUMBER('Cihazlar'!V46),'Cihazlar'!V46,IFERROR(DATE(VALUE(RIGHT('Cihazlar'!V46,4)),VALUE(MID('Cihazlar'!V46,4,2)),VALUE(LEFT('Cihazlar'!V46,2))),""))))+0,EDATE((IF('Cihazlar'!V46="","",IF(ISNUMBER('Cihazlar'!V46),'Cihazlar'!V46,IFERROR(DATE(VALUE(RIGHT('Cihazlar'!V46,4)),VALUE(MID('Cihazlar'!V46,4,2)),VALUE(LEFT('Cihazlar'!V46,2))),"")))),12)))</f>
        <v/>
      </c>
      <c r="L46" s="17" t="str">
        <f>IF(K46="","",K46-TODAY())</f>
        <v/>
      </c>
      <c r="M46" s="16" t="str">
        <f>IF('Cihazlar'!F46&lt;&gt;"",IF('Cihazlar'!F46="","",IF(ISNUMBER('Cihazlar'!F46),'Cihazlar'!F46,IFERROR(DATE(VALUE(RIGHT('Cihazlar'!F46,4)),VALUE(MID('Cihazlar'!F46,4,2)),VALUE(LEFT('Cihazlar'!F46,2))),""))),IF('Cihazlar'!E46="","",IF(ISNUMBER('Cihazlar'!E46),'Cihazlar'!E46,IFERROR(DATE(VALUE(RIGHT('Cihazlar'!E46,4)),VALUE(MID('Cihazlar'!E46,4,2)),VALUE(LEFT('Cihazlar'!E46,2))),""))))</f>
        <v/>
      </c>
      <c r="N46" t="str">
        <f>IF('Cihazlar'!C46="","",IFERROR(MATCH('Cihazlar'!C46,'Ürünler'!$A:$A,0),IFERROR(MATCH('Cihazlar'!C46,'Ürünler'!$B:$B,0),"")))</f>
        <v/>
      </c>
      <c r="O46">
        <f>IF(P46&gt;0,0,IF('Cihazlar'!J46&lt;&gt;"",N(VALUE('Cihazlar'!J46)),IF(N46="",0,N(INDEX('Ürünler'!$C:$C,N46)))))</f>
        <v>0</v>
      </c>
      <c r="P46">
        <f>IF('Cihazlar'!K46&lt;&gt;"",N(VALUE('Cihazlar'!K46)),IF('Cihazlar'!J46&lt;&gt;"",0,IF(N46="",0,N(INDEX('Ürünler'!$D:$D,N46)))))</f>
        <v>0</v>
      </c>
    </row>
    <row r="47" spans="1:16">
      <c r="A47" t="str">
        <f>IF(AND('Cihazlar'!A47="",'Cihazlar'!B47=""),"",IFERROR(INDEX('Müşteriler'!$A:$A,MATCH(IF('Cihazlar'!A47="","§",'Cihazlar'!A47),'Müşteriler'!$K:$K,0)),IFERROR(INDEX('Müşteriler'!$A:$A,MATCH(IF('Cihazlar'!B47="","§",'Cihazlar'!B47),'Müşteriler'!$C:$C,0)),'Cihazlar'!A47&amp;'Cihazlar'!B47)))</f>
        <v/>
      </c>
      <c r="B47" t="str">
        <f>IF('Cihazlar'!C47="","",IF(N47="",'Cihazlar'!C47,INDEX('Ürünler'!$B:$B,N47)))</f>
        <v/>
      </c>
      <c r="C47" t="str">
        <f>IF('Cihazlar'!D47="","",'Cihazlar'!D47)</f>
        <v/>
      </c>
      <c r="D47" s="16" t="str">
        <f>M47</f>
        <v/>
      </c>
      <c r="E47" t="str">
        <f>IF(P47&gt;0,P47&amp;" gün",IF(O47&gt;0,O47&amp;" ay",""))</f>
        <v/>
      </c>
      <c r="F47" s="16" t="str">
        <f>IF(OR('Cihazlar'!C47="",M47=""),"",IF(P47&gt;0,M47+P47,IF(O47&gt;0,EDATE(M47,O47),"")))</f>
        <v/>
      </c>
      <c r="G47" s="17" t="str">
        <f>IF(F47="","",F47-TODAY())</f>
        <v/>
      </c>
      <c r="H47" t="str">
        <f>IF(G47="","",IF(G47&lt;0,"Gecikmiş",IF(G47&lt;=30,"30 gün içinde","Planlı")))</f>
        <v/>
      </c>
      <c r="I47" s="16" t="str">
        <f>IF('Cihazlar'!S47="","",IF('Cihazlar'!T47="Uygun değil",(IF('Cihazlar'!S47="","",IF(ISNUMBER('Cihazlar'!S47),'Cihazlar'!S47,IFERROR(DATE(VALUE(RIGHT('Cihazlar'!S47,4)),VALUE(MID('Cihazlar'!S47,4,2)),VALUE(LEFT('Cihazlar'!S47,2))),""))))+0,EDATE((IF('Cihazlar'!S47="","",IF(ISNUMBER('Cihazlar'!S47),'Cihazlar'!S47,IFERROR(DATE(VALUE(RIGHT('Cihazlar'!S47,4)),VALUE(MID('Cihazlar'!S47,4,2)),VALUE(LEFT('Cihazlar'!S47,2))),"")))),12)))</f>
        <v/>
      </c>
      <c r="J47" s="17" t="str">
        <f>IF(I47="","",I47-TODAY())</f>
        <v/>
      </c>
      <c r="K47" s="16" t="str">
        <f>IF('Cihazlar'!V47="","",IF('Cihazlar'!W47="Uygun değil",(IF('Cihazlar'!V47="","",IF(ISNUMBER('Cihazlar'!V47),'Cihazlar'!V47,IFERROR(DATE(VALUE(RIGHT('Cihazlar'!V47,4)),VALUE(MID('Cihazlar'!V47,4,2)),VALUE(LEFT('Cihazlar'!V47,2))),""))))+0,EDATE((IF('Cihazlar'!V47="","",IF(ISNUMBER('Cihazlar'!V47),'Cihazlar'!V47,IFERROR(DATE(VALUE(RIGHT('Cihazlar'!V47,4)),VALUE(MID('Cihazlar'!V47,4,2)),VALUE(LEFT('Cihazlar'!V47,2))),"")))),12)))</f>
        <v/>
      </c>
      <c r="L47" s="17" t="str">
        <f>IF(K47="","",K47-TODAY())</f>
        <v/>
      </c>
      <c r="M47" s="16" t="str">
        <f>IF('Cihazlar'!F47&lt;&gt;"",IF('Cihazlar'!F47="","",IF(ISNUMBER('Cihazlar'!F47),'Cihazlar'!F47,IFERROR(DATE(VALUE(RIGHT('Cihazlar'!F47,4)),VALUE(MID('Cihazlar'!F47,4,2)),VALUE(LEFT('Cihazlar'!F47,2))),""))),IF('Cihazlar'!E47="","",IF(ISNUMBER('Cihazlar'!E47),'Cihazlar'!E47,IFERROR(DATE(VALUE(RIGHT('Cihazlar'!E47,4)),VALUE(MID('Cihazlar'!E47,4,2)),VALUE(LEFT('Cihazlar'!E47,2))),""))))</f>
        <v/>
      </c>
      <c r="N47" t="str">
        <f>IF('Cihazlar'!C47="","",IFERROR(MATCH('Cihazlar'!C47,'Ürünler'!$A:$A,0),IFERROR(MATCH('Cihazlar'!C47,'Ürünler'!$B:$B,0),"")))</f>
        <v/>
      </c>
      <c r="O47">
        <f>IF(P47&gt;0,0,IF('Cihazlar'!J47&lt;&gt;"",N(VALUE('Cihazlar'!J47)),IF(N47="",0,N(INDEX('Ürünler'!$C:$C,N47)))))</f>
        <v>0</v>
      </c>
      <c r="P47">
        <f>IF('Cihazlar'!K47&lt;&gt;"",N(VALUE('Cihazlar'!K47)),IF('Cihazlar'!J47&lt;&gt;"",0,IF(N47="",0,N(INDEX('Ürünler'!$D:$D,N47)))))</f>
        <v>0</v>
      </c>
    </row>
    <row r="48" spans="1:16">
      <c r="A48" t="str">
        <f>IF(AND('Cihazlar'!A48="",'Cihazlar'!B48=""),"",IFERROR(INDEX('Müşteriler'!$A:$A,MATCH(IF('Cihazlar'!A48="","§",'Cihazlar'!A48),'Müşteriler'!$K:$K,0)),IFERROR(INDEX('Müşteriler'!$A:$A,MATCH(IF('Cihazlar'!B48="","§",'Cihazlar'!B48),'Müşteriler'!$C:$C,0)),'Cihazlar'!A48&amp;'Cihazlar'!B48)))</f>
        <v/>
      </c>
      <c r="B48" t="str">
        <f>IF('Cihazlar'!C48="","",IF(N48="",'Cihazlar'!C48,INDEX('Ürünler'!$B:$B,N48)))</f>
        <v/>
      </c>
      <c r="C48" t="str">
        <f>IF('Cihazlar'!D48="","",'Cihazlar'!D48)</f>
        <v/>
      </c>
      <c r="D48" s="16" t="str">
        <f>M48</f>
        <v/>
      </c>
      <c r="E48" t="str">
        <f>IF(P48&gt;0,P48&amp;" gün",IF(O48&gt;0,O48&amp;" ay",""))</f>
        <v/>
      </c>
      <c r="F48" s="16" t="str">
        <f>IF(OR('Cihazlar'!C48="",M48=""),"",IF(P48&gt;0,M48+P48,IF(O48&gt;0,EDATE(M48,O48),"")))</f>
        <v/>
      </c>
      <c r="G48" s="17" t="str">
        <f>IF(F48="","",F48-TODAY())</f>
        <v/>
      </c>
      <c r="H48" t="str">
        <f>IF(G48="","",IF(G48&lt;0,"Gecikmiş",IF(G48&lt;=30,"30 gün içinde","Planlı")))</f>
        <v/>
      </c>
      <c r="I48" s="16" t="str">
        <f>IF('Cihazlar'!S48="","",IF('Cihazlar'!T48="Uygun değil",(IF('Cihazlar'!S48="","",IF(ISNUMBER('Cihazlar'!S48),'Cihazlar'!S48,IFERROR(DATE(VALUE(RIGHT('Cihazlar'!S48,4)),VALUE(MID('Cihazlar'!S48,4,2)),VALUE(LEFT('Cihazlar'!S48,2))),""))))+0,EDATE((IF('Cihazlar'!S48="","",IF(ISNUMBER('Cihazlar'!S48),'Cihazlar'!S48,IFERROR(DATE(VALUE(RIGHT('Cihazlar'!S48,4)),VALUE(MID('Cihazlar'!S48,4,2)),VALUE(LEFT('Cihazlar'!S48,2))),"")))),12)))</f>
        <v/>
      </c>
      <c r="J48" s="17" t="str">
        <f>IF(I48="","",I48-TODAY())</f>
        <v/>
      </c>
      <c r="K48" s="16" t="str">
        <f>IF('Cihazlar'!V48="","",IF('Cihazlar'!W48="Uygun değil",(IF('Cihazlar'!V48="","",IF(ISNUMBER('Cihazlar'!V48),'Cihazlar'!V48,IFERROR(DATE(VALUE(RIGHT('Cihazlar'!V48,4)),VALUE(MID('Cihazlar'!V48,4,2)),VALUE(LEFT('Cihazlar'!V48,2))),""))))+0,EDATE((IF('Cihazlar'!V48="","",IF(ISNUMBER('Cihazlar'!V48),'Cihazlar'!V48,IFERROR(DATE(VALUE(RIGHT('Cihazlar'!V48,4)),VALUE(MID('Cihazlar'!V48,4,2)),VALUE(LEFT('Cihazlar'!V48,2))),"")))),12)))</f>
        <v/>
      </c>
      <c r="L48" s="17" t="str">
        <f>IF(K48="","",K48-TODAY())</f>
        <v/>
      </c>
      <c r="M48" s="16" t="str">
        <f>IF('Cihazlar'!F48&lt;&gt;"",IF('Cihazlar'!F48="","",IF(ISNUMBER('Cihazlar'!F48),'Cihazlar'!F48,IFERROR(DATE(VALUE(RIGHT('Cihazlar'!F48,4)),VALUE(MID('Cihazlar'!F48,4,2)),VALUE(LEFT('Cihazlar'!F48,2))),""))),IF('Cihazlar'!E48="","",IF(ISNUMBER('Cihazlar'!E48),'Cihazlar'!E48,IFERROR(DATE(VALUE(RIGHT('Cihazlar'!E48,4)),VALUE(MID('Cihazlar'!E48,4,2)),VALUE(LEFT('Cihazlar'!E48,2))),""))))</f>
        <v/>
      </c>
      <c r="N48" t="str">
        <f>IF('Cihazlar'!C48="","",IFERROR(MATCH('Cihazlar'!C48,'Ürünler'!$A:$A,0),IFERROR(MATCH('Cihazlar'!C48,'Ürünler'!$B:$B,0),"")))</f>
        <v/>
      </c>
      <c r="O48">
        <f>IF(P48&gt;0,0,IF('Cihazlar'!J48&lt;&gt;"",N(VALUE('Cihazlar'!J48)),IF(N48="",0,N(INDEX('Ürünler'!$C:$C,N48)))))</f>
        <v>0</v>
      </c>
      <c r="P48">
        <f>IF('Cihazlar'!K48&lt;&gt;"",N(VALUE('Cihazlar'!K48)),IF('Cihazlar'!J48&lt;&gt;"",0,IF(N48="",0,N(INDEX('Ürünler'!$D:$D,N48)))))</f>
        <v>0</v>
      </c>
    </row>
    <row r="49" spans="1:16">
      <c r="A49" t="str">
        <f>IF(AND('Cihazlar'!A49="",'Cihazlar'!B49=""),"",IFERROR(INDEX('Müşteriler'!$A:$A,MATCH(IF('Cihazlar'!A49="","§",'Cihazlar'!A49),'Müşteriler'!$K:$K,0)),IFERROR(INDEX('Müşteriler'!$A:$A,MATCH(IF('Cihazlar'!B49="","§",'Cihazlar'!B49),'Müşteriler'!$C:$C,0)),'Cihazlar'!A49&amp;'Cihazlar'!B49)))</f>
        <v/>
      </c>
      <c r="B49" t="str">
        <f>IF('Cihazlar'!C49="","",IF(N49="",'Cihazlar'!C49,INDEX('Ürünler'!$B:$B,N49)))</f>
        <v/>
      </c>
      <c r="C49" t="str">
        <f>IF('Cihazlar'!D49="","",'Cihazlar'!D49)</f>
        <v/>
      </c>
      <c r="D49" s="16" t="str">
        <f>M49</f>
        <v/>
      </c>
      <c r="E49" t="str">
        <f>IF(P49&gt;0,P49&amp;" gün",IF(O49&gt;0,O49&amp;" ay",""))</f>
        <v/>
      </c>
      <c r="F49" s="16" t="str">
        <f>IF(OR('Cihazlar'!C49="",M49=""),"",IF(P49&gt;0,M49+P49,IF(O49&gt;0,EDATE(M49,O49),"")))</f>
        <v/>
      </c>
      <c r="G49" s="17" t="str">
        <f>IF(F49="","",F49-TODAY())</f>
        <v/>
      </c>
      <c r="H49" t="str">
        <f>IF(G49="","",IF(G49&lt;0,"Gecikmiş",IF(G49&lt;=30,"30 gün içinde","Planlı")))</f>
        <v/>
      </c>
      <c r="I49" s="16" t="str">
        <f>IF('Cihazlar'!S49="","",IF('Cihazlar'!T49="Uygun değil",(IF('Cihazlar'!S49="","",IF(ISNUMBER('Cihazlar'!S49),'Cihazlar'!S49,IFERROR(DATE(VALUE(RIGHT('Cihazlar'!S49,4)),VALUE(MID('Cihazlar'!S49,4,2)),VALUE(LEFT('Cihazlar'!S49,2))),""))))+0,EDATE((IF('Cihazlar'!S49="","",IF(ISNUMBER('Cihazlar'!S49),'Cihazlar'!S49,IFERROR(DATE(VALUE(RIGHT('Cihazlar'!S49,4)),VALUE(MID('Cihazlar'!S49,4,2)),VALUE(LEFT('Cihazlar'!S49,2))),"")))),12)))</f>
        <v/>
      </c>
      <c r="J49" s="17" t="str">
        <f>IF(I49="","",I49-TODAY())</f>
        <v/>
      </c>
      <c r="K49" s="16" t="str">
        <f>IF('Cihazlar'!V49="","",IF('Cihazlar'!W49="Uygun değil",(IF('Cihazlar'!V49="","",IF(ISNUMBER('Cihazlar'!V49),'Cihazlar'!V49,IFERROR(DATE(VALUE(RIGHT('Cihazlar'!V49,4)),VALUE(MID('Cihazlar'!V49,4,2)),VALUE(LEFT('Cihazlar'!V49,2))),""))))+0,EDATE((IF('Cihazlar'!V49="","",IF(ISNUMBER('Cihazlar'!V49),'Cihazlar'!V49,IFERROR(DATE(VALUE(RIGHT('Cihazlar'!V49,4)),VALUE(MID('Cihazlar'!V49,4,2)),VALUE(LEFT('Cihazlar'!V49,2))),"")))),12)))</f>
        <v/>
      </c>
      <c r="L49" s="17" t="str">
        <f>IF(K49="","",K49-TODAY())</f>
        <v/>
      </c>
      <c r="M49" s="16" t="str">
        <f>IF('Cihazlar'!F49&lt;&gt;"",IF('Cihazlar'!F49="","",IF(ISNUMBER('Cihazlar'!F49),'Cihazlar'!F49,IFERROR(DATE(VALUE(RIGHT('Cihazlar'!F49,4)),VALUE(MID('Cihazlar'!F49,4,2)),VALUE(LEFT('Cihazlar'!F49,2))),""))),IF('Cihazlar'!E49="","",IF(ISNUMBER('Cihazlar'!E49),'Cihazlar'!E49,IFERROR(DATE(VALUE(RIGHT('Cihazlar'!E49,4)),VALUE(MID('Cihazlar'!E49,4,2)),VALUE(LEFT('Cihazlar'!E49,2))),""))))</f>
        <v/>
      </c>
      <c r="N49" t="str">
        <f>IF('Cihazlar'!C49="","",IFERROR(MATCH('Cihazlar'!C49,'Ürünler'!$A:$A,0),IFERROR(MATCH('Cihazlar'!C49,'Ürünler'!$B:$B,0),"")))</f>
        <v/>
      </c>
      <c r="O49">
        <f>IF(P49&gt;0,0,IF('Cihazlar'!J49&lt;&gt;"",N(VALUE('Cihazlar'!J49)),IF(N49="",0,N(INDEX('Ürünler'!$C:$C,N49)))))</f>
        <v>0</v>
      </c>
      <c r="P49">
        <f>IF('Cihazlar'!K49&lt;&gt;"",N(VALUE('Cihazlar'!K49)),IF('Cihazlar'!J49&lt;&gt;"",0,IF(N49="",0,N(INDEX('Ürünler'!$D:$D,N49)))))</f>
        <v>0</v>
      </c>
    </row>
    <row r="50" spans="1:16">
      <c r="A50" t="str">
        <f>IF(AND('Cihazlar'!A50="",'Cihazlar'!B50=""),"",IFERROR(INDEX('Müşteriler'!$A:$A,MATCH(IF('Cihazlar'!A50="","§",'Cihazlar'!A50),'Müşteriler'!$K:$K,0)),IFERROR(INDEX('Müşteriler'!$A:$A,MATCH(IF('Cihazlar'!B50="","§",'Cihazlar'!B50),'Müşteriler'!$C:$C,0)),'Cihazlar'!A50&amp;'Cihazlar'!B50)))</f>
        <v/>
      </c>
      <c r="B50" t="str">
        <f>IF('Cihazlar'!C50="","",IF(N50="",'Cihazlar'!C50,INDEX('Ürünler'!$B:$B,N50)))</f>
        <v/>
      </c>
      <c r="C50" t="str">
        <f>IF('Cihazlar'!D50="","",'Cihazlar'!D50)</f>
        <v/>
      </c>
      <c r="D50" s="16" t="str">
        <f>M50</f>
        <v/>
      </c>
      <c r="E50" t="str">
        <f>IF(P50&gt;0,P50&amp;" gün",IF(O50&gt;0,O50&amp;" ay",""))</f>
        <v/>
      </c>
      <c r="F50" s="16" t="str">
        <f>IF(OR('Cihazlar'!C50="",M50=""),"",IF(P50&gt;0,M50+P50,IF(O50&gt;0,EDATE(M50,O50),"")))</f>
        <v/>
      </c>
      <c r="G50" s="17" t="str">
        <f>IF(F50="","",F50-TODAY())</f>
        <v/>
      </c>
      <c r="H50" t="str">
        <f>IF(G50="","",IF(G50&lt;0,"Gecikmiş",IF(G50&lt;=30,"30 gün içinde","Planlı")))</f>
        <v/>
      </c>
      <c r="I50" s="16" t="str">
        <f>IF('Cihazlar'!S50="","",IF('Cihazlar'!T50="Uygun değil",(IF('Cihazlar'!S50="","",IF(ISNUMBER('Cihazlar'!S50),'Cihazlar'!S50,IFERROR(DATE(VALUE(RIGHT('Cihazlar'!S50,4)),VALUE(MID('Cihazlar'!S50,4,2)),VALUE(LEFT('Cihazlar'!S50,2))),""))))+0,EDATE((IF('Cihazlar'!S50="","",IF(ISNUMBER('Cihazlar'!S50),'Cihazlar'!S50,IFERROR(DATE(VALUE(RIGHT('Cihazlar'!S50,4)),VALUE(MID('Cihazlar'!S50,4,2)),VALUE(LEFT('Cihazlar'!S50,2))),"")))),12)))</f>
        <v/>
      </c>
      <c r="J50" s="17" t="str">
        <f>IF(I50="","",I50-TODAY())</f>
        <v/>
      </c>
      <c r="K50" s="16" t="str">
        <f>IF('Cihazlar'!V50="","",IF('Cihazlar'!W50="Uygun değil",(IF('Cihazlar'!V50="","",IF(ISNUMBER('Cihazlar'!V50),'Cihazlar'!V50,IFERROR(DATE(VALUE(RIGHT('Cihazlar'!V50,4)),VALUE(MID('Cihazlar'!V50,4,2)),VALUE(LEFT('Cihazlar'!V50,2))),""))))+0,EDATE((IF('Cihazlar'!V50="","",IF(ISNUMBER('Cihazlar'!V50),'Cihazlar'!V50,IFERROR(DATE(VALUE(RIGHT('Cihazlar'!V50,4)),VALUE(MID('Cihazlar'!V50,4,2)),VALUE(LEFT('Cihazlar'!V50,2))),"")))),12)))</f>
        <v/>
      </c>
      <c r="L50" s="17" t="str">
        <f>IF(K50="","",K50-TODAY())</f>
        <v/>
      </c>
      <c r="M50" s="16" t="str">
        <f>IF('Cihazlar'!F50&lt;&gt;"",IF('Cihazlar'!F50="","",IF(ISNUMBER('Cihazlar'!F50),'Cihazlar'!F50,IFERROR(DATE(VALUE(RIGHT('Cihazlar'!F50,4)),VALUE(MID('Cihazlar'!F50,4,2)),VALUE(LEFT('Cihazlar'!F50,2))),""))),IF('Cihazlar'!E50="","",IF(ISNUMBER('Cihazlar'!E50),'Cihazlar'!E50,IFERROR(DATE(VALUE(RIGHT('Cihazlar'!E50,4)),VALUE(MID('Cihazlar'!E50,4,2)),VALUE(LEFT('Cihazlar'!E50,2))),""))))</f>
        <v/>
      </c>
      <c r="N50" t="str">
        <f>IF('Cihazlar'!C50="","",IFERROR(MATCH('Cihazlar'!C50,'Ürünler'!$A:$A,0),IFERROR(MATCH('Cihazlar'!C50,'Ürünler'!$B:$B,0),"")))</f>
        <v/>
      </c>
      <c r="O50">
        <f>IF(P50&gt;0,0,IF('Cihazlar'!J50&lt;&gt;"",N(VALUE('Cihazlar'!J50)),IF(N50="",0,N(INDEX('Ürünler'!$C:$C,N50)))))</f>
        <v>0</v>
      </c>
      <c r="P50">
        <f>IF('Cihazlar'!K50&lt;&gt;"",N(VALUE('Cihazlar'!K50)),IF('Cihazlar'!J50&lt;&gt;"",0,IF(N50="",0,N(INDEX('Ürünler'!$D:$D,N50)))))</f>
        <v>0</v>
      </c>
    </row>
    <row r="51" spans="1:16">
      <c r="A51" t="str">
        <f>IF(AND('Cihazlar'!A51="",'Cihazlar'!B51=""),"",IFERROR(INDEX('Müşteriler'!$A:$A,MATCH(IF('Cihazlar'!A51="","§",'Cihazlar'!A51),'Müşteriler'!$K:$K,0)),IFERROR(INDEX('Müşteriler'!$A:$A,MATCH(IF('Cihazlar'!B51="","§",'Cihazlar'!B51),'Müşteriler'!$C:$C,0)),'Cihazlar'!A51&amp;'Cihazlar'!B51)))</f>
        <v/>
      </c>
      <c r="B51" t="str">
        <f>IF('Cihazlar'!C51="","",IF(N51="",'Cihazlar'!C51,INDEX('Ürünler'!$B:$B,N51)))</f>
        <v/>
      </c>
      <c r="C51" t="str">
        <f>IF('Cihazlar'!D51="","",'Cihazlar'!D51)</f>
        <v/>
      </c>
      <c r="D51" s="16" t="str">
        <f>M51</f>
        <v/>
      </c>
      <c r="E51" t="str">
        <f>IF(P51&gt;0,P51&amp;" gün",IF(O51&gt;0,O51&amp;" ay",""))</f>
        <v/>
      </c>
      <c r="F51" s="16" t="str">
        <f>IF(OR('Cihazlar'!C51="",M51=""),"",IF(P51&gt;0,M51+P51,IF(O51&gt;0,EDATE(M51,O51),"")))</f>
        <v/>
      </c>
      <c r="G51" s="17" t="str">
        <f>IF(F51="","",F51-TODAY())</f>
        <v/>
      </c>
      <c r="H51" t="str">
        <f>IF(G51="","",IF(G51&lt;0,"Gecikmiş",IF(G51&lt;=30,"30 gün içinde","Planlı")))</f>
        <v/>
      </c>
      <c r="I51" s="16" t="str">
        <f>IF('Cihazlar'!S51="","",IF('Cihazlar'!T51="Uygun değil",(IF('Cihazlar'!S51="","",IF(ISNUMBER('Cihazlar'!S51),'Cihazlar'!S51,IFERROR(DATE(VALUE(RIGHT('Cihazlar'!S51,4)),VALUE(MID('Cihazlar'!S51,4,2)),VALUE(LEFT('Cihazlar'!S51,2))),""))))+0,EDATE((IF('Cihazlar'!S51="","",IF(ISNUMBER('Cihazlar'!S51),'Cihazlar'!S51,IFERROR(DATE(VALUE(RIGHT('Cihazlar'!S51,4)),VALUE(MID('Cihazlar'!S51,4,2)),VALUE(LEFT('Cihazlar'!S51,2))),"")))),12)))</f>
        <v/>
      </c>
      <c r="J51" s="17" t="str">
        <f>IF(I51="","",I51-TODAY())</f>
        <v/>
      </c>
      <c r="K51" s="16" t="str">
        <f>IF('Cihazlar'!V51="","",IF('Cihazlar'!W51="Uygun değil",(IF('Cihazlar'!V51="","",IF(ISNUMBER('Cihazlar'!V51),'Cihazlar'!V51,IFERROR(DATE(VALUE(RIGHT('Cihazlar'!V51,4)),VALUE(MID('Cihazlar'!V51,4,2)),VALUE(LEFT('Cihazlar'!V51,2))),""))))+0,EDATE((IF('Cihazlar'!V51="","",IF(ISNUMBER('Cihazlar'!V51),'Cihazlar'!V51,IFERROR(DATE(VALUE(RIGHT('Cihazlar'!V51,4)),VALUE(MID('Cihazlar'!V51,4,2)),VALUE(LEFT('Cihazlar'!V51,2))),"")))),12)))</f>
        <v/>
      </c>
      <c r="L51" s="17" t="str">
        <f>IF(K51="","",K51-TODAY())</f>
        <v/>
      </c>
      <c r="M51" s="16" t="str">
        <f>IF('Cihazlar'!F51&lt;&gt;"",IF('Cihazlar'!F51="","",IF(ISNUMBER('Cihazlar'!F51),'Cihazlar'!F51,IFERROR(DATE(VALUE(RIGHT('Cihazlar'!F51,4)),VALUE(MID('Cihazlar'!F51,4,2)),VALUE(LEFT('Cihazlar'!F51,2))),""))),IF('Cihazlar'!E51="","",IF(ISNUMBER('Cihazlar'!E51),'Cihazlar'!E51,IFERROR(DATE(VALUE(RIGHT('Cihazlar'!E51,4)),VALUE(MID('Cihazlar'!E51,4,2)),VALUE(LEFT('Cihazlar'!E51,2))),""))))</f>
        <v/>
      </c>
      <c r="N51" t="str">
        <f>IF('Cihazlar'!C51="","",IFERROR(MATCH('Cihazlar'!C51,'Ürünler'!$A:$A,0),IFERROR(MATCH('Cihazlar'!C51,'Ürünler'!$B:$B,0),"")))</f>
        <v/>
      </c>
      <c r="O51">
        <f>IF(P51&gt;0,0,IF('Cihazlar'!J51&lt;&gt;"",N(VALUE('Cihazlar'!J51)),IF(N51="",0,N(INDEX('Ürünler'!$C:$C,N51)))))</f>
        <v>0</v>
      </c>
      <c r="P51">
        <f>IF('Cihazlar'!K51&lt;&gt;"",N(VALUE('Cihazlar'!K51)),IF('Cihazlar'!J51&lt;&gt;"",0,IF(N51="",0,N(INDEX('Ürünler'!$D:$D,N51)))))</f>
        <v>0</v>
      </c>
    </row>
    <row r="52" spans="1:16">
      <c r="A52" t="str">
        <f>IF(AND('Cihazlar'!A52="",'Cihazlar'!B52=""),"",IFERROR(INDEX('Müşteriler'!$A:$A,MATCH(IF('Cihazlar'!A52="","§",'Cihazlar'!A52),'Müşteriler'!$K:$K,0)),IFERROR(INDEX('Müşteriler'!$A:$A,MATCH(IF('Cihazlar'!B52="","§",'Cihazlar'!B52),'Müşteriler'!$C:$C,0)),'Cihazlar'!A52&amp;'Cihazlar'!B52)))</f>
        <v/>
      </c>
      <c r="B52" t="str">
        <f>IF('Cihazlar'!C52="","",IF(N52="",'Cihazlar'!C52,INDEX('Ürünler'!$B:$B,N52)))</f>
        <v/>
      </c>
      <c r="C52" t="str">
        <f>IF('Cihazlar'!D52="","",'Cihazlar'!D52)</f>
        <v/>
      </c>
      <c r="D52" s="16" t="str">
        <f>M52</f>
        <v/>
      </c>
      <c r="E52" t="str">
        <f>IF(P52&gt;0,P52&amp;" gün",IF(O52&gt;0,O52&amp;" ay",""))</f>
        <v/>
      </c>
      <c r="F52" s="16" t="str">
        <f>IF(OR('Cihazlar'!C52="",M52=""),"",IF(P52&gt;0,M52+P52,IF(O52&gt;0,EDATE(M52,O52),"")))</f>
        <v/>
      </c>
      <c r="G52" s="17" t="str">
        <f>IF(F52="","",F52-TODAY())</f>
        <v/>
      </c>
      <c r="H52" t="str">
        <f>IF(G52="","",IF(G52&lt;0,"Gecikmiş",IF(G52&lt;=30,"30 gün içinde","Planlı")))</f>
        <v/>
      </c>
      <c r="I52" s="16" t="str">
        <f>IF('Cihazlar'!S52="","",IF('Cihazlar'!T52="Uygun değil",(IF('Cihazlar'!S52="","",IF(ISNUMBER('Cihazlar'!S52),'Cihazlar'!S52,IFERROR(DATE(VALUE(RIGHT('Cihazlar'!S52,4)),VALUE(MID('Cihazlar'!S52,4,2)),VALUE(LEFT('Cihazlar'!S52,2))),""))))+0,EDATE((IF('Cihazlar'!S52="","",IF(ISNUMBER('Cihazlar'!S52),'Cihazlar'!S52,IFERROR(DATE(VALUE(RIGHT('Cihazlar'!S52,4)),VALUE(MID('Cihazlar'!S52,4,2)),VALUE(LEFT('Cihazlar'!S52,2))),"")))),12)))</f>
        <v/>
      </c>
      <c r="J52" s="17" t="str">
        <f>IF(I52="","",I52-TODAY())</f>
        <v/>
      </c>
      <c r="K52" s="16" t="str">
        <f>IF('Cihazlar'!V52="","",IF('Cihazlar'!W52="Uygun değil",(IF('Cihazlar'!V52="","",IF(ISNUMBER('Cihazlar'!V52),'Cihazlar'!V52,IFERROR(DATE(VALUE(RIGHT('Cihazlar'!V52,4)),VALUE(MID('Cihazlar'!V52,4,2)),VALUE(LEFT('Cihazlar'!V52,2))),""))))+0,EDATE((IF('Cihazlar'!V52="","",IF(ISNUMBER('Cihazlar'!V52),'Cihazlar'!V52,IFERROR(DATE(VALUE(RIGHT('Cihazlar'!V52,4)),VALUE(MID('Cihazlar'!V52,4,2)),VALUE(LEFT('Cihazlar'!V52,2))),"")))),12)))</f>
        <v/>
      </c>
      <c r="L52" s="17" t="str">
        <f>IF(K52="","",K52-TODAY())</f>
        <v/>
      </c>
      <c r="M52" s="16" t="str">
        <f>IF('Cihazlar'!F52&lt;&gt;"",IF('Cihazlar'!F52="","",IF(ISNUMBER('Cihazlar'!F52),'Cihazlar'!F52,IFERROR(DATE(VALUE(RIGHT('Cihazlar'!F52,4)),VALUE(MID('Cihazlar'!F52,4,2)),VALUE(LEFT('Cihazlar'!F52,2))),""))),IF('Cihazlar'!E52="","",IF(ISNUMBER('Cihazlar'!E52),'Cihazlar'!E52,IFERROR(DATE(VALUE(RIGHT('Cihazlar'!E52,4)),VALUE(MID('Cihazlar'!E52,4,2)),VALUE(LEFT('Cihazlar'!E52,2))),""))))</f>
        <v/>
      </c>
      <c r="N52" t="str">
        <f>IF('Cihazlar'!C52="","",IFERROR(MATCH('Cihazlar'!C52,'Ürünler'!$A:$A,0),IFERROR(MATCH('Cihazlar'!C52,'Ürünler'!$B:$B,0),"")))</f>
        <v/>
      </c>
      <c r="O52">
        <f>IF(P52&gt;0,0,IF('Cihazlar'!J52&lt;&gt;"",N(VALUE('Cihazlar'!J52)),IF(N52="",0,N(INDEX('Ürünler'!$C:$C,N52)))))</f>
        <v>0</v>
      </c>
      <c r="P52">
        <f>IF('Cihazlar'!K52&lt;&gt;"",N(VALUE('Cihazlar'!K52)),IF('Cihazlar'!J52&lt;&gt;"",0,IF(N52="",0,N(INDEX('Ürünler'!$D:$D,N52)))))</f>
        <v>0</v>
      </c>
    </row>
    <row r="53" spans="1:16">
      <c r="A53" t="str">
        <f>IF(AND('Cihazlar'!A53="",'Cihazlar'!B53=""),"",IFERROR(INDEX('Müşteriler'!$A:$A,MATCH(IF('Cihazlar'!A53="","§",'Cihazlar'!A53),'Müşteriler'!$K:$K,0)),IFERROR(INDEX('Müşteriler'!$A:$A,MATCH(IF('Cihazlar'!B53="","§",'Cihazlar'!B53),'Müşteriler'!$C:$C,0)),'Cihazlar'!A53&amp;'Cihazlar'!B53)))</f>
        <v/>
      </c>
      <c r="B53" t="str">
        <f>IF('Cihazlar'!C53="","",IF(N53="",'Cihazlar'!C53,INDEX('Ürünler'!$B:$B,N53)))</f>
        <v/>
      </c>
      <c r="C53" t="str">
        <f>IF('Cihazlar'!D53="","",'Cihazlar'!D53)</f>
        <v/>
      </c>
      <c r="D53" s="16" t="str">
        <f>M53</f>
        <v/>
      </c>
      <c r="E53" t="str">
        <f>IF(P53&gt;0,P53&amp;" gün",IF(O53&gt;0,O53&amp;" ay",""))</f>
        <v/>
      </c>
      <c r="F53" s="16" t="str">
        <f>IF(OR('Cihazlar'!C53="",M53=""),"",IF(P53&gt;0,M53+P53,IF(O53&gt;0,EDATE(M53,O53),"")))</f>
        <v/>
      </c>
      <c r="G53" s="17" t="str">
        <f>IF(F53="","",F53-TODAY())</f>
        <v/>
      </c>
      <c r="H53" t="str">
        <f>IF(G53="","",IF(G53&lt;0,"Gecikmiş",IF(G53&lt;=30,"30 gün içinde","Planlı")))</f>
        <v/>
      </c>
      <c r="I53" s="16" t="str">
        <f>IF('Cihazlar'!S53="","",IF('Cihazlar'!T53="Uygun değil",(IF('Cihazlar'!S53="","",IF(ISNUMBER('Cihazlar'!S53),'Cihazlar'!S53,IFERROR(DATE(VALUE(RIGHT('Cihazlar'!S53,4)),VALUE(MID('Cihazlar'!S53,4,2)),VALUE(LEFT('Cihazlar'!S53,2))),""))))+0,EDATE((IF('Cihazlar'!S53="","",IF(ISNUMBER('Cihazlar'!S53),'Cihazlar'!S53,IFERROR(DATE(VALUE(RIGHT('Cihazlar'!S53,4)),VALUE(MID('Cihazlar'!S53,4,2)),VALUE(LEFT('Cihazlar'!S53,2))),"")))),12)))</f>
        <v/>
      </c>
      <c r="J53" s="17" t="str">
        <f>IF(I53="","",I53-TODAY())</f>
        <v/>
      </c>
      <c r="K53" s="16" t="str">
        <f>IF('Cihazlar'!V53="","",IF('Cihazlar'!W53="Uygun değil",(IF('Cihazlar'!V53="","",IF(ISNUMBER('Cihazlar'!V53),'Cihazlar'!V53,IFERROR(DATE(VALUE(RIGHT('Cihazlar'!V53,4)),VALUE(MID('Cihazlar'!V53,4,2)),VALUE(LEFT('Cihazlar'!V53,2))),""))))+0,EDATE((IF('Cihazlar'!V53="","",IF(ISNUMBER('Cihazlar'!V53),'Cihazlar'!V53,IFERROR(DATE(VALUE(RIGHT('Cihazlar'!V53,4)),VALUE(MID('Cihazlar'!V53,4,2)),VALUE(LEFT('Cihazlar'!V53,2))),"")))),12)))</f>
        <v/>
      </c>
      <c r="L53" s="17" t="str">
        <f>IF(K53="","",K53-TODAY())</f>
        <v/>
      </c>
      <c r="M53" s="16" t="str">
        <f>IF('Cihazlar'!F53&lt;&gt;"",IF('Cihazlar'!F53="","",IF(ISNUMBER('Cihazlar'!F53),'Cihazlar'!F53,IFERROR(DATE(VALUE(RIGHT('Cihazlar'!F53,4)),VALUE(MID('Cihazlar'!F53,4,2)),VALUE(LEFT('Cihazlar'!F53,2))),""))),IF('Cihazlar'!E53="","",IF(ISNUMBER('Cihazlar'!E53),'Cihazlar'!E53,IFERROR(DATE(VALUE(RIGHT('Cihazlar'!E53,4)),VALUE(MID('Cihazlar'!E53,4,2)),VALUE(LEFT('Cihazlar'!E53,2))),""))))</f>
        <v/>
      </c>
      <c r="N53" t="str">
        <f>IF('Cihazlar'!C53="","",IFERROR(MATCH('Cihazlar'!C53,'Ürünler'!$A:$A,0),IFERROR(MATCH('Cihazlar'!C53,'Ürünler'!$B:$B,0),"")))</f>
        <v/>
      </c>
      <c r="O53">
        <f>IF(P53&gt;0,0,IF('Cihazlar'!J53&lt;&gt;"",N(VALUE('Cihazlar'!J53)),IF(N53="",0,N(INDEX('Ürünler'!$C:$C,N53)))))</f>
        <v>0</v>
      </c>
      <c r="P53">
        <f>IF('Cihazlar'!K53&lt;&gt;"",N(VALUE('Cihazlar'!K53)),IF('Cihazlar'!J53&lt;&gt;"",0,IF(N53="",0,N(INDEX('Ürünler'!$D:$D,N53)))))</f>
        <v>0</v>
      </c>
    </row>
    <row r="54" spans="1:16">
      <c r="A54" t="str">
        <f>IF(AND('Cihazlar'!A54="",'Cihazlar'!B54=""),"",IFERROR(INDEX('Müşteriler'!$A:$A,MATCH(IF('Cihazlar'!A54="","§",'Cihazlar'!A54),'Müşteriler'!$K:$K,0)),IFERROR(INDEX('Müşteriler'!$A:$A,MATCH(IF('Cihazlar'!B54="","§",'Cihazlar'!B54),'Müşteriler'!$C:$C,0)),'Cihazlar'!A54&amp;'Cihazlar'!B54)))</f>
        <v/>
      </c>
      <c r="B54" t="str">
        <f>IF('Cihazlar'!C54="","",IF(N54="",'Cihazlar'!C54,INDEX('Ürünler'!$B:$B,N54)))</f>
        <v/>
      </c>
      <c r="C54" t="str">
        <f>IF('Cihazlar'!D54="","",'Cihazlar'!D54)</f>
        <v/>
      </c>
      <c r="D54" s="16" t="str">
        <f>M54</f>
        <v/>
      </c>
      <c r="E54" t="str">
        <f>IF(P54&gt;0,P54&amp;" gün",IF(O54&gt;0,O54&amp;" ay",""))</f>
        <v/>
      </c>
      <c r="F54" s="16" t="str">
        <f>IF(OR('Cihazlar'!C54="",M54=""),"",IF(P54&gt;0,M54+P54,IF(O54&gt;0,EDATE(M54,O54),"")))</f>
        <v/>
      </c>
      <c r="G54" s="17" t="str">
        <f>IF(F54="","",F54-TODAY())</f>
        <v/>
      </c>
      <c r="H54" t="str">
        <f>IF(G54="","",IF(G54&lt;0,"Gecikmiş",IF(G54&lt;=30,"30 gün içinde","Planlı")))</f>
        <v/>
      </c>
      <c r="I54" s="16" t="str">
        <f>IF('Cihazlar'!S54="","",IF('Cihazlar'!T54="Uygun değil",(IF('Cihazlar'!S54="","",IF(ISNUMBER('Cihazlar'!S54),'Cihazlar'!S54,IFERROR(DATE(VALUE(RIGHT('Cihazlar'!S54,4)),VALUE(MID('Cihazlar'!S54,4,2)),VALUE(LEFT('Cihazlar'!S54,2))),""))))+0,EDATE((IF('Cihazlar'!S54="","",IF(ISNUMBER('Cihazlar'!S54),'Cihazlar'!S54,IFERROR(DATE(VALUE(RIGHT('Cihazlar'!S54,4)),VALUE(MID('Cihazlar'!S54,4,2)),VALUE(LEFT('Cihazlar'!S54,2))),"")))),12)))</f>
        <v/>
      </c>
      <c r="J54" s="17" t="str">
        <f>IF(I54="","",I54-TODAY())</f>
        <v/>
      </c>
      <c r="K54" s="16" t="str">
        <f>IF('Cihazlar'!V54="","",IF('Cihazlar'!W54="Uygun değil",(IF('Cihazlar'!V54="","",IF(ISNUMBER('Cihazlar'!V54),'Cihazlar'!V54,IFERROR(DATE(VALUE(RIGHT('Cihazlar'!V54,4)),VALUE(MID('Cihazlar'!V54,4,2)),VALUE(LEFT('Cihazlar'!V54,2))),""))))+0,EDATE((IF('Cihazlar'!V54="","",IF(ISNUMBER('Cihazlar'!V54),'Cihazlar'!V54,IFERROR(DATE(VALUE(RIGHT('Cihazlar'!V54,4)),VALUE(MID('Cihazlar'!V54,4,2)),VALUE(LEFT('Cihazlar'!V54,2))),"")))),12)))</f>
        <v/>
      </c>
      <c r="L54" s="17" t="str">
        <f>IF(K54="","",K54-TODAY())</f>
        <v/>
      </c>
      <c r="M54" s="16" t="str">
        <f>IF('Cihazlar'!F54&lt;&gt;"",IF('Cihazlar'!F54="","",IF(ISNUMBER('Cihazlar'!F54),'Cihazlar'!F54,IFERROR(DATE(VALUE(RIGHT('Cihazlar'!F54,4)),VALUE(MID('Cihazlar'!F54,4,2)),VALUE(LEFT('Cihazlar'!F54,2))),""))),IF('Cihazlar'!E54="","",IF(ISNUMBER('Cihazlar'!E54),'Cihazlar'!E54,IFERROR(DATE(VALUE(RIGHT('Cihazlar'!E54,4)),VALUE(MID('Cihazlar'!E54,4,2)),VALUE(LEFT('Cihazlar'!E54,2))),""))))</f>
        <v/>
      </c>
      <c r="N54" t="str">
        <f>IF('Cihazlar'!C54="","",IFERROR(MATCH('Cihazlar'!C54,'Ürünler'!$A:$A,0),IFERROR(MATCH('Cihazlar'!C54,'Ürünler'!$B:$B,0),"")))</f>
        <v/>
      </c>
      <c r="O54">
        <f>IF(P54&gt;0,0,IF('Cihazlar'!J54&lt;&gt;"",N(VALUE('Cihazlar'!J54)),IF(N54="",0,N(INDEX('Ürünler'!$C:$C,N54)))))</f>
        <v>0</v>
      </c>
      <c r="P54">
        <f>IF('Cihazlar'!K54&lt;&gt;"",N(VALUE('Cihazlar'!K54)),IF('Cihazlar'!J54&lt;&gt;"",0,IF(N54="",0,N(INDEX('Ürünler'!$D:$D,N54)))))</f>
        <v>0</v>
      </c>
    </row>
    <row r="55" spans="1:16">
      <c r="A55" t="str">
        <f>IF(AND('Cihazlar'!A55="",'Cihazlar'!B55=""),"",IFERROR(INDEX('Müşteriler'!$A:$A,MATCH(IF('Cihazlar'!A55="","§",'Cihazlar'!A55),'Müşteriler'!$K:$K,0)),IFERROR(INDEX('Müşteriler'!$A:$A,MATCH(IF('Cihazlar'!B55="","§",'Cihazlar'!B55),'Müşteriler'!$C:$C,0)),'Cihazlar'!A55&amp;'Cihazlar'!B55)))</f>
        <v/>
      </c>
      <c r="B55" t="str">
        <f>IF('Cihazlar'!C55="","",IF(N55="",'Cihazlar'!C55,INDEX('Ürünler'!$B:$B,N55)))</f>
        <v/>
      </c>
      <c r="C55" t="str">
        <f>IF('Cihazlar'!D55="","",'Cihazlar'!D55)</f>
        <v/>
      </c>
      <c r="D55" s="16" t="str">
        <f>M55</f>
        <v/>
      </c>
      <c r="E55" t="str">
        <f>IF(P55&gt;0,P55&amp;" gün",IF(O55&gt;0,O55&amp;" ay",""))</f>
        <v/>
      </c>
      <c r="F55" s="16" t="str">
        <f>IF(OR('Cihazlar'!C55="",M55=""),"",IF(P55&gt;0,M55+P55,IF(O55&gt;0,EDATE(M55,O55),"")))</f>
        <v/>
      </c>
      <c r="G55" s="17" t="str">
        <f>IF(F55="","",F55-TODAY())</f>
        <v/>
      </c>
      <c r="H55" t="str">
        <f>IF(G55="","",IF(G55&lt;0,"Gecikmiş",IF(G55&lt;=30,"30 gün içinde","Planlı")))</f>
        <v/>
      </c>
      <c r="I55" s="16" t="str">
        <f>IF('Cihazlar'!S55="","",IF('Cihazlar'!T55="Uygun değil",(IF('Cihazlar'!S55="","",IF(ISNUMBER('Cihazlar'!S55),'Cihazlar'!S55,IFERROR(DATE(VALUE(RIGHT('Cihazlar'!S55,4)),VALUE(MID('Cihazlar'!S55,4,2)),VALUE(LEFT('Cihazlar'!S55,2))),""))))+0,EDATE((IF('Cihazlar'!S55="","",IF(ISNUMBER('Cihazlar'!S55),'Cihazlar'!S55,IFERROR(DATE(VALUE(RIGHT('Cihazlar'!S55,4)),VALUE(MID('Cihazlar'!S55,4,2)),VALUE(LEFT('Cihazlar'!S55,2))),"")))),12)))</f>
        <v/>
      </c>
      <c r="J55" s="17" t="str">
        <f>IF(I55="","",I55-TODAY())</f>
        <v/>
      </c>
      <c r="K55" s="16" t="str">
        <f>IF('Cihazlar'!V55="","",IF('Cihazlar'!W55="Uygun değil",(IF('Cihazlar'!V55="","",IF(ISNUMBER('Cihazlar'!V55),'Cihazlar'!V55,IFERROR(DATE(VALUE(RIGHT('Cihazlar'!V55,4)),VALUE(MID('Cihazlar'!V55,4,2)),VALUE(LEFT('Cihazlar'!V55,2))),""))))+0,EDATE((IF('Cihazlar'!V55="","",IF(ISNUMBER('Cihazlar'!V55),'Cihazlar'!V55,IFERROR(DATE(VALUE(RIGHT('Cihazlar'!V55,4)),VALUE(MID('Cihazlar'!V55,4,2)),VALUE(LEFT('Cihazlar'!V55,2))),"")))),12)))</f>
        <v/>
      </c>
      <c r="L55" s="17" t="str">
        <f>IF(K55="","",K55-TODAY())</f>
        <v/>
      </c>
      <c r="M55" s="16" t="str">
        <f>IF('Cihazlar'!F55&lt;&gt;"",IF('Cihazlar'!F55="","",IF(ISNUMBER('Cihazlar'!F55),'Cihazlar'!F55,IFERROR(DATE(VALUE(RIGHT('Cihazlar'!F55,4)),VALUE(MID('Cihazlar'!F55,4,2)),VALUE(LEFT('Cihazlar'!F55,2))),""))),IF('Cihazlar'!E55="","",IF(ISNUMBER('Cihazlar'!E55),'Cihazlar'!E55,IFERROR(DATE(VALUE(RIGHT('Cihazlar'!E55,4)),VALUE(MID('Cihazlar'!E55,4,2)),VALUE(LEFT('Cihazlar'!E55,2))),""))))</f>
        <v/>
      </c>
      <c r="N55" t="str">
        <f>IF('Cihazlar'!C55="","",IFERROR(MATCH('Cihazlar'!C55,'Ürünler'!$A:$A,0),IFERROR(MATCH('Cihazlar'!C55,'Ürünler'!$B:$B,0),"")))</f>
        <v/>
      </c>
      <c r="O55">
        <f>IF(P55&gt;0,0,IF('Cihazlar'!J55&lt;&gt;"",N(VALUE('Cihazlar'!J55)),IF(N55="",0,N(INDEX('Ürünler'!$C:$C,N55)))))</f>
        <v>0</v>
      </c>
      <c r="P55">
        <f>IF('Cihazlar'!K55&lt;&gt;"",N(VALUE('Cihazlar'!K55)),IF('Cihazlar'!J55&lt;&gt;"",0,IF(N55="",0,N(INDEX('Ürünler'!$D:$D,N55)))))</f>
        <v>0</v>
      </c>
    </row>
    <row r="56" spans="1:16">
      <c r="A56" t="str">
        <f>IF(AND('Cihazlar'!A56="",'Cihazlar'!B56=""),"",IFERROR(INDEX('Müşteriler'!$A:$A,MATCH(IF('Cihazlar'!A56="","§",'Cihazlar'!A56),'Müşteriler'!$K:$K,0)),IFERROR(INDEX('Müşteriler'!$A:$A,MATCH(IF('Cihazlar'!B56="","§",'Cihazlar'!B56),'Müşteriler'!$C:$C,0)),'Cihazlar'!A56&amp;'Cihazlar'!B56)))</f>
        <v/>
      </c>
      <c r="B56" t="str">
        <f>IF('Cihazlar'!C56="","",IF(N56="",'Cihazlar'!C56,INDEX('Ürünler'!$B:$B,N56)))</f>
        <v/>
      </c>
      <c r="C56" t="str">
        <f>IF('Cihazlar'!D56="","",'Cihazlar'!D56)</f>
        <v/>
      </c>
      <c r="D56" s="16" t="str">
        <f>M56</f>
        <v/>
      </c>
      <c r="E56" t="str">
        <f>IF(P56&gt;0,P56&amp;" gün",IF(O56&gt;0,O56&amp;" ay",""))</f>
        <v/>
      </c>
      <c r="F56" s="16" t="str">
        <f>IF(OR('Cihazlar'!C56="",M56=""),"",IF(P56&gt;0,M56+P56,IF(O56&gt;0,EDATE(M56,O56),"")))</f>
        <v/>
      </c>
      <c r="G56" s="17" t="str">
        <f>IF(F56="","",F56-TODAY())</f>
        <v/>
      </c>
      <c r="H56" t="str">
        <f>IF(G56="","",IF(G56&lt;0,"Gecikmiş",IF(G56&lt;=30,"30 gün içinde","Planlı")))</f>
        <v/>
      </c>
      <c r="I56" s="16" t="str">
        <f>IF('Cihazlar'!S56="","",IF('Cihazlar'!T56="Uygun değil",(IF('Cihazlar'!S56="","",IF(ISNUMBER('Cihazlar'!S56),'Cihazlar'!S56,IFERROR(DATE(VALUE(RIGHT('Cihazlar'!S56,4)),VALUE(MID('Cihazlar'!S56,4,2)),VALUE(LEFT('Cihazlar'!S56,2))),""))))+0,EDATE((IF('Cihazlar'!S56="","",IF(ISNUMBER('Cihazlar'!S56),'Cihazlar'!S56,IFERROR(DATE(VALUE(RIGHT('Cihazlar'!S56,4)),VALUE(MID('Cihazlar'!S56,4,2)),VALUE(LEFT('Cihazlar'!S56,2))),"")))),12)))</f>
        <v/>
      </c>
      <c r="J56" s="17" t="str">
        <f>IF(I56="","",I56-TODAY())</f>
        <v/>
      </c>
      <c r="K56" s="16" t="str">
        <f>IF('Cihazlar'!V56="","",IF('Cihazlar'!W56="Uygun değil",(IF('Cihazlar'!V56="","",IF(ISNUMBER('Cihazlar'!V56),'Cihazlar'!V56,IFERROR(DATE(VALUE(RIGHT('Cihazlar'!V56,4)),VALUE(MID('Cihazlar'!V56,4,2)),VALUE(LEFT('Cihazlar'!V56,2))),""))))+0,EDATE((IF('Cihazlar'!V56="","",IF(ISNUMBER('Cihazlar'!V56),'Cihazlar'!V56,IFERROR(DATE(VALUE(RIGHT('Cihazlar'!V56,4)),VALUE(MID('Cihazlar'!V56,4,2)),VALUE(LEFT('Cihazlar'!V56,2))),"")))),12)))</f>
        <v/>
      </c>
      <c r="L56" s="17" t="str">
        <f>IF(K56="","",K56-TODAY())</f>
        <v/>
      </c>
      <c r="M56" s="16" t="str">
        <f>IF('Cihazlar'!F56&lt;&gt;"",IF('Cihazlar'!F56="","",IF(ISNUMBER('Cihazlar'!F56),'Cihazlar'!F56,IFERROR(DATE(VALUE(RIGHT('Cihazlar'!F56,4)),VALUE(MID('Cihazlar'!F56,4,2)),VALUE(LEFT('Cihazlar'!F56,2))),""))),IF('Cihazlar'!E56="","",IF(ISNUMBER('Cihazlar'!E56),'Cihazlar'!E56,IFERROR(DATE(VALUE(RIGHT('Cihazlar'!E56,4)),VALUE(MID('Cihazlar'!E56,4,2)),VALUE(LEFT('Cihazlar'!E56,2))),""))))</f>
        <v/>
      </c>
      <c r="N56" t="str">
        <f>IF('Cihazlar'!C56="","",IFERROR(MATCH('Cihazlar'!C56,'Ürünler'!$A:$A,0),IFERROR(MATCH('Cihazlar'!C56,'Ürünler'!$B:$B,0),"")))</f>
        <v/>
      </c>
      <c r="O56">
        <f>IF(P56&gt;0,0,IF('Cihazlar'!J56&lt;&gt;"",N(VALUE('Cihazlar'!J56)),IF(N56="",0,N(INDEX('Ürünler'!$C:$C,N56)))))</f>
        <v>0</v>
      </c>
      <c r="P56">
        <f>IF('Cihazlar'!K56&lt;&gt;"",N(VALUE('Cihazlar'!K56)),IF('Cihazlar'!J56&lt;&gt;"",0,IF(N56="",0,N(INDEX('Ürünler'!$D:$D,N56)))))</f>
        <v>0</v>
      </c>
    </row>
    <row r="57" spans="1:16">
      <c r="A57" t="str">
        <f>IF(AND('Cihazlar'!A57="",'Cihazlar'!B57=""),"",IFERROR(INDEX('Müşteriler'!$A:$A,MATCH(IF('Cihazlar'!A57="","§",'Cihazlar'!A57),'Müşteriler'!$K:$K,0)),IFERROR(INDEX('Müşteriler'!$A:$A,MATCH(IF('Cihazlar'!B57="","§",'Cihazlar'!B57),'Müşteriler'!$C:$C,0)),'Cihazlar'!A57&amp;'Cihazlar'!B57)))</f>
        <v/>
      </c>
      <c r="B57" t="str">
        <f>IF('Cihazlar'!C57="","",IF(N57="",'Cihazlar'!C57,INDEX('Ürünler'!$B:$B,N57)))</f>
        <v/>
      </c>
      <c r="C57" t="str">
        <f>IF('Cihazlar'!D57="","",'Cihazlar'!D57)</f>
        <v/>
      </c>
      <c r="D57" s="16" t="str">
        <f>M57</f>
        <v/>
      </c>
      <c r="E57" t="str">
        <f>IF(P57&gt;0,P57&amp;" gün",IF(O57&gt;0,O57&amp;" ay",""))</f>
        <v/>
      </c>
      <c r="F57" s="16" t="str">
        <f>IF(OR('Cihazlar'!C57="",M57=""),"",IF(P57&gt;0,M57+P57,IF(O57&gt;0,EDATE(M57,O57),"")))</f>
        <v/>
      </c>
      <c r="G57" s="17" t="str">
        <f>IF(F57="","",F57-TODAY())</f>
        <v/>
      </c>
      <c r="H57" t="str">
        <f>IF(G57="","",IF(G57&lt;0,"Gecikmiş",IF(G57&lt;=30,"30 gün içinde","Planlı")))</f>
        <v/>
      </c>
      <c r="I57" s="16" t="str">
        <f>IF('Cihazlar'!S57="","",IF('Cihazlar'!T57="Uygun değil",(IF('Cihazlar'!S57="","",IF(ISNUMBER('Cihazlar'!S57),'Cihazlar'!S57,IFERROR(DATE(VALUE(RIGHT('Cihazlar'!S57,4)),VALUE(MID('Cihazlar'!S57,4,2)),VALUE(LEFT('Cihazlar'!S57,2))),""))))+0,EDATE((IF('Cihazlar'!S57="","",IF(ISNUMBER('Cihazlar'!S57),'Cihazlar'!S57,IFERROR(DATE(VALUE(RIGHT('Cihazlar'!S57,4)),VALUE(MID('Cihazlar'!S57,4,2)),VALUE(LEFT('Cihazlar'!S57,2))),"")))),12)))</f>
        <v/>
      </c>
      <c r="J57" s="17" t="str">
        <f>IF(I57="","",I57-TODAY())</f>
        <v/>
      </c>
      <c r="K57" s="16" t="str">
        <f>IF('Cihazlar'!V57="","",IF('Cihazlar'!W57="Uygun değil",(IF('Cihazlar'!V57="","",IF(ISNUMBER('Cihazlar'!V57),'Cihazlar'!V57,IFERROR(DATE(VALUE(RIGHT('Cihazlar'!V57,4)),VALUE(MID('Cihazlar'!V57,4,2)),VALUE(LEFT('Cihazlar'!V57,2))),""))))+0,EDATE((IF('Cihazlar'!V57="","",IF(ISNUMBER('Cihazlar'!V57),'Cihazlar'!V57,IFERROR(DATE(VALUE(RIGHT('Cihazlar'!V57,4)),VALUE(MID('Cihazlar'!V57,4,2)),VALUE(LEFT('Cihazlar'!V57,2))),"")))),12)))</f>
        <v/>
      </c>
      <c r="L57" s="17" t="str">
        <f>IF(K57="","",K57-TODAY())</f>
        <v/>
      </c>
      <c r="M57" s="16" t="str">
        <f>IF('Cihazlar'!F57&lt;&gt;"",IF('Cihazlar'!F57="","",IF(ISNUMBER('Cihazlar'!F57),'Cihazlar'!F57,IFERROR(DATE(VALUE(RIGHT('Cihazlar'!F57,4)),VALUE(MID('Cihazlar'!F57,4,2)),VALUE(LEFT('Cihazlar'!F57,2))),""))),IF('Cihazlar'!E57="","",IF(ISNUMBER('Cihazlar'!E57),'Cihazlar'!E57,IFERROR(DATE(VALUE(RIGHT('Cihazlar'!E57,4)),VALUE(MID('Cihazlar'!E57,4,2)),VALUE(LEFT('Cihazlar'!E57,2))),""))))</f>
        <v/>
      </c>
      <c r="N57" t="str">
        <f>IF('Cihazlar'!C57="","",IFERROR(MATCH('Cihazlar'!C57,'Ürünler'!$A:$A,0),IFERROR(MATCH('Cihazlar'!C57,'Ürünler'!$B:$B,0),"")))</f>
        <v/>
      </c>
      <c r="O57">
        <f>IF(P57&gt;0,0,IF('Cihazlar'!J57&lt;&gt;"",N(VALUE('Cihazlar'!J57)),IF(N57="",0,N(INDEX('Ürünler'!$C:$C,N57)))))</f>
        <v>0</v>
      </c>
      <c r="P57">
        <f>IF('Cihazlar'!K57&lt;&gt;"",N(VALUE('Cihazlar'!K57)),IF('Cihazlar'!J57&lt;&gt;"",0,IF(N57="",0,N(INDEX('Ürünler'!$D:$D,N57)))))</f>
        <v>0</v>
      </c>
    </row>
    <row r="58" spans="1:16">
      <c r="A58" t="str">
        <f>IF(AND('Cihazlar'!A58="",'Cihazlar'!B58=""),"",IFERROR(INDEX('Müşteriler'!$A:$A,MATCH(IF('Cihazlar'!A58="","§",'Cihazlar'!A58),'Müşteriler'!$K:$K,0)),IFERROR(INDEX('Müşteriler'!$A:$A,MATCH(IF('Cihazlar'!B58="","§",'Cihazlar'!B58),'Müşteriler'!$C:$C,0)),'Cihazlar'!A58&amp;'Cihazlar'!B58)))</f>
        <v/>
      </c>
      <c r="B58" t="str">
        <f>IF('Cihazlar'!C58="","",IF(N58="",'Cihazlar'!C58,INDEX('Ürünler'!$B:$B,N58)))</f>
        <v/>
      </c>
      <c r="C58" t="str">
        <f>IF('Cihazlar'!D58="","",'Cihazlar'!D58)</f>
        <v/>
      </c>
      <c r="D58" s="16" t="str">
        <f>M58</f>
        <v/>
      </c>
      <c r="E58" t="str">
        <f>IF(P58&gt;0,P58&amp;" gün",IF(O58&gt;0,O58&amp;" ay",""))</f>
        <v/>
      </c>
      <c r="F58" s="16" t="str">
        <f>IF(OR('Cihazlar'!C58="",M58=""),"",IF(P58&gt;0,M58+P58,IF(O58&gt;0,EDATE(M58,O58),"")))</f>
        <v/>
      </c>
      <c r="G58" s="17" t="str">
        <f>IF(F58="","",F58-TODAY())</f>
        <v/>
      </c>
      <c r="H58" t="str">
        <f>IF(G58="","",IF(G58&lt;0,"Gecikmiş",IF(G58&lt;=30,"30 gün içinde","Planlı")))</f>
        <v/>
      </c>
      <c r="I58" s="16" t="str">
        <f>IF('Cihazlar'!S58="","",IF('Cihazlar'!T58="Uygun değil",(IF('Cihazlar'!S58="","",IF(ISNUMBER('Cihazlar'!S58),'Cihazlar'!S58,IFERROR(DATE(VALUE(RIGHT('Cihazlar'!S58,4)),VALUE(MID('Cihazlar'!S58,4,2)),VALUE(LEFT('Cihazlar'!S58,2))),""))))+0,EDATE((IF('Cihazlar'!S58="","",IF(ISNUMBER('Cihazlar'!S58),'Cihazlar'!S58,IFERROR(DATE(VALUE(RIGHT('Cihazlar'!S58,4)),VALUE(MID('Cihazlar'!S58,4,2)),VALUE(LEFT('Cihazlar'!S58,2))),"")))),12)))</f>
        <v/>
      </c>
      <c r="J58" s="17" t="str">
        <f>IF(I58="","",I58-TODAY())</f>
        <v/>
      </c>
      <c r="K58" s="16" t="str">
        <f>IF('Cihazlar'!V58="","",IF('Cihazlar'!W58="Uygun değil",(IF('Cihazlar'!V58="","",IF(ISNUMBER('Cihazlar'!V58),'Cihazlar'!V58,IFERROR(DATE(VALUE(RIGHT('Cihazlar'!V58,4)),VALUE(MID('Cihazlar'!V58,4,2)),VALUE(LEFT('Cihazlar'!V58,2))),""))))+0,EDATE((IF('Cihazlar'!V58="","",IF(ISNUMBER('Cihazlar'!V58),'Cihazlar'!V58,IFERROR(DATE(VALUE(RIGHT('Cihazlar'!V58,4)),VALUE(MID('Cihazlar'!V58,4,2)),VALUE(LEFT('Cihazlar'!V58,2))),"")))),12)))</f>
        <v/>
      </c>
      <c r="L58" s="17" t="str">
        <f>IF(K58="","",K58-TODAY())</f>
        <v/>
      </c>
      <c r="M58" s="16" t="str">
        <f>IF('Cihazlar'!F58&lt;&gt;"",IF('Cihazlar'!F58="","",IF(ISNUMBER('Cihazlar'!F58),'Cihazlar'!F58,IFERROR(DATE(VALUE(RIGHT('Cihazlar'!F58,4)),VALUE(MID('Cihazlar'!F58,4,2)),VALUE(LEFT('Cihazlar'!F58,2))),""))),IF('Cihazlar'!E58="","",IF(ISNUMBER('Cihazlar'!E58),'Cihazlar'!E58,IFERROR(DATE(VALUE(RIGHT('Cihazlar'!E58,4)),VALUE(MID('Cihazlar'!E58,4,2)),VALUE(LEFT('Cihazlar'!E58,2))),""))))</f>
        <v/>
      </c>
      <c r="N58" t="str">
        <f>IF('Cihazlar'!C58="","",IFERROR(MATCH('Cihazlar'!C58,'Ürünler'!$A:$A,0),IFERROR(MATCH('Cihazlar'!C58,'Ürünler'!$B:$B,0),"")))</f>
        <v/>
      </c>
      <c r="O58">
        <f>IF(P58&gt;0,0,IF('Cihazlar'!J58&lt;&gt;"",N(VALUE('Cihazlar'!J58)),IF(N58="",0,N(INDEX('Ürünler'!$C:$C,N58)))))</f>
        <v>0</v>
      </c>
      <c r="P58">
        <f>IF('Cihazlar'!K58&lt;&gt;"",N(VALUE('Cihazlar'!K58)),IF('Cihazlar'!J58&lt;&gt;"",0,IF(N58="",0,N(INDEX('Ürünler'!$D:$D,N58)))))</f>
        <v>0</v>
      </c>
    </row>
    <row r="59" spans="1:16">
      <c r="A59" t="str">
        <f>IF(AND('Cihazlar'!A59="",'Cihazlar'!B59=""),"",IFERROR(INDEX('Müşteriler'!$A:$A,MATCH(IF('Cihazlar'!A59="","§",'Cihazlar'!A59),'Müşteriler'!$K:$K,0)),IFERROR(INDEX('Müşteriler'!$A:$A,MATCH(IF('Cihazlar'!B59="","§",'Cihazlar'!B59),'Müşteriler'!$C:$C,0)),'Cihazlar'!A59&amp;'Cihazlar'!B59)))</f>
        <v/>
      </c>
      <c r="B59" t="str">
        <f>IF('Cihazlar'!C59="","",IF(N59="",'Cihazlar'!C59,INDEX('Ürünler'!$B:$B,N59)))</f>
        <v/>
      </c>
      <c r="C59" t="str">
        <f>IF('Cihazlar'!D59="","",'Cihazlar'!D59)</f>
        <v/>
      </c>
      <c r="D59" s="16" t="str">
        <f>M59</f>
        <v/>
      </c>
      <c r="E59" t="str">
        <f>IF(P59&gt;0,P59&amp;" gün",IF(O59&gt;0,O59&amp;" ay",""))</f>
        <v/>
      </c>
      <c r="F59" s="16" t="str">
        <f>IF(OR('Cihazlar'!C59="",M59=""),"",IF(P59&gt;0,M59+P59,IF(O59&gt;0,EDATE(M59,O59),"")))</f>
        <v/>
      </c>
      <c r="G59" s="17" t="str">
        <f>IF(F59="","",F59-TODAY())</f>
        <v/>
      </c>
      <c r="H59" t="str">
        <f>IF(G59="","",IF(G59&lt;0,"Gecikmiş",IF(G59&lt;=30,"30 gün içinde","Planlı")))</f>
        <v/>
      </c>
      <c r="I59" s="16" t="str">
        <f>IF('Cihazlar'!S59="","",IF('Cihazlar'!T59="Uygun değil",(IF('Cihazlar'!S59="","",IF(ISNUMBER('Cihazlar'!S59),'Cihazlar'!S59,IFERROR(DATE(VALUE(RIGHT('Cihazlar'!S59,4)),VALUE(MID('Cihazlar'!S59,4,2)),VALUE(LEFT('Cihazlar'!S59,2))),""))))+0,EDATE((IF('Cihazlar'!S59="","",IF(ISNUMBER('Cihazlar'!S59),'Cihazlar'!S59,IFERROR(DATE(VALUE(RIGHT('Cihazlar'!S59,4)),VALUE(MID('Cihazlar'!S59,4,2)),VALUE(LEFT('Cihazlar'!S59,2))),"")))),12)))</f>
        <v/>
      </c>
      <c r="J59" s="17" t="str">
        <f>IF(I59="","",I59-TODAY())</f>
        <v/>
      </c>
      <c r="K59" s="16" t="str">
        <f>IF('Cihazlar'!V59="","",IF('Cihazlar'!W59="Uygun değil",(IF('Cihazlar'!V59="","",IF(ISNUMBER('Cihazlar'!V59),'Cihazlar'!V59,IFERROR(DATE(VALUE(RIGHT('Cihazlar'!V59,4)),VALUE(MID('Cihazlar'!V59,4,2)),VALUE(LEFT('Cihazlar'!V59,2))),""))))+0,EDATE((IF('Cihazlar'!V59="","",IF(ISNUMBER('Cihazlar'!V59),'Cihazlar'!V59,IFERROR(DATE(VALUE(RIGHT('Cihazlar'!V59,4)),VALUE(MID('Cihazlar'!V59,4,2)),VALUE(LEFT('Cihazlar'!V59,2))),"")))),12)))</f>
        <v/>
      </c>
      <c r="L59" s="17" t="str">
        <f>IF(K59="","",K59-TODAY())</f>
        <v/>
      </c>
      <c r="M59" s="16" t="str">
        <f>IF('Cihazlar'!F59&lt;&gt;"",IF('Cihazlar'!F59="","",IF(ISNUMBER('Cihazlar'!F59),'Cihazlar'!F59,IFERROR(DATE(VALUE(RIGHT('Cihazlar'!F59,4)),VALUE(MID('Cihazlar'!F59,4,2)),VALUE(LEFT('Cihazlar'!F59,2))),""))),IF('Cihazlar'!E59="","",IF(ISNUMBER('Cihazlar'!E59),'Cihazlar'!E59,IFERROR(DATE(VALUE(RIGHT('Cihazlar'!E59,4)),VALUE(MID('Cihazlar'!E59,4,2)),VALUE(LEFT('Cihazlar'!E59,2))),""))))</f>
        <v/>
      </c>
      <c r="N59" t="str">
        <f>IF('Cihazlar'!C59="","",IFERROR(MATCH('Cihazlar'!C59,'Ürünler'!$A:$A,0),IFERROR(MATCH('Cihazlar'!C59,'Ürünler'!$B:$B,0),"")))</f>
        <v/>
      </c>
      <c r="O59">
        <f>IF(P59&gt;0,0,IF('Cihazlar'!J59&lt;&gt;"",N(VALUE('Cihazlar'!J59)),IF(N59="",0,N(INDEX('Ürünler'!$C:$C,N59)))))</f>
        <v>0</v>
      </c>
      <c r="P59">
        <f>IF('Cihazlar'!K59&lt;&gt;"",N(VALUE('Cihazlar'!K59)),IF('Cihazlar'!J59&lt;&gt;"",0,IF(N59="",0,N(INDEX('Ürünler'!$D:$D,N59)))))</f>
        <v>0</v>
      </c>
    </row>
    <row r="60" spans="1:16">
      <c r="A60" t="str">
        <f>IF(AND('Cihazlar'!A60="",'Cihazlar'!B60=""),"",IFERROR(INDEX('Müşteriler'!$A:$A,MATCH(IF('Cihazlar'!A60="","§",'Cihazlar'!A60),'Müşteriler'!$K:$K,0)),IFERROR(INDEX('Müşteriler'!$A:$A,MATCH(IF('Cihazlar'!B60="","§",'Cihazlar'!B60),'Müşteriler'!$C:$C,0)),'Cihazlar'!A60&amp;'Cihazlar'!B60)))</f>
        <v/>
      </c>
      <c r="B60" t="str">
        <f>IF('Cihazlar'!C60="","",IF(N60="",'Cihazlar'!C60,INDEX('Ürünler'!$B:$B,N60)))</f>
        <v/>
      </c>
      <c r="C60" t="str">
        <f>IF('Cihazlar'!D60="","",'Cihazlar'!D60)</f>
        <v/>
      </c>
      <c r="D60" s="16" t="str">
        <f>M60</f>
        <v/>
      </c>
      <c r="E60" t="str">
        <f>IF(P60&gt;0,P60&amp;" gün",IF(O60&gt;0,O60&amp;" ay",""))</f>
        <v/>
      </c>
      <c r="F60" s="16" t="str">
        <f>IF(OR('Cihazlar'!C60="",M60=""),"",IF(P60&gt;0,M60+P60,IF(O60&gt;0,EDATE(M60,O60),"")))</f>
        <v/>
      </c>
      <c r="G60" s="17" t="str">
        <f>IF(F60="","",F60-TODAY())</f>
        <v/>
      </c>
      <c r="H60" t="str">
        <f>IF(G60="","",IF(G60&lt;0,"Gecikmiş",IF(G60&lt;=30,"30 gün içinde","Planlı")))</f>
        <v/>
      </c>
      <c r="I60" s="16" t="str">
        <f>IF('Cihazlar'!S60="","",IF('Cihazlar'!T60="Uygun değil",(IF('Cihazlar'!S60="","",IF(ISNUMBER('Cihazlar'!S60),'Cihazlar'!S60,IFERROR(DATE(VALUE(RIGHT('Cihazlar'!S60,4)),VALUE(MID('Cihazlar'!S60,4,2)),VALUE(LEFT('Cihazlar'!S60,2))),""))))+0,EDATE((IF('Cihazlar'!S60="","",IF(ISNUMBER('Cihazlar'!S60),'Cihazlar'!S60,IFERROR(DATE(VALUE(RIGHT('Cihazlar'!S60,4)),VALUE(MID('Cihazlar'!S60,4,2)),VALUE(LEFT('Cihazlar'!S60,2))),"")))),12)))</f>
        <v/>
      </c>
      <c r="J60" s="17" t="str">
        <f>IF(I60="","",I60-TODAY())</f>
        <v/>
      </c>
      <c r="K60" s="16" t="str">
        <f>IF('Cihazlar'!V60="","",IF('Cihazlar'!W60="Uygun değil",(IF('Cihazlar'!V60="","",IF(ISNUMBER('Cihazlar'!V60),'Cihazlar'!V60,IFERROR(DATE(VALUE(RIGHT('Cihazlar'!V60,4)),VALUE(MID('Cihazlar'!V60,4,2)),VALUE(LEFT('Cihazlar'!V60,2))),""))))+0,EDATE((IF('Cihazlar'!V60="","",IF(ISNUMBER('Cihazlar'!V60),'Cihazlar'!V60,IFERROR(DATE(VALUE(RIGHT('Cihazlar'!V60,4)),VALUE(MID('Cihazlar'!V60,4,2)),VALUE(LEFT('Cihazlar'!V60,2))),"")))),12)))</f>
        <v/>
      </c>
      <c r="L60" s="17" t="str">
        <f>IF(K60="","",K60-TODAY())</f>
        <v/>
      </c>
      <c r="M60" s="16" t="str">
        <f>IF('Cihazlar'!F60&lt;&gt;"",IF('Cihazlar'!F60="","",IF(ISNUMBER('Cihazlar'!F60),'Cihazlar'!F60,IFERROR(DATE(VALUE(RIGHT('Cihazlar'!F60,4)),VALUE(MID('Cihazlar'!F60,4,2)),VALUE(LEFT('Cihazlar'!F60,2))),""))),IF('Cihazlar'!E60="","",IF(ISNUMBER('Cihazlar'!E60),'Cihazlar'!E60,IFERROR(DATE(VALUE(RIGHT('Cihazlar'!E60,4)),VALUE(MID('Cihazlar'!E60,4,2)),VALUE(LEFT('Cihazlar'!E60,2))),""))))</f>
        <v/>
      </c>
      <c r="N60" t="str">
        <f>IF('Cihazlar'!C60="","",IFERROR(MATCH('Cihazlar'!C60,'Ürünler'!$A:$A,0),IFERROR(MATCH('Cihazlar'!C60,'Ürünler'!$B:$B,0),"")))</f>
        <v/>
      </c>
      <c r="O60">
        <f>IF(P60&gt;0,0,IF('Cihazlar'!J60&lt;&gt;"",N(VALUE('Cihazlar'!J60)),IF(N60="",0,N(INDEX('Ürünler'!$C:$C,N60)))))</f>
        <v>0</v>
      </c>
      <c r="P60">
        <f>IF('Cihazlar'!K60&lt;&gt;"",N(VALUE('Cihazlar'!K60)),IF('Cihazlar'!J60&lt;&gt;"",0,IF(N60="",0,N(INDEX('Ürünler'!$D:$D,N60)))))</f>
        <v>0</v>
      </c>
    </row>
    <row r="61" spans="1:16">
      <c r="A61" t="str">
        <f>IF(AND('Cihazlar'!A61="",'Cihazlar'!B61=""),"",IFERROR(INDEX('Müşteriler'!$A:$A,MATCH(IF('Cihazlar'!A61="","§",'Cihazlar'!A61),'Müşteriler'!$K:$K,0)),IFERROR(INDEX('Müşteriler'!$A:$A,MATCH(IF('Cihazlar'!B61="","§",'Cihazlar'!B61),'Müşteriler'!$C:$C,0)),'Cihazlar'!A61&amp;'Cihazlar'!B61)))</f>
        <v/>
      </c>
      <c r="B61" t="str">
        <f>IF('Cihazlar'!C61="","",IF(N61="",'Cihazlar'!C61,INDEX('Ürünler'!$B:$B,N61)))</f>
        <v/>
      </c>
      <c r="C61" t="str">
        <f>IF('Cihazlar'!D61="","",'Cihazlar'!D61)</f>
        <v/>
      </c>
      <c r="D61" s="16" t="str">
        <f>M61</f>
        <v/>
      </c>
      <c r="E61" t="str">
        <f>IF(P61&gt;0,P61&amp;" gün",IF(O61&gt;0,O61&amp;" ay",""))</f>
        <v/>
      </c>
      <c r="F61" s="16" t="str">
        <f>IF(OR('Cihazlar'!C61="",M61=""),"",IF(P61&gt;0,M61+P61,IF(O61&gt;0,EDATE(M61,O61),"")))</f>
        <v/>
      </c>
      <c r="G61" s="17" t="str">
        <f>IF(F61="","",F61-TODAY())</f>
        <v/>
      </c>
      <c r="H61" t="str">
        <f>IF(G61="","",IF(G61&lt;0,"Gecikmiş",IF(G61&lt;=30,"30 gün içinde","Planlı")))</f>
        <v/>
      </c>
      <c r="I61" s="16" t="str">
        <f>IF('Cihazlar'!S61="","",IF('Cihazlar'!T61="Uygun değil",(IF('Cihazlar'!S61="","",IF(ISNUMBER('Cihazlar'!S61),'Cihazlar'!S61,IFERROR(DATE(VALUE(RIGHT('Cihazlar'!S61,4)),VALUE(MID('Cihazlar'!S61,4,2)),VALUE(LEFT('Cihazlar'!S61,2))),""))))+0,EDATE((IF('Cihazlar'!S61="","",IF(ISNUMBER('Cihazlar'!S61),'Cihazlar'!S61,IFERROR(DATE(VALUE(RIGHT('Cihazlar'!S61,4)),VALUE(MID('Cihazlar'!S61,4,2)),VALUE(LEFT('Cihazlar'!S61,2))),"")))),12)))</f>
        <v/>
      </c>
      <c r="J61" s="17" t="str">
        <f>IF(I61="","",I61-TODAY())</f>
        <v/>
      </c>
      <c r="K61" s="16" t="str">
        <f>IF('Cihazlar'!V61="","",IF('Cihazlar'!W61="Uygun değil",(IF('Cihazlar'!V61="","",IF(ISNUMBER('Cihazlar'!V61),'Cihazlar'!V61,IFERROR(DATE(VALUE(RIGHT('Cihazlar'!V61,4)),VALUE(MID('Cihazlar'!V61,4,2)),VALUE(LEFT('Cihazlar'!V61,2))),""))))+0,EDATE((IF('Cihazlar'!V61="","",IF(ISNUMBER('Cihazlar'!V61),'Cihazlar'!V61,IFERROR(DATE(VALUE(RIGHT('Cihazlar'!V61,4)),VALUE(MID('Cihazlar'!V61,4,2)),VALUE(LEFT('Cihazlar'!V61,2))),"")))),12)))</f>
        <v/>
      </c>
      <c r="L61" s="17" t="str">
        <f>IF(K61="","",K61-TODAY())</f>
        <v/>
      </c>
      <c r="M61" s="16" t="str">
        <f>IF('Cihazlar'!F61&lt;&gt;"",IF('Cihazlar'!F61="","",IF(ISNUMBER('Cihazlar'!F61),'Cihazlar'!F61,IFERROR(DATE(VALUE(RIGHT('Cihazlar'!F61,4)),VALUE(MID('Cihazlar'!F61,4,2)),VALUE(LEFT('Cihazlar'!F61,2))),""))),IF('Cihazlar'!E61="","",IF(ISNUMBER('Cihazlar'!E61),'Cihazlar'!E61,IFERROR(DATE(VALUE(RIGHT('Cihazlar'!E61,4)),VALUE(MID('Cihazlar'!E61,4,2)),VALUE(LEFT('Cihazlar'!E61,2))),""))))</f>
        <v/>
      </c>
      <c r="N61" t="str">
        <f>IF('Cihazlar'!C61="","",IFERROR(MATCH('Cihazlar'!C61,'Ürünler'!$A:$A,0),IFERROR(MATCH('Cihazlar'!C61,'Ürünler'!$B:$B,0),"")))</f>
        <v/>
      </c>
      <c r="O61">
        <f>IF(P61&gt;0,0,IF('Cihazlar'!J61&lt;&gt;"",N(VALUE('Cihazlar'!J61)),IF(N61="",0,N(INDEX('Ürünler'!$C:$C,N61)))))</f>
        <v>0</v>
      </c>
      <c r="P61">
        <f>IF('Cihazlar'!K61&lt;&gt;"",N(VALUE('Cihazlar'!K61)),IF('Cihazlar'!J61&lt;&gt;"",0,IF(N61="",0,N(INDEX('Ürünler'!$D:$D,N61)))))</f>
        <v>0</v>
      </c>
    </row>
    <row r="62" spans="1:16">
      <c r="A62" t="str">
        <f>IF(AND('Cihazlar'!A62="",'Cihazlar'!B62=""),"",IFERROR(INDEX('Müşteriler'!$A:$A,MATCH(IF('Cihazlar'!A62="","§",'Cihazlar'!A62),'Müşteriler'!$K:$K,0)),IFERROR(INDEX('Müşteriler'!$A:$A,MATCH(IF('Cihazlar'!B62="","§",'Cihazlar'!B62),'Müşteriler'!$C:$C,0)),'Cihazlar'!A62&amp;'Cihazlar'!B62)))</f>
        <v/>
      </c>
      <c r="B62" t="str">
        <f>IF('Cihazlar'!C62="","",IF(N62="",'Cihazlar'!C62,INDEX('Ürünler'!$B:$B,N62)))</f>
        <v/>
      </c>
      <c r="C62" t="str">
        <f>IF('Cihazlar'!D62="","",'Cihazlar'!D62)</f>
        <v/>
      </c>
      <c r="D62" s="16" t="str">
        <f>M62</f>
        <v/>
      </c>
      <c r="E62" t="str">
        <f>IF(P62&gt;0,P62&amp;" gün",IF(O62&gt;0,O62&amp;" ay",""))</f>
        <v/>
      </c>
      <c r="F62" s="16" t="str">
        <f>IF(OR('Cihazlar'!C62="",M62=""),"",IF(P62&gt;0,M62+P62,IF(O62&gt;0,EDATE(M62,O62),"")))</f>
        <v/>
      </c>
      <c r="G62" s="17" t="str">
        <f>IF(F62="","",F62-TODAY())</f>
        <v/>
      </c>
      <c r="H62" t="str">
        <f>IF(G62="","",IF(G62&lt;0,"Gecikmiş",IF(G62&lt;=30,"30 gün içinde","Planlı")))</f>
        <v/>
      </c>
      <c r="I62" s="16" t="str">
        <f>IF('Cihazlar'!S62="","",IF('Cihazlar'!T62="Uygun değil",(IF('Cihazlar'!S62="","",IF(ISNUMBER('Cihazlar'!S62),'Cihazlar'!S62,IFERROR(DATE(VALUE(RIGHT('Cihazlar'!S62,4)),VALUE(MID('Cihazlar'!S62,4,2)),VALUE(LEFT('Cihazlar'!S62,2))),""))))+0,EDATE((IF('Cihazlar'!S62="","",IF(ISNUMBER('Cihazlar'!S62),'Cihazlar'!S62,IFERROR(DATE(VALUE(RIGHT('Cihazlar'!S62,4)),VALUE(MID('Cihazlar'!S62,4,2)),VALUE(LEFT('Cihazlar'!S62,2))),"")))),12)))</f>
        <v/>
      </c>
      <c r="J62" s="17" t="str">
        <f>IF(I62="","",I62-TODAY())</f>
        <v/>
      </c>
      <c r="K62" s="16" t="str">
        <f>IF('Cihazlar'!V62="","",IF('Cihazlar'!W62="Uygun değil",(IF('Cihazlar'!V62="","",IF(ISNUMBER('Cihazlar'!V62),'Cihazlar'!V62,IFERROR(DATE(VALUE(RIGHT('Cihazlar'!V62,4)),VALUE(MID('Cihazlar'!V62,4,2)),VALUE(LEFT('Cihazlar'!V62,2))),""))))+0,EDATE((IF('Cihazlar'!V62="","",IF(ISNUMBER('Cihazlar'!V62),'Cihazlar'!V62,IFERROR(DATE(VALUE(RIGHT('Cihazlar'!V62,4)),VALUE(MID('Cihazlar'!V62,4,2)),VALUE(LEFT('Cihazlar'!V62,2))),"")))),12)))</f>
        <v/>
      </c>
      <c r="L62" s="17" t="str">
        <f>IF(K62="","",K62-TODAY())</f>
        <v/>
      </c>
      <c r="M62" s="16" t="str">
        <f>IF('Cihazlar'!F62&lt;&gt;"",IF('Cihazlar'!F62="","",IF(ISNUMBER('Cihazlar'!F62),'Cihazlar'!F62,IFERROR(DATE(VALUE(RIGHT('Cihazlar'!F62,4)),VALUE(MID('Cihazlar'!F62,4,2)),VALUE(LEFT('Cihazlar'!F62,2))),""))),IF('Cihazlar'!E62="","",IF(ISNUMBER('Cihazlar'!E62),'Cihazlar'!E62,IFERROR(DATE(VALUE(RIGHT('Cihazlar'!E62,4)),VALUE(MID('Cihazlar'!E62,4,2)),VALUE(LEFT('Cihazlar'!E62,2))),""))))</f>
        <v/>
      </c>
      <c r="N62" t="str">
        <f>IF('Cihazlar'!C62="","",IFERROR(MATCH('Cihazlar'!C62,'Ürünler'!$A:$A,0),IFERROR(MATCH('Cihazlar'!C62,'Ürünler'!$B:$B,0),"")))</f>
        <v/>
      </c>
      <c r="O62">
        <f>IF(P62&gt;0,0,IF('Cihazlar'!J62&lt;&gt;"",N(VALUE('Cihazlar'!J62)),IF(N62="",0,N(INDEX('Ürünler'!$C:$C,N62)))))</f>
        <v>0</v>
      </c>
      <c r="P62">
        <f>IF('Cihazlar'!K62&lt;&gt;"",N(VALUE('Cihazlar'!K62)),IF('Cihazlar'!J62&lt;&gt;"",0,IF(N62="",0,N(INDEX('Ürünler'!$D:$D,N62)))))</f>
        <v>0</v>
      </c>
    </row>
    <row r="63" spans="1:16">
      <c r="A63" t="str">
        <f>IF(AND('Cihazlar'!A63="",'Cihazlar'!B63=""),"",IFERROR(INDEX('Müşteriler'!$A:$A,MATCH(IF('Cihazlar'!A63="","§",'Cihazlar'!A63),'Müşteriler'!$K:$K,0)),IFERROR(INDEX('Müşteriler'!$A:$A,MATCH(IF('Cihazlar'!B63="","§",'Cihazlar'!B63),'Müşteriler'!$C:$C,0)),'Cihazlar'!A63&amp;'Cihazlar'!B63)))</f>
        <v/>
      </c>
      <c r="B63" t="str">
        <f>IF('Cihazlar'!C63="","",IF(N63="",'Cihazlar'!C63,INDEX('Ürünler'!$B:$B,N63)))</f>
        <v/>
      </c>
      <c r="C63" t="str">
        <f>IF('Cihazlar'!D63="","",'Cihazlar'!D63)</f>
        <v/>
      </c>
      <c r="D63" s="16" t="str">
        <f>M63</f>
        <v/>
      </c>
      <c r="E63" t="str">
        <f>IF(P63&gt;0,P63&amp;" gün",IF(O63&gt;0,O63&amp;" ay",""))</f>
        <v/>
      </c>
      <c r="F63" s="16" t="str">
        <f>IF(OR('Cihazlar'!C63="",M63=""),"",IF(P63&gt;0,M63+P63,IF(O63&gt;0,EDATE(M63,O63),"")))</f>
        <v/>
      </c>
      <c r="G63" s="17" t="str">
        <f>IF(F63="","",F63-TODAY())</f>
        <v/>
      </c>
      <c r="H63" t="str">
        <f>IF(G63="","",IF(G63&lt;0,"Gecikmiş",IF(G63&lt;=30,"30 gün içinde","Planlı")))</f>
        <v/>
      </c>
      <c r="I63" s="16" t="str">
        <f>IF('Cihazlar'!S63="","",IF('Cihazlar'!T63="Uygun değil",(IF('Cihazlar'!S63="","",IF(ISNUMBER('Cihazlar'!S63),'Cihazlar'!S63,IFERROR(DATE(VALUE(RIGHT('Cihazlar'!S63,4)),VALUE(MID('Cihazlar'!S63,4,2)),VALUE(LEFT('Cihazlar'!S63,2))),""))))+0,EDATE((IF('Cihazlar'!S63="","",IF(ISNUMBER('Cihazlar'!S63),'Cihazlar'!S63,IFERROR(DATE(VALUE(RIGHT('Cihazlar'!S63,4)),VALUE(MID('Cihazlar'!S63,4,2)),VALUE(LEFT('Cihazlar'!S63,2))),"")))),12)))</f>
        <v/>
      </c>
      <c r="J63" s="17" t="str">
        <f>IF(I63="","",I63-TODAY())</f>
        <v/>
      </c>
      <c r="K63" s="16" t="str">
        <f>IF('Cihazlar'!V63="","",IF('Cihazlar'!W63="Uygun değil",(IF('Cihazlar'!V63="","",IF(ISNUMBER('Cihazlar'!V63),'Cihazlar'!V63,IFERROR(DATE(VALUE(RIGHT('Cihazlar'!V63,4)),VALUE(MID('Cihazlar'!V63,4,2)),VALUE(LEFT('Cihazlar'!V63,2))),""))))+0,EDATE((IF('Cihazlar'!V63="","",IF(ISNUMBER('Cihazlar'!V63),'Cihazlar'!V63,IFERROR(DATE(VALUE(RIGHT('Cihazlar'!V63,4)),VALUE(MID('Cihazlar'!V63,4,2)),VALUE(LEFT('Cihazlar'!V63,2))),"")))),12)))</f>
        <v/>
      </c>
      <c r="L63" s="17" t="str">
        <f>IF(K63="","",K63-TODAY())</f>
        <v/>
      </c>
      <c r="M63" s="16" t="str">
        <f>IF('Cihazlar'!F63&lt;&gt;"",IF('Cihazlar'!F63="","",IF(ISNUMBER('Cihazlar'!F63),'Cihazlar'!F63,IFERROR(DATE(VALUE(RIGHT('Cihazlar'!F63,4)),VALUE(MID('Cihazlar'!F63,4,2)),VALUE(LEFT('Cihazlar'!F63,2))),""))),IF('Cihazlar'!E63="","",IF(ISNUMBER('Cihazlar'!E63),'Cihazlar'!E63,IFERROR(DATE(VALUE(RIGHT('Cihazlar'!E63,4)),VALUE(MID('Cihazlar'!E63,4,2)),VALUE(LEFT('Cihazlar'!E63,2))),""))))</f>
        <v/>
      </c>
      <c r="N63" t="str">
        <f>IF('Cihazlar'!C63="","",IFERROR(MATCH('Cihazlar'!C63,'Ürünler'!$A:$A,0),IFERROR(MATCH('Cihazlar'!C63,'Ürünler'!$B:$B,0),"")))</f>
        <v/>
      </c>
      <c r="O63">
        <f>IF(P63&gt;0,0,IF('Cihazlar'!J63&lt;&gt;"",N(VALUE('Cihazlar'!J63)),IF(N63="",0,N(INDEX('Ürünler'!$C:$C,N63)))))</f>
        <v>0</v>
      </c>
      <c r="P63">
        <f>IF('Cihazlar'!K63&lt;&gt;"",N(VALUE('Cihazlar'!K63)),IF('Cihazlar'!J63&lt;&gt;"",0,IF(N63="",0,N(INDEX('Ürünler'!$D:$D,N63)))))</f>
        <v>0</v>
      </c>
    </row>
    <row r="64" spans="1:16">
      <c r="A64" t="str">
        <f>IF(AND('Cihazlar'!A64="",'Cihazlar'!B64=""),"",IFERROR(INDEX('Müşteriler'!$A:$A,MATCH(IF('Cihazlar'!A64="","§",'Cihazlar'!A64),'Müşteriler'!$K:$K,0)),IFERROR(INDEX('Müşteriler'!$A:$A,MATCH(IF('Cihazlar'!B64="","§",'Cihazlar'!B64),'Müşteriler'!$C:$C,0)),'Cihazlar'!A64&amp;'Cihazlar'!B64)))</f>
        <v/>
      </c>
      <c r="B64" t="str">
        <f>IF('Cihazlar'!C64="","",IF(N64="",'Cihazlar'!C64,INDEX('Ürünler'!$B:$B,N64)))</f>
        <v/>
      </c>
      <c r="C64" t="str">
        <f>IF('Cihazlar'!D64="","",'Cihazlar'!D64)</f>
        <v/>
      </c>
      <c r="D64" s="16" t="str">
        <f>M64</f>
        <v/>
      </c>
      <c r="E64" t="str">
        <f>IF(P64&gt;0,P64&amp;" gün",IF(O64&gt;0,O64&amp;" ay",""))</f>
        <v/>
      </c>
      <c r="F64" s="16" t="str">
        <f>IF(OR('Cihazlar'!C64="",M64=""),"",IF(P64&gt;0,M64+P64,IF(O64&gt;0,EDATE(M64,O64),"")))</f>
        <v/>
      </c>
      <c r="G64" s="17" t="str">
        <f>IF(F64="","",F64-TODAY())</f>
        <v/>
      </c>
      <c r="H64" t="str">
        <f>IF(G64="","",IF(G64&lt;0,"Gecikmiş",IF(G64&lt;=30,"30 gün içinde","Planlı")))</f>
        <v/>
      </c>
      <c r="I64" s="16" t="str">
        <f>IF('Cihazlar'!S64="","",IF('Cihazlar'!T64="Uygun değil",(IF('Cihazlar'!S64="","",IF(ISNUMBER('Cihazlar'!S64),'Cihazlar'!S64,IFERROR(DATE(VALUE(RIGHT('Cihazlar'!S64,4)),VALUE(MID('Cihazlar'!S64,4,2)),VALUE(LEFT('Cihazlar'!S64,2))),""))))+0,EDATE((IF('Cihazlar'!S64="","",IF(ISNUMBER('Cihazlar'!S64),'Cihazlar'!S64,IFERROR(DATE(VALUE(RIGHT('Cihazlar'!S64,4)),VALUE(MID('Cihazlar'!S64,4,2)),VALUE(LEFT('Cihazlar'!S64,2))),"")))),12)))</f>
        <v/>
      </c>
      <c r="J64" s="17" t="str">
        <f>IF(I64="","",I64-TODAY())</f>
        <v/>
      </c>
      <c r="K64" s="16" t="str">
        <f>IF('Cihazlar'!V64="","",IF('Cihazlar'!W64="Uygun değil",(IF('Cihazlar'!V64="","",IF(ISNUMBER('Cihazlar'!V64),'Cihazlar'!V64,IFERROR(DATE(VALUE(RIGHT('Cihazlar'!V64,4)),VALUE(MID('Cihazlar'!V64,4,2)),VALUE(LEFT('Cihazlar'!V64,2))),""))))+0,EDATE((IF('Cihazlar'!V64="","",IF(ISNUMBER('Cihazlar'!V64),'Cihazlar'!V64,IFERROR(DATE(VALUE(RIGHT('Cihazlar'!V64,4)),VALUE(MID('Cihazlar'!V64,4,2)),VALUE(LEFT('Cihazlar'!V64,2))),"")))),12)))</f>
        <v/>
      </c>
      <c r="L64" s="17" t="str">
        <f>IF(K64="","",K64-TODAY())</f>
        <v/>
      </c>
      <c r="M64" s="16" t="str">
        <f>IF('Cihazlar'!F64&lt;&gt;"",IF('Cihazlar'!F64="","",IF(ISNUMBER('Cihazlar'!F64),'Cihazlar'!F64,IFERROR(DATE(VALUE(RIGHT('Cihazlar'!F64,4)),VALUE(MID('Cihazlar'!F64,4,2)),VALUE(LEFT('Cihazlar'!F64,2))),""))),IF('Cihazlar'!E64="","",IF(ISNUMBER('Cihazlar'!E64),'Cihazlar'!E64,IFERROR(DATE(VALUE(RIGHT('Cihazlar'!E64,4)),VALUE(MID('Cihazlar'!E64,4,2)),VALUE(LEFT('Cihazlar'!E64,2))),""))))</f>
        <v/>
      </c>
      <c r="N64" t="str">
        <f>IF('Cihazlar'!C64="","",IFERROR(MATCH('Cihazlar'!C64,'Ürünler'!$A:$A,0),IFERROR(MATCH('Cihazlar'!C64,'Ürünler'!$B:$B,0),"")))</f>
        <v/>
      </c>
      <c r="O64">
        <f>IF(P64&gt;0,0,IF('Cihazlar'!J64&lt;&gt;"",N(VALUE('Cihazlar'!J64)),IF(N64="",0,N(INDEX('Ürünler'!$C:$C,N64)))))</f>
        <v>0</v>
      </c>
      <c r="P64">
        <f>IF('Cihazlar'!K64&lt;&gt;"",N(VALUE('Cihazlar'!K64)),IF('Cihazlar'!J64&lt;&gt;"",0,IF(N64="",0,N(INDEX('Ürünler'!$D:$D,N64)))))</f>
        <v>0</v>
      </c>
    </row>
    <row r="65" spans="1:16">
      <c r="A65" t="str">
        <f>IF(AND('Cihazlar'!A65="",'Cihazlar'!B65=""),"",IFERROR(INDEX('Müşteriler'!$A:$A,MATCH(IF('Cihazlar'!A65="","§",'Cihazlar'!A65),'Müşteriler'!$K:$K,0)),IFERROR(INDEX('Müşteriler'!$A:$A,MATCH(IF('Cihazlar'!B65="","§",'Cihazlar'!B65),'Müşteriler'!$C:$C,0)),'Cihazlar'!A65&amp;'Cihazlar'!B65)))</f>
        <v/>
      </c>
      <c r="B65" t="str">
        <f>IF('Cihazlar'!C65="","",IF(N65="",'Cihazlar'!C65,INDEX('Ürünler'!$B:$B,N65)))</f>
        <v/>
      </c>
      <c r="C65" t="str">
        <f>IF('Cihazlar'!D65="","",'Cihazlar'!D65)</f>
        <v/>
      </c>
      <c r="D65" s="16" t="str">
        <f>M65</f>
        <v/>
      </c>
      <c r="E65" t="str">
        <f>IF(P65&gt;0,P65&amp;" gün",IF(O65&gt;0,O65&amp;" ay",""))</f>
        <v/>
      </c>
      <c r="F65" s="16" t="str">
        <f>IF(OR('Cihazlar'!C65="",M65=""),"",IF(P65&gt;0,M65+P65,IF(O65&gt;0,EDATE(M65,O65),"")))</f>
        <v/>
      </c>
      <c r="G65" s="17" t="str">
        <f>IF(F65="","",F65-TODAY())</f>
        <v/>
      </c>
      <c r="H65" t="str">
        <f>IF(G65="","",IF(G65&lt;0,"Gecikmiş",IF(G65&lt;=30,"30 gün içinde","Planlı")))</f>
        <v/>
      </c>
      <c r="I65" s="16" t="str">
        <f>IF('Cihazlar'!S65="","",IF('Cihazlar'!T65="Uygun değil",(IF('Cihazlar'!S65="","",IF(ISNUMBER('Cihazlar'!S65),'Cihazlar'!S65,IFERROR(DATE(VALUE(RIGHT('Cihazlar'!S65,4)),VALUE(MID('Cihazlar'!S65,4,2)),VALUE(LEFT('Cihazlar'!S65,2))),""))))+0,EDATE((IF('Cihazlar'!S65="","",IF(ISNUMBER('Cihazlar'!S65),'Cihazlar'!S65,IFERROR(DATE(VALUE(RIGHT('Cihazlar'!S65,4)),VALUE(MID('Cihazlar'!S65,4,2)),VALUE(LEFT('Cihazlar'!S65,2))),"")))),12)))</f>
        <v/>
      </c>
      <c r="J65" s="17" t="str">
        <f>IF(I65="","",I65-TODAY())</f>
        <v/>
      </c>
      <c r="K65" s="16" t="str">
        <f>IF('Cihazlar'!V65="","",IF('Cihazlar'!W65="Uygun değil",(IF('Cihazlar'!V65="","",IF(ISNUMBER('Cihazlar'!V65),'Cihazlar'!V65,IFERROR(DATE(VALUE(RIGHT('Cihazlar'!V65,4)),VALUE(MID('Cihazlar'!V65,4,2)),VALUE(LEFT('Cihazlar'!V65,2))),""))))+0,EDATE((IF('Cihazlar'!V65="","",IF(ISNUMBER('Cihazlar'!V65),'Cihazlar'!V65,IFERROR(DATE(VALUE(RIGHT('Cihazlar'!V65,4)),VALUE(MID('Cihazlar'!V65,4,2)),VALUE(LEFT('Cihazlar'!V65,2))),"")))),12)))</f>
        <v/>
      </c>
      <c r="L65" s="17" t="str">
        <f>IF(K65="","",K65-TODAY())</f>
        <v/>
      </c>
      <c r="M65" s="16" t="str">
        <f>IF('Cihazlar'!F65&lt;&gt;"",IF('Cihazlar'!F65="","",IF(ISNUMBER('Cihazlar'!F65),'Cihazlar'!F65,IFERROR(DATE(VALUE(RIGHT('Cihazlar'!F65,4)),VALUE(MID('Cihazlar'!F65,4,2)),VALUE(LEFT('Cihazlar'!F65,2))),""))),IF('Cihazlar'!E65="","",IF(ISNUMBER('Cihazlar'!E65),'Cihazlar'!E65,IFERROR(DATE(VALUE(RIGHT('Cihazlar'!E65,4)),VALUE(MID('Cihazlar'!E65,4,2)),VALUE(LEFT('Cihazlar'!E65,2))),""))))</f>
        <v/>
      </c>
      <c r="N65" t="str">
        <f>IF('Cihazlar'!C65="","",IFERROR(MATCH('Cihazlar'!C65,'Ürünler'!$A:$A,0),IFERROR(MATCH('Cihazlar'!C65,'Ürünler'!$B:$B,0),"")))</f>
        <v/>
      </c>
      <c r="O65">
        <f>IF(P65&gt;0,0,IF('Cihazlar'!J65&lt;&gt;"",N(VALUE('Cihazlar'!J65)),IF(N65="",0,N(INDEX('Ürünler'!$C:$C,N65)))))</f>
        <v>0</v>
      </c>
      <c r="P65">
        <f>IF('Cihazlar'!K65&lt;&gt;"",N(VALUE('Cihazlar'!K65)),IF('Cihazlar'!J65&lt;&gt;"",0,IF(N65="",0,N(INDEX('Ürünler'!$D:$D,N65)))))</f>
        <v>0</v>
      </c>
    </row>
    <row r="66" spans="1:16">
      <c r="A66" t="str">
        <f>IF(AND('Cihazlar'!A66="",'Cihazlar'!B66=""),"",IFERROR(INDEX('Müşteriler'!$A:$A,MATCH(IF('Cihazlar'!A66="","§",'Cihazlar'!A66),'Müşteriler'!$K:$K,0)),IFERROR(INDEX('Müşteriler'!$A:$A,MATCH(IF('Cihazlar'!B66="","§",'Cihazlar'!B66),'Müşteriler'!$C:$C,0)),'Cihazlar'!A66&amp;'Cihazlar'!B66)))</f>
        <v/>
      </c>
      <c r="B66" t="str">
        <f>IF('Cihazlar'!C66="","",IF(N66="",'Cihazlar'!C66,INDEX('Ürünler'!$B:$B,N66)))</f>
        <v/>
      </c>
      <c r="C66" t="str">
        <f>IF('Cihazlar'!D66="","",'Cihazlar'!D66)</f>
        <v/>
      </c>
      <c r="D66" s="16" t="str">
        <f>M66</f>
        <v/>
      </c>
      <c r="E66" t="str">
        <f>IF(P66&gt;0,P66&amp;" gün",IF(O66&gt;0,O66&amp;" ay",""))</f>
        <v/>
      </c>
      <c r="F66" s="16" t="str">
        <f>IF(OR('Cihazlar'!C66="",M66=""),"",IF(P66&gt;0,M66+P66,IF(O66&gt;0,EDATE(M66,O66),"")))</f>
        <v/>
      </c>
      <c r="G66" s="17" t="str">
        <f>IF(F66="","",F66-TODAY())</f>
        <v/>
      </c>
      <c r="H66" t="str">
        <f>IF(G66="","",IF(G66&lt;0,"Gecikmiş",IF(G66&lt;=30,"30 gün içinde","Planlı")))</f>
        <v/>
      </c>
      <c r="I66" s="16" t="str">
        <f>IF('Cihazlar'!S66="","",IF('Cihazlar'!T66="Uygun değil",(IF('Cihazlar'!S66="","",IF(ISNUMBER('Cihazlar'!S66),'Cihazlar'!S66,IFERROR(DATE(VALUE(RIGHT('Cihazlar'!S66,4)),VALUE(MID('Cihazlar'!S66,4,2)),VALUE(LEFT('Cihazlar'!S66,2))),""))))+0,EDATE((IF('Cihazlar'!S66="","",IF(ISNUMBER('Cihazlar'!S66),'Cihazlar'!S66,IFERROR(DATE(VALUE(RIGHT('Cihazlar'!S66,4)),VALUE(MID('Cihazlar'!S66,4,2)),VALUE(LEFT('Cihazlar'!S66,2))),"")))),12)))</f>
        <v/>
      </c>
      <c r="J66" s="17" t="str">
        <f>IF(I66="","",I66-TODAY())</f>
        <v/>
      </c>
      <c r="K66" s="16" t="str">
        <f>IF('Cihazlar'!V66="","",IF('Cihazlar'!W66="Uygun değil",(IF('Cihazlar'!V66="","",IF(ISNUMBER('Cihazlar'!V66),'Cihazlar'!V66,IFERROR(DATE(VALUE(RIGHT('Cihazlar'!V66,4)),VALUE(MID('Cihazlar'!V66,4,2)),VALUE(LEFT('Cihazlar'!V66,2))),""))))+0,EDATE((IF('Cihazlar'!V66="","",IF(ISNUMBER('Cihazlar'!V66),'Cihazlar'!V66,IFERROR(DATE(VALUE(RIGHT('Cihazlar'!V66,4)),VALUE(MID('Cihazlar'!V66,4,2)),VALUE(LEFT('Cihazlar'!V66,2))),"")))),12)))</f>
        <v/>
      </c>
      <c r="L66" s="17" t="str">
        <f>IF(K66="","",K66-TODAY())</f>
        <v/>
      </c>
      <c r="M66" s="16" t="str">
        <f>IF('Cihazlar'!F66&lt;&gt;"",IF('Cihazlar'!F66="","",IF(ISNUMBER('Cihazlar'!F66),'Cihazlar'!F66,IFERROR(DATE(VALUE(RIGHT('Cihazlar'!F66,4)),VALUE(MID('Cihazlar'!F66,4,2)),VALUE(LEFT('Cihazlar'!F66,2))),""))),IF('Cihazlar'!E66="","",IF(ISNUMBER('Cihazlar'!E66),'Cihazlar'!E66,IFERROR(DATE(VALUE(RIGHT('Cihazlar'!E66,4)),VALUE(MID('Cihazlar'!E66,4,2)),VALUE(LEFT('Cihazlar'!E66,2))),""))))</f>
        <v/>
      </c>
      <c r="N66" t="str">
        <f>IF('Cihazlar'!C66="","",IFERROR(MATCH('Cihazlar'!C66,'Ürünler'!$A:$A,0),IFERROR(MATCH('Cihazlar'!C66,'Ürünler'!$B:$B,0),"")))</f>
        <v/>
      </c>
      <c r="O66">
        <f>IF(P66&gt;0,0,IF('Cihazlar'!J66&lt;&gt;"",N(VALUE('Cihazlar'!J66)),IF(N66="",0,N(INDEX('Ürünler'!$C:$C,N66)))))</f>
        <v>0</v>
      </c>
      <c r="P66">
        <f>IF('Cihazlar'!K66&lt;&gt;"",N(VALUE('Cihazlar'!K66)),IF('Cihazlar'!J66&lt;&gt;"",0,IF(N66="",0,N(INDEX('Ürünler'!$D:$D,N66)))))</f>
        <v>0</v>
      </c>
    </row>
    <row r="67" spans="1:16">
      <c r="A67" t="str">
        <f>IF(AND('Cihazlar'!A67="",'Cihazlar'!B67=""),"",IFERROR(INDEX('Müşteriler'!$A:$A,MATCH(IF('Cihazlar'!A67="","§",'Cihazlar'!A67),'Müşteriler'!$K:$K,0)),IFERROR(INDEX('Müşteriler'!$A:$A,MATCH(IF('Cihazlar'!B67="","§",'Cihazlar'!B67),'Müşteriler'!$C:$C,0)),'Cihazlar'!A67&amp;'Cihazlar'!B67)))</f>
        <v/>
      </c>
      <c r="B67" t="str">
        <f>IF('Cihazlar'!C67="","",IF(N67="",'Cihazlar'!C67,INDEX('Ürünler'!$B:$B,N67)))</f>
        <v/>
      </c>
      <c r="C67" t="str">
        <f>IF('Cihazlar'!D67="","",'Cihazlar'!D67)</f>
        <v/>
      </c>
      <c r="D67" s="16" t="str">
        <f>M67</f>
        <v/>
      </c>
      <c r="E67" t="str">
        <f>IF(P67&gt;0,P67&amp;" gün",IF(O67&gt;0,O67&amp;" ay",""))</f>
        <v/>
      </c>
      <c r="F67" s="16" t="str">
        <f>IF(OR('Cihazlar'!C67="",M67=""),"",IF(P67&gt;0,M67+P67,IF(O67&gt;0,EDATE(M67,O67),"")))</f>
        <v/>
      </c>
      <c r="G67" s="17" t="str">
        <f>IF(F67="","",F67-TODAY())</f>
        <v/>
      </c>
      <c r="H67" t="str">
        <f>IF(G67="","",IF(G67&lt;0,"Gecikmiş",IF(G67&lt;=30,"30 gün içinde","Planlı")))</f>
        <v/>
      </c>
      <c r="I67" s="16" t="str">
        <f>IF('Cihazlar'!S67="","",IF('Cihazlar'!T67="Uygun değil",(IF('Cihazlar'!S67="","",IF(ISNUMBER('Cihazlar'!S67),'Cihazlar'!S67,IFERROR(DATE(VALUE(RIGHT('Cihazlar'!S67,4)),VALUE(MID('Cihazlar'!S67,4,2)),VALUE(LEFT('Cihazlar'!S67,2))),""))))+0,EDATE((IF('Cihazlar'!S67="","",IF(ISNUMBER('Cihazlar'!S67),'Cihazlar'!S67,IFERROR(DATE(VALUE(RIGHT('Cihazlar'!S67,4)),VALUE(MID('Cihazlar'!S67,4,2)),VALUE(LEFT('Cihazlar'!S67,2))),"")))),12)))</f>
        <v/>
      </c>
      <c r="J67" s="17" t="str">
        <f>IF(I67="","",I67-TODAY())</f>
        <v/>
      </c>
      <c r="K67" s="16" t="str">
        <f>IF('Cihazlar'!V67="","",IF('Cihazlar'!W67="Uygun değil",(IF('Cihazlar'!V67="","",IF(ISNUMBER('Cihazlar'!V67),'Cihazlar'!V67,IFERROR(DATE(VALUE(RIGHT('Cihazlar'!V67,4)),VALUE(MID('Cihazlar'!V67,4,2)),VALUE(LEFT('Cihazlar'!V67,2))),""))))+0,EDATE((IF('Cihazlar'!V67="","",IF(ISNUMBER('Cihazlar'!V67),'Cihazlar'!V67,IFERROR(DATE(VALUE(RIGHT('Cihazlar'!V67,4)),VALUE(MID('Cihazlar'!V67,4,2)),VALUE(LEFT('Cihazlar'!V67,2))),"")))),12)))</f>
        <v/>
      </c>
      <c r="L67" s="17" t="str">
        <f>IF(K67="","",K67-TODAY())</f>
        <v/>
      </c>
      <c r="M67" s="16" t="str">
        <f>IF('Cihazlar'!F67&lt;&gt;"",IF('Cihazlar'!F67="","",IF(ISNUMBER('Cihazlar'!F67),'Cihazlar'!F67,IFERROR(DATE(VALUE(RIGHT('Cihazlar'!F67,4)),VALUE(MID('Cihazlar'!F67,4,2)),VALUE(LEFT('Cihazlar'!F67,2))),""))),IF('Cihazlar'!E67="","",IF(ISNUMBER('Cihazlar'!E67),'Cihazlar'!E67,IFERROR(DATE(VALUE(RIGHT('Cihazlar'!E67,4)),VALUE(MID('Cihazlar'!E67,4,2)),VALUE(LEFT('Cihazlar'!E67,2))),""))))</f>
        <v/>
      </c>
      <c r="N67" t="str">
        <f>IF('Cihazlar'!C67="","",IFERROR(MATCH('Cihazlar'!C67,'Ürünler'!$A:$A,0),IFERROR(MATCH('Cihazlar'!C67,'Ürünler'!$B:$B,0),"")))</f>
        <v/>
      </c>
      <c r="O67">
        <f>IF(P67&gt;0,0,IF('Cihazlar'!J67&lt;&gt;"",N(VALUE('Cihazlar'!J67)),IF(N67="",0,N(INDEX('Ürünler'!$C:$C,N67)))))</f>
        <v>0</v>
      </c>
      <c r="P67">
        <f>IF('Cihazlar'!K67&lt;&gt;"",N(VALUE('Cihazlar'!K67)),IF('Cihazlar'!J67&lt;&gt;"",0,IF(N67="",0,N(INDEX('Ürünler'!$D:$D,N67)))))</f>
        <v>0</v>
      </c>
    </row>
    <row r="68" spans="1:16">
      <c r="A68" t="str">
        <f>IF(AND('Cihazlar'!A68="",'Cihazlar'!B68=""),"",IFERROR(INDEX('Müşteriler'!$A:$A,MATCH(IF('Cihazlar'!A68="","§",'Cihazlar'!A68),'Müşteriler'!$K:$K,0)),IFERROR(INDEX('Müşteriler'!$A:$A,MATCH(IF('Cihazlar'!B68="","§",'Cihazlar'!B68),'Müşteriler'!$C:$C,0)),'Cihazlar'!A68&amp;'Cihazlar'!B68)))</f>
        <v/>
      </c>
      <c r="B68" t="str">
        <f>IF('Cihazlar'!C68="","",IF(N68="",'Cihazlar'!C68,INDEX('Ürünler'!$B:$B,N68)))</f>
        <v/>
      </c>
      <c r="C68" t="str">
        <f>IF('Cihazlar'!D68="","",'Cihazlar'!D68)</f>
        <v/>
      </c>
      <c r="D68" s="16" t="str">
        <f>M68</f>
        <v/>
      </c>
      <c r="E68" t="str">
        <f>IF(P68&gt;0,P68&amp;" gün",IF(O68&gt;0,O68&amp;" ay",""))</f>
        <v/>
      </c>
      <c r="F68" s="16" t="str">
        <f>IF(OR('Cihazlar'!C68="",M68=""),"",IF(P68&gt;0,M68+P68,IF(O68&gt;0,EDATE(M68,O68),"")))</f>
        <v/>
      </c>
      <c r="G68" s="17" t="str">
        <f>IF(F68="","",F68-TODAY())</f>
        <v/>
      </c>
      <c r="H68" t="str">
        <f>IF(G68="","",IF(G68&lt;0,"Gecikmiş",IF(G68&lt;=30,"30 gün içinde","Planlı")))</f>
        <v/>
      </c>
      <c r="I68" s="16" t="str">
        <f>IF('Cihazlar'!S68="","",IF('Cihazlar'!T68="Uygun değil",(IF('Cihazlar'!S68="","",IF(ISNUMBER('Cihazlar'!S68),'Cihazlar'!S68,IFERROR(DATE(VALUE(RIGHT('Cihazlar'!S68,4)),VALUE(MID('Cihazlar'!S68,4,2)),VALUE(LEFT('Cihazlar'!S68,2))),""))))+0,EDATE((IF('Cihazlar'!S68="","",IF(ISNUMBER('Cihazlar'!S68),'Cihazlar'!S68,IFERROR(DATE(VALUE(RIGHT('Cihazlar'!S68,4)),VALUE(MID('Cihazlar'!S68,4,2)),VALUE(LEFT('Cihazlar'!S68,2))),"")))),12)))</f>
        <v/>
      </c>
      <c r="J68" s="17" t="str">
        <f>IF(I68="","",I68-TODAY())</f>
        <v/>
      </c>
      <c r="K68" s="16" t="str">
        <f>IF('Cihazlar'!V68="","",IF('Cihazlar'!W68="Uygun değil",(IF('Cihazlar'!V68="","",IF(ISNUMBER('Cihazlar'!V68),'Cihazlar'!V68,IFERROR(DATE(VALUE(RIGHT('Cihazlar'!V68,4)),VALUE(MID('Cihazlar'!V68,4,2)),VALUE(LEFT('Cihazlar'!V68,2))),""))))+0,EDATE((IF('Cihazlar'!V68="","",IF(ISNUMBER('Cihazlar'!V68),'Cihazlar'!V68,IFERROR(DATE(VALUE(RIGHT('Cihazlar'!V68,4)),VALUE(MID('Cihazlar'!V68,4,2)),VALUE(LEFT('Cihazlar'!V68,2))),"")))),12)))</f>
        <v/>
      </c>
      <c r="L68" s="17" t="str">
        <f>IF(K68="","",K68-TODAY())</f>
        <v/>
      </c>
      <c r="M68" s="16" t="str">
        <f>IF('Cihazlar'!F68&lt;&gt;"",IF('Cihazlar'!F68="","",IF(ISNUMBER('Cihazlar'!F68),'Cihazlar'!F68,IFERROR(DATE(VALUE(RIGHT('Cihazlar'!F68,4)),VALUE(MID('Cihazlar'!F68,4,2)),VALUE(LEFT('Cihazlar'!F68,2))),""))),IF('Cihazlar'!E68="","",IF(ISNUMBER('Cihazlar'!E68),'Cihazlar'!E68,IFERROR(DATE(VALUE(RIGHT('Cihazlar'!E68,4)),VALUE(MID('Cihazlar'!E68,4,2)),VALUE(LEFT('Cihazlar'!E68,2))),""))))</f>
        <v/>
      </c>
      <c r="N68" t="str">
        <f>IF('Cihazlar'!C68="","",IFERROR(MATCH('Cihazlar'!C68,'Ürünler'!$A:$A,0),IFERROR(MATCH('Cihazlar'!C68,'Ürünler'!$B:$B,0),"")))</f>
        <v/>
      </c>
      <c r="O68">
        <f>IF(P68&gt;0,0,IF('Cihazlar'!J68&lt;&gt;"",N(VALUE('Cihazlar'!J68)),IF(N68="",0,N(INDEX('Ürünler'!$C:$C,N68)))))</f>
        <v>0</v>
      </c>
      <c r="P68">
        <f>IF('Cihazlar'!K68&lt;&gt;"",N(VALUE('Cihazlar'!K68)),IF('Cihazlar'!J68&lt;&gt;"",0,IF(N68="",0,N(INDEX('Ürünler'!$D:$D,N68)))))</f>
        <v>0</v>
      </c>
    </row>
    <row r="69" spans="1:16">
      <c r="A69" t="str">
        <f>IF(AND('Cihazlar'!A69="",'Cihazlar'!B69=""),"",IFERROR(INDEX('Müşteriler'!$A:$A,MATCH(IF('Cihazlar'!A69="","§",'Cihazlar'!A69),'Müşteriler'!$K:$K,0)),IFERROR(INDEX('Müşteriler'!$A:$A,MATCH(IF('Cihazlar'!B69="","§",'Cihazlar'!B69),'Müşteriler'!$C:$C,0)),'Cihazlar'!A69&amp;'Cihazlar'!B69)))</f>
        <v/>
      </c>
      <c r="B69" t="str">
        <f>IF('Cihazlar'!C69="","",IF(N69="",'Cihazlar'!C69,INDEX('Ürünler'!$B:$B,N69)))</f>
        <v/>
      </c>
      <c r="C69" t="str">
        <f>IF('Cihazlar'!D69="","",'Cihazlar'!D69)</f>
        <v/>
      </c>
      <c r="D69" s="16" t="str">
        <f>M69</f>
        <v/>
      </c>
      <c r="E69" t="str">
        <f>IF(P69&gt;0,P69&amp;" gün",IF(O69&gt;0,O69&amp;" ay",""))</f>
        <v/>
      </c>
      <c r="F69" s="16" t="str">
        <f>IF(OR('Cihazlar'!C69="",M69=""),"",IF(P69&gt;0,M69+P69,IF(O69&gt;0,EDATE(M69,O69),"")))</f>
        <v/>
      </c>
      <c r="G69" s="17" t="str">
        <f>IF(F69="","",F69-TODAY())</f>
        <v/>
      </c>
      <c r="H69" t="str">
        <f>IF(G69="","",IF(G69&lt;0,"Gecikmiş",IF(G69&lt;=30,"30 gün içinde","Planlı")))</f>
        <v/>
      </c>
      <c r="I69" s="16" t="str">
        <f>IF('Cihazlar'!S69="","",IF('Cihazlar'!T69="Uygun değil",(IF('Cihazlar'!S69="","",IF(ISNUMBER('Cihazlar'!S69),'Cihazlar'!S69,IFERROR(DATE(VALUE(RIGHT('Cihazlar'!S69,4)),VALUE(MID('Cihazlar'!S69,4,2)),VALUE(LEFT('Cihazlar'!S69,2))),""))))+0,EDATE((IF('Cihazlar'!S69="","",IF(ISNUMBER('Cihazlar'!S69),'Cihazlar'!S69,IFERROR(DATE(VALUE(RIGHT('Cihazlar'!S69,4)),VALUE(MID('Cihazlar'!S69,4,2)),VALUE(LEFT('Cihazlar'!S69,2))),"")))),12)))</f>
        <v/>
      </c>
      <c r="J69" s="17" t="str">
        <f>IF(I69="","",I69-TODAY())</f>
        <v/>
      </c>
      <c r="K69" s="16" t="str">
        <f>IF('Cihazlar'!V69="","",IF('Cihazlar'!W69="Uygun değil",(IF('Cihazlar'!V69="","",IF(ISNUMBER('Cihazlar'!V69),'Cihazlar'!V69,IFERROR(DATE(VALUE(RIGHT('Cihazlar'!V69,4)),VALUE(MID('Cihazlar'!V69,4,2)),VALUE(LEFT('Cihazlar'!V69,2))),""))))+0,EDATE((IF('Cihazlar'!V69="","",IF(ISNUMBER('Cihazlar'!V69),'Cihazlar'!V69,IFERROR(DATE(VALUE(RIGHT('Cihazlar'!V69,4)),VALUE(MID('Cihazlar'!V69,4,2)),VALUE(LEFT('Cihazlar'!V69,2))),"")))),12)))</f>
        <v/>
      </c>
      <c r="L69" s="17" t="str">
        <f>IF(K69="","",K69-TODAY())</f>
        <v/>
      </c>
      <c r="M69" s="16" t="str">
        <f>IF('Cihazlar'!F69&lt;&gt;"",IF('Cihazlar'!F69="","",IF(ISNUMBER('Cihazlar'!F69),'Cihazlar'!F69,IFERROR(DATE(VALUE(RIGHT('Cihazlar'!F69,4)),VALUE(MID('Cihazlar'!F69,4,2)),VALUE(LEFT('Cihazlar'!F69,2))),""))),IF('Cihazlar'!E69="","",IF(ISNUMBER('Cihazlar'!E69),'Cihazlar'!E69,IFERROR(DATE(VALUE(RIGHT('Cihazlar'!E69,4)),VALUE(MID('Cihazlar'!E69,4,2)),VALUE(LEFT('Cihazlar'!E69,2))),""))))</f>
        <v/>
      </c>
      <c r="N69" t="str">
        <f>IF('Cihazlar'!C69="","",IFERROR(MATCH('Cihazlar'!C69,'Ürünler'!$A:$A,0),IFERROR(MATCH('Cihazlar'!C69,'Ürünler'!$B:$B,0),"")))</f>
        <v/>
      </c>
      <c r="O69">
        <f>IF(P69&gt;0,0,IF('Cihazlar'!J69&lt;&gt;"",N(VALUE('Cihazlar'!J69)),IF(N69="",0,N(INDEX('Ürünler'!$C:$C,N69)))))</f>
        <v>0</v>
      </c>
      <c r="P69">
        <f>IF('Cihazlar'!K69&lt;&gt;"",N(VALUE('Cihazlar'!K69)),IF('Cihazlar'!J69&lt;&gt;"",0,IF(N69="",0,N(INDEX('Ürünler'!$D:$D,N69)))))</f>
        <v>0</v>
      </c>
    </row>
    <row r="70" spans="1:16">
      <c r="A70" t="str">
        <f>IF(AND('Cihazlar'!A70="",'Cihazlar'!B70=""),"",IFERROR(INDEX('Müşteriler'!$A:$A,MATCH(IF('Cihazlar'!A70="","§",'Cihazlar'!A70),'Müşteriler'!$K:$K,0)),IFERROR(INDEX('Müşteriler'!$A:$A,MATCH(IF('Cihazlar'!B70="","§",'Cihazlar'!B70),'Müşteriler'!$C:$C,0)),'Cihazlar'!A70&amp;'Cihazlar'!B70)))</f>
        <v/>
      </c>
      <c r="B70" t="str">
        <f>IF('Cihazlar'!C70="","",IF(N70="",'Cihazlar'!C70,INDEX('Ürünler'!$B:$B,N70)))</f>
        <v/>
      </c>
      <c r="C70" t="str">
        <f>IF('Cihazlar'!D70="","",'Cihazlar'!D70)</f>
        <v/>
      </c>
      <c r="D70" s="16" t="str">
        <f>M70</f>
        <v/>
      </c>
      <c r="E70" t="str">
        <f>IF(P70&gt;0,P70&amp;" gün",IF(O70&gt;0,O70&amp;" ay",""))</f>
        <v/>
      </c>
      <c r="F70" s="16" t="str">
        <f>IF(OR('Cihazlar'!C70="",M70=""),"",IF(P70&gt;0,M70+P70,IF(O70&gt;0,EDATE(M70,O70),"")))</f>
        <v/>
      </c>
      <c r="G70" s="17" t="str">
        <f>IF(F70="","",F70-TODAY())</f>
        <v/>
      </c>
      <c r="H70" t="str">
        <f>IF(G70="","",IF(G70&lt;0,"Gecikmiş",IF(G70&lt;=30,"30 gün içinde","Planlı")))</f>
        <v/>
      </c>
      <c r="I70" s="16" t="str">
        <f>IF('Cihazlar'!S70="","",IF('Cihazlar'!T70="Uygun değil",(IF('Cihazlar'!S70="","",IF(ISNUMBER('Cihazlar'!S70),'Cihazlar'!S70,IFERROR(DATE(VALUE(RIGHT('Cihazlar'!S70,4)),VALUE(MID('Cihazlar'!S70,4,2)),VALUE(LEFT('Cihazlar'!S70,2))),""))))+0,EDATE((IF('Cihazlar'!S70="","",IF(ISNUMBER('Cihazlar'!S70),'Cihazlar'!S70,IFERROR(DATE(VALUE(RIGHT('Cihazlar'!S70,4)),VALUE(MID('Cihazlar'!S70,4,2)),VALUE(LEFT('Cihazlar'!S70,2))),"")))),12)))</f>
        <v/>
      </c>
      <c r="J70" s="17" t="str">
        <f>IF(I70="","",I70-TODAY())</f>
        <v/>
      </c>
      <c r="K70" s="16" t="str">
        <f>IF('Cihazlar'!V70="","",IF('Cihazlar'!W70="Uygun değil",(IF('Cihazlar'!V70="","",IF(ISNUMBER('Cihazlar'!V70),'Cihazlar'!V70,IFERROR(DATE(VALUE(RIGHT('Cihazlar'!V70,4)),VALUE(MID('Cihazlar'!V70,4,2)),VALUE(LEFT('Cihazlar'!V70,2))),""))))+0,EDATE((IF('Cihazlar'!V70="","",IF(ISNUMBER('Cihazlar'!V70),'Cihazlar'!V70,IFERROR(DATE(VALUE(RIGHT('Cihazlar'!V70,4)),VALUE(MID('Cihazlar'!V70,4,2)),VALUE(LEFT('Cihazlar'!V70,2))),"")))),12)))</f>
        <v/>
      </c>
      <c r="L70" s="17" t="str">
        <f>IF(K70="","",K70-TODAY())</f>
        <v/>
      </c>
      <c r="M70" s="16" t="str">
        <f>IF('Cihazlar'!F70&lt;&gt;"",IF('Cihazlar'!F70="","",IF(ISNUMBER('Cihazlar'!F70),'Cihazlar'!F70,IFERROR(DATE(VALUE(RIGHT('Cihazlar'!F70,4)),VALUE(MID('Cihazlar'!F70,4,2)),VALUE(LEFT('Cihazlar'!F70,2))),""))),IF('Cihazlar'!E70="","",IF(ISNUMBER('Cihazlar'!E70),'Cihazlar'!E70,IFERROR(DATE(VALUE(RIGHT('Cihazlar'!E70,4)),VALUE(MID('Cihazlar'!E70,4,2)),VALUE(LEFT('Cihazlar'!E70,2))),""))))</f>
        <v/>
      </c>
      <c r="N70" t="str">
        <f>IF('Cihazlar'!C70="","",IFERROR(MATCH('Cihazlar'!C70,'Ürünler'!$A:$A,0),IFERROR(MATCH('Cihazlar'!C70,'Ürünler'!$B:$B,0),"")))</f>
        <v/>
      </c>
      <c r="O70">
        <f>IF(P70&gt;0,0,IF('Cihazlar'!J70&lt;&gt;"",N(VALUE('Cihazlar'!J70)),IF(N70="",0,N(INDEX('Ürünler'!$C:$C,N70)))))</f>
        <v>0</v>
      </c>
      <c r="P70">
        <f>IF('Cihazlar'!K70&lt;&gt;"",N(VALUE('Cihazlar'!K70)),IF('Cihazlar'!J70&lt;&gt;"",0,IF(N70="",0,N(INDEX('Ürünler'!$D:$D,N70)))))</f>
        <v>0</v>
      </c>
    </row>
    <row r="71" spans="1:16">
      <c r="A71" t="str">
        <f>IF(AND('Cihazlar'!A71="",'Cihazlar'!B71=""),"",IFERROR(INDEX('Müşteriler'!$A:$A,MATCH(IF('Cihazlar'!A71="","§",'Cihazlar'!A71),'Müşteriler'!$K:$K,0)),IFERROR(INDEX('Müşteriler'!$A:$A,MATCH(IF('Cihazlar'!B71="","§",'Cihazlar'!B71),'Müşteriler'!$C:$C,0)),'Cihazlar'!A71&amp;'Cihazlar'!B71)))</f>
        <v/>
      </c>
      <c r="B71" t="str">
        <f>IF('Cihazlar'!C71="","",IF(N71="",'Cihazlar'!C71,INDEX('Ürünler'!$B:$B,N71)))</f>
        <v/>
      </c>
      <c r="C71" t="str">
        <f>IF('Cihazlar'!D71="","",'Cihazlar'!D71)</f>
        <v/>
      </c>
      <c r="D71" s="16" t="str">
        <f>M71</f>
        <v/>
      </c>
      <c r="E71" t="str">
        <f>IF(P71&gt;0,P71&amp;" gün",IF(O71&gt;0,O71&amp;" ay",""))</f>
        <v/>
      </c>
      <c r="F71" s="16" t="str">
        <f>IF(OR('Cihazlar'!C71="",M71=""),"",IF(P71&gt;0,M71+P71,IF(O71&gt;0,EDATE(M71,O71),"")))</f>
        <v/>
      </c>
      <c r="G71" s="17" t="str">
        <f>IF(F71="","",F71-TODAY())</f>
        <v/>
      </c>
      <c r="H71" t="str">
        <f>IF(G71="","",IF(G71&lt;0,"Gecikmiş",IF(G71&lt;=30,"30 gün içinde","Planlı")))</f>
        <v/>
      </c>
      <c r="I71" s="16" t="str">
        <f>IF('Cihazlar'!S71="","",IF('Cihazlar'!T71="Uygun değil",(IF('Cihazlar'!S71="","",IF(ISNUMBER('Cihazlar'!S71),'Cihazlar'!S71,IFERROR(DATE(VALUE(RIGHT('Cihazlar'!S71,4)),VALUE(MID('Cihazlar'!S71,4,2)),VALUE(LEFT('Cihazlar'!S71,2))),""))))+0,EDATE((IF('Cihazlar'!S71="","",IF(ISNUMBER('Cihazlar'!S71),'Cihazlar'!S71,IFERROR(DATE(VALUE(RIGHT('Cihazlar'!S71,4)),VALUE(MID('Cihazlar'!S71,4,2)),VALUE(LEFT('Cihazlar'!S71,2))),"")))),12)))</f>
        <v/>
      </c>
      <c r="J71" s="17" t="str">
        <f>IF(I71="","",I71-TODAY())</f>
        <v/>
      </c>
      <c r="K71" s="16" t="str">
        <f>IF('Cihazlar'!V71="","",IF('Cihazlar'!W71="Uygun değil",(IF('Cihazlar'!V71="","",IF(ISNUMBER('Cihazlar'!V71),'Cihazlar'!V71,IFERROR(DATE(VALUE(RIGHT('Cihazlar'!V71,4)),VALUE(MID('Cihazlar'!V71,4,2)),VALUE(LEFT('Cihazlar'!V71,2))),""))))+0,EDATE((IF('Cihazlar'!V71="","",IF(ISNUMBER('Cihazlar'!V71),'Cihazlar'!V71,IFERROR(DATE(VALUE(RIGHT('Cihazlar'!V71,4)),VALUE(MID('Cihazlar'!V71,4,2)),VALUE(LEFT('Cihazlar'!V71,2))),"")))),12)))</f>
        <v/>
      </c>
      <c r="L71" s="17" t="str">
        <f>IF(K71="","",K71-TODAY())</f>
        <v/>
      </c>
      <c r="M71" s="16" t="str">
        <f>IF('Cihazlar'!F71&lt;&gt;"",IF('Cihazlar'!F71="","",IF(ISNUMBER('Cihazlar'!F71),'Cihazlar'!F71,IFERROR(DATE(VALUE(RIGHT('Cihazlar'!F71,4)),VALUE(MID('Cihazlar'!F71,4,2)),VALUE(LEFT('Cihazlar'!F71,2))),""))),IF('Cihazlar'!E71="","",IF(ISNUMBER('Cihazlar'!E71),'Cihazlar'!E71,IFERROR(DATE(VALUE(RIGHT('Cihazlar'!E71,4)),VALUE(MID('Cihazlar'!E71,4,2)),VALUE(LEFT('Cihazlar'!E71,2))),""))))</f>
        <v/>
      </c>
      <c r="N71" t="str">
        <f>IF('Cihazlar'!C71="","",IFERROR(MATCH('Cihazlar'!C71,'Ürünler'!$A:$A,0),IFERROR(MATCH('Cihazlar'!C71,'Ürünler'!$B:$B,0),"")))</f>
        <v/>
      </c>
      <c r="O71">
        <f>IF(P71&gt;0,0,IF('Cihazlar'!J71&lt;&gt;"",N(VALUE('Cihazlar'!J71)),IF(N71="",0,N(INDEX('Ürünler'!$C:$C,N71)))))</f>
        <v>0</v>
      </c>
      <c r="P71">
        <f>IF('Cihazlar'!K71&lt;&gt;"",N(VALUE('Cihazlar'!K71)),IF('Cihazlar'!J71&lt;&gt;"",0,IF(N71="",0,N(INDEX('Ürünler'!$D:$D,N71)))))</f>
        <v>0</v>
      </c>
    </row>
    <row r="72" spans="1:16">
      <c r="A72" t="str">
        <f>IF(AND('Cihazlar'!A72="",'Cihazlar'!B72=""),"",IFERROR(INDEX('Müşteriler'!$A:$A,MATCH(IF('Cihazlar'!A72="","§",'Cihazlar'!A72),'Müşteriler'!$K:$K,0)),IFERROR(INDEX('Müşteriler'!$A:$A,MATCH(IF('Cihazlar'!B72="","§",'Cihazlar'!B72),'Müşteriler'!$C:$C,0)),'Cihazlar'!A72&amp;'Cihazlar'!B72)))</f>
        <v/>
      </c>
      <c r="B72" t="str">
        <f>IF('Cihazlar'!C72="","",IF(N72="",'Cihazlar'!C72,INDEX('Ürünler'!$B:$B,N72)))</f>
        <v/>
      </c>
      <c r="C72" t="str">
        <f>IF('Cihazlar'!D72="","",'Cihazlar'!D72)</f>
        <v/>
      </c>
      <c r="D72" s="16" t="str">
        <f>M72</f>
        <v/>
      </c>
      <c r="E72" t="str">
        <f>IF(P72&gt;0,P72&amp;" gün",IF(O72&gt;0,O72&amp;" ay",""))</f>
        <v/>
      </c>
      <c r="F72" s="16" t="str">
        <f>IF(OR('Cihazlar'!C72="",M72=""),"",IF(P72&gt;0,M72+P72,IF(O72&gt;0,EDATE(M72,O72),"")))</f>
        <v/>
      </c>
      <c r="G72" s="17" t="str">
        <f>IF(F72="","",F72-TODAY())</f>
        <v/>
      </c>
      <c r="H72" t="str">
        <f>IF(G72="","",IF(G72&lt;0,"Gecikmiş",IF(G72&lt;=30,"30 gün içinde","Planlı")))</f>
        <v/>
      </c>
      <c r="I72" s="16" t="str">
        <f>IF('Cihazlar'!S72="","",IF('Cihazlar'!T72="Uygun değil",(IF('Cihazlar'!S72="","",IF(ISNUMBER('Cihazlar'!S72),'Cihazlar'!S72,IFERROR(DATE(VALUE(RIGHT('Cihazlar'!S72,4)),VALUE(MID('Cihazlar'!S72,4,2)),VALUE(LEFT('Cihazlar'!S72,2))),""))))+0,EDATE((IF('Cihazlar'!S72="","",IF(ISNUMBER('Cihazlar'!S72),'Cihazlar'!S72,IFERROR(DATE(VALUE(RIGHT('Cihazlar'!S72,4)),VALUE(MID('Cihazlar'!S72,4,2)),VALUE(LEFT('Cihazlar'!S72,2))),"")))),12)))</f>
        <v/>
      </c>
      <c r="J72" s="17" t="str">
        <f>IF(I72="","",I72-TODAY())</f>
        <v/>
      </c>
      <c r="K72" s="16" t="str">
        <f>IF('Cihazlar'!V72="","",IF('Cihazlar'!W72="Uygun değil",(IF('Cihazlar'!V72="","",IF(ISNUMBER('Cihazlar'!V72),'Cihazlar'!V72,IFERROR(DATE(VALUE(RIGHT('Cihazlar'!V72,4)),VALUE(MID('Cihazlar'!V72,4,2)),VALUE(LEFT('Cihazlar'!V72,2))),""))))+0,EDATE((IF('Cihazlar'!V72="","",IF(ISNUMBER('Cihazlar'!V72),'Cihazlar'!V72,IFERROR(DATE(VALUE(RIGHT('Cihazlar'!V72,4)),VALUE(MID('Cihazlar'!V72,4,2)),VALUE(LEFT('Cihazlar'!V72,2))),"")))),12)))</f>
        <v/>
      </c>
      <c r="L72" s="17" t="str">
        <f>IF(K72="","",K72-TODAY())</f>
        <v/>
      </c>
      <c r="M72" s="16" t="str">
        <f>IF('Cihazlar'!F72&lt;&gt;"",IF('Cihazlar'!F72="","",IF(ISNUMBER('Cihazlar'!F72),'Cihazlar'!F72,IFERROR(DATE(VALUE(RIGHT('Cihazlar'!F72,4)),VALUE(MID('Cihazlar'!F72,4,2)),VALUE(LEFT('Cihazlar'!F72,2))),""))),IF('Cihazlar'!E72="","",IF(ISNUMBER('Cihazlar'!E72),'Cihazlar'!E72,IFERROR(DATE(VALUE(RIGHT('Cihazlar'!E72,4)),VALUE(MID('Cihazlar'!E72,4,2)),VALUE(LEFT('Cihazlar'!E72,2))),""))))</f>
        <v/>
      </c>
      <c r="N72" t="str">
        <f>IF('Cihazlar'!C72="","",IFERROR(MATCH('Cihazlar'!C72,'Ürünler'!$A:$A,0),IFERROR(MATCH('Cihazlar'!C72,'Ürünler'!$B:$B,0),"")))</f>
        <v/>
      </c>
      <c r="O72">
        <f>IF(P72&gt;0,0,IF('Cihazlar'!J72&lt;&gt;"",N(VALUE('Cihazlar'!J72)),IF(N72="",0,N(INDEX('Ürünler'!$C:$C,N72)))))</f>
        <v>0</v>
      </c>
      <c r="P72">
        <f>IF('Cihazlar'!K72&lt;&gt;"",N(VALUE('Cihazlar'!K72)),IF('Cihazlar'!J72&lt;&gt;"",0,IF(N72="",0,N(INDEX('Ürünler'!$D:$D,N72)))))</f>
        <v>0</v>
      </c>
    </row>
    <row r="73" spans="1:16">
      <c r="A73" t="str">
        <f>IF(AND('Cihazlar'!A73="",'Cihazlar'!B73=""),"",IFERROR(INDEX('Müşteriler'!$A:$A,MATCH(IF('Cihazlar'!A73="","§",'Cihazlar'!A73),'Müşteriler'!$K:$K,0)),IFERROR(INDEX('Müşteriler'!$A:$A,MATCH(IF('Cihazlar'!B73="","§",'Cihazlar'!B73),'Müşteriler'!$C:$C,0)),'Cihazlar'!A73&amp;'Cihazlar'!B73)))</f>
        <v/>
      </c>
      <c r="B73" t="str">
        <f>IF('Cihazlar'!C73="","",IF(N73="",'Cihazlar'!C73,INDEX('Ürünler'!$B:$B,N73)))</f>
        <v/>
      </c>
      <c r="C73" t="str">
        <f>IF('Cihazlar'!D73="","",'Cihazlar'!D73)</f>
        <v/>
      </c>
      <c r="D73" s="16" t="str">
        <f>M73</f>
        <v/>
      </c>
      <c r="E73" t="str">
        <f>IF(P73&gt;0,P73&amp;" gün",IF(O73&gt;0,O73&amp;" ay",""))</f>
        <v/>
      </c>
      <c r="F73" s="16" t="str">
        <f>IF(OR('Cihazlar'!C73="",M73=""),"",IF(P73&gt;0,M73+P73,IF(O73&gt;0,EDATE(M73,O73),"")))</f>
        <v/>
      </c>
      <c r="G73" s="17" t="str">
        <f>IF(F73="","",F73-TODAY())</f>
        <v/>
      </c>
      <c r="H73" t="str">
        <f>IF(G73="","",IF(G73&lt;0,"Gecikmiş",IF(G73&lt;=30,"30 gün içinde","Planlı")))</f>
        <v/>
      </c>
      <c r="I73" s="16" t="str">
        <f>IF('Cihazlar'!S73="","",IF('Cihazlar'!T73="Uygun değil",(IF('Cihazlar'!S73="","",IF(ISNUMBER('Cihazlar'!S73),'Cihazlar'!S73,IFERROR(DATE(VALUE(RIGHT('Cihazlar'!S73,4)),VALUE(MID('Cihazlar'!S73,4,2)),VALUE(LEFT('Cihazlar'!S73,2))),""))))+0,EDATE((IF('Cihazlar'!S73="","",IF(ISNUMBER('Cihazlar'!S73),'Cihazlar'!S73,IFERROR(DATE(VALUE(RIGHT('Cihazlar'!S73,4)),VALUE(MID('Cihazlar'!S73,4,2)),VALUE(LEFT('Cihazlar'!S73,2))),"")))),12)))</f>
        <v/>
      </c>
      <c r="J73" s="17" t="str">
        <f>IF(I73="","",I73-TODAY())</f>
        <v/>
      </c>
      <c r="K73" s="16" t="str">
        <f>IF('Cihazlar'!V73="","",IF('Cihazlar'!W73="Uygun değil",(IF('Cihazlar'!V73="","",IF(ISNUMBER('Cihazlar'!V73),'Cihazlar'!V73,IFERROR(DATE(VALUE(RIGHT('Cihazlar'!V73,4)),VALUE(MID('Cihazlar'!V73,4,2)),VALUE(LEFT('Cihazlar'!V73,2))),""))))+0,EDATE((IF('Cihazlar'!V73="","",IF(ISNUMBER('Cihazlar'!V73),'Cihazlar'!V73,IFERROR(DATE(VALUE(RIGHT('Cihazlar'!V73,4)),VALUE(MID('Cihazlar'!V73,4,2)),VALUE(LEFT('Cihazlar'!V73,2))),"")))),12)))</f>
        <v/>
      </c>
      <c r="L73" s="17" t="str">
        <f>IF(K73="","",K73-TODAY())</f>
        <v/>
      </c>
      <c r="M73" s="16" t="str">
        <f>IF('Cihazlar'!F73&lt;&gt;"",IF('Cihazlar'!F73="","",IF(ISNUMBER('Cihazlar'!F73),'Cihazlar'!F73,IFERROR(DATE(VALUE(RIGHT('Cihazlar'!F73,4)),VALUE(MID('Cihazlar'!F73,4,2)),VALUE(LEFT('Cihazlar'!F73,2))),""))),IF('Cihazlar'!E73="","",IF(ISNUMBER('Cihazlar'!E73),'Cihazlar'!E73,IFERROR(DATE(VALUE(RIGHT('Cihazlar'!E73,4)),VALUE(MID('Cihazlar'!E73,4,2)),VALUE(LEFT('Cihazlar'!E73,2))),""))))</f>
        <v/>
      </c>
      <c r="N73" t="str">
        <f>IF('Cihazlar'!C73="","",IFERROR(MATCH('Cihazlar'!C73,'Ürünler'!$A:$A,0),IFERROR(MATCH('Cihazlar'!C73,'Ürünler'!$B:$B,0),"")))</f>
        <v/>
      </c>
      <c r="O73">
        <f>IF(P73&gt;0,0,IF('Cihazlar'!J73&lt;&gt;"",N(VALUE('Cihazlar'!J73)),IF(N73="",0,N(INDEX('Ürünler'!$C:$C,N73)))))</f>
        <v>0</v>
      </c>
      <c r="P73">
        <f>IF('Cihazlar'!K73&lt;&gt;"",N(VALUE('Cihazlar'!K73)),IF('Cihazlar'!J73&lt;&gt;"",0,IF(N73="",0,N(INDEX('Ürünler'!$D:$D,N73)))))</f>
        <v>0</v>
      </c>
    </row>
    <row r="74" spans="1:16">
      <c r="A74" t="str">
        <f>IF(AND('Cihazlar'!A74="",'Cihazlar'!B74=""),"",IFERROR(INDEX('Müşteriler'!$A:$A,MATCH(IF('Cihazlar'!A74="","§",'Cihazlar'!A74),'Müşteriler'!$K:$K,0)),IFERROR(INDEX('Müşteriler'!$A:$A,MATCH(IF('Cihazlar'!B74="","§",'Cihazlar'!B74),'Müşteriler'!$C:$C,0)),'Cihazlar'!A74&amp;'Cihazlar'!B74)))</f>
        <v/>
      </c>
      <c r="B74" t="str">
        <f>IF('Cihazlar'!C74="","",IF(N74="",'Cihazlar'!C74,INDEX('Ürünler'!$B:$B,N74)))</f>
        <v/>
      </c>
      <c r="C74" t="str">
        <f>IF('Cihazlar'!D74="","",'Cihazlar'!D74)</f>
        <v/>
      </c>
      <c r="D74" s="16" t="str">
        <f>M74</f>
        <v/>
      </c>
      <c r="E74" t="str">
        <f>IF(P74&gt;0,P74&amp;" gün",IF(O74&gt;0,O74&amp;" ay",""))</f>
        <v/>
      </c>
      <c r="F74" s="16" t="str">
        <f>IF(OR('Cihazlar'!C74="",M74=""),"",IF(P74&gt;0,M74+P74,IF(O74&gt;0,EDATE(M74,O74),"")))</f>
        <v/>
      </c>
      <c r="G74" s="17" t="str">
        <f>IF(F74="","",F74-TODAY())</f>
        <v/>
      </c>
      <c r="H74" t="str">
        <f>IF(G74="","",IF(G74&lt;0,"Gecikmiş",IF(G74&lt;=30,"30 gün içinde","Planlı")))</f>
        <v/>
      </c>
      <c r="I74" s="16" t="str">
        <f>IF('Cihazlar'!S74="","",IF('Cihazlar'!T74="Uygun değil",(IF('Cihazlar'!S74="","",IF(ISNUMBER('Cihazlar'!S74),'Cihazlar'!S74,IFERROR(DATE(VALUE(RIGHT('Cihazlar'!S74,4)),VALUE(MID('Cihazlar'!S74,4,2)),VALUE(LEFT('Cihazlar'!S74,2))),""))))+0,EDATE((IF('Cihazlar'!S74="","",IF(ISNUMBER('Cihazlar'!S74),'Cihazlar'!S74,IFERROR(DATE(VALUE(RIGHT('Cihazlar'!S74,4)),VALUE(MID('Cihazlar'!S74,4,2)),VALUE(LEFT('Cihazlar'!S74,2))),"")))),12)))</f>
        <v/>
      </c>
      <c r="J74" s="17" t="str">
        <f>IF(I74="","",I74-TODAY())</f>
        <v/>
      </c>
      <c r="K74" s="16" t="str">
        <f>IF('Cihazlar'!V74="","",IF('Cihazlar'!W74="Uygun değil",(IF('Cihazlar'!V74="","",IF(ISNUMBER('Cihazlar'!V74),'Cihazlar'!V74,IFERROR(DATE(VALUE(RIGHT('Cihazlar'!V74,4)),VALUE(MID('Cihazlar'!V74,4,2)),VALUE(LEFT('Cihazlar'!V74,2))),""))))+0,EDATE((IF('Cihazlar'!V74="","",IF(ISNUMBER('Cihazlar'!V74),'Cihazlar'!V74,IFERROR(DATE(VALUE(RIGHT('Cihazlar'!V74,4)),VALUE(MID('Cihazlar'!V74,4,2)),VALUE(LEFT('Cihazlar'!V74,2))),"")))),12)))</f>
        <v/>
      </c>
      <c r="L74" s="17" t="str">
        <f>IF(K74="","",K74-TODAY())</f>
        <v/>
      </c>
      <c r="M74" s="16" t="str">
        <f>IF('Cihazlar'!F74&lt;&gt;"",IF('Cihazlar'!F74="","",IF(ISNUMBER('Cihazlar'!F74),'Cihazlar'!F74,IFERROR(DATE(VALUE(RIGHT('Cihazlar'!F74,4)),VALUE(MID('Cihazlar'!F74,4,2)),VALUE(LEFT('Cihazlar'!F74,2))),""))),IF('Cihazlar'!E74="","",IF(ISNUMBER('Cihazlar'!E74),'Cihazlar'!E74,IFERROR(DATE(VALUE(RIGHT('Cihazlar'!E74,4)),VALUE(MID('Cihazlar'!E74,4,2)),VALUE(LEFT('Cihazlar'!E74,2))),""))))</f>
        <v/>
      </c>
      <c r="N74" t="str">
        <f>IF('Cihazlar'!C74="","",IFERROR(MATCH('Cihazlar'!C74,'Ürünler'!$A:$A,0),IFERROR(MATCH('Cihazlar'!C74,'Ürünler'!$B:$B,0),"")))</f>
        <v/>
      </c>
      <c r="O74">
        <f>IF(P74&gt;0,0,IF('Cihazlar'!J74&lt;&gt;"",N(VALUE('Cihazlar'!J74)),IF(N74="",0,N(INDEX('Ürünler'!$C:$C,N74)))))</f>
        <v>0</v>
      </c>
      <c r="P74">
        <f>IF('Cihazlar'!K74&lt;&gt;"",N(VALUE('Cihazlar'!K74)),IF('Cihazlar'!J74&lt;&gt;"",0,IF(N74="",0,N(INDEX('Ürünler'!$D:$D,N74)))))</f>
        <v>0</v>
      </c>
    </row>
    <row r="75" spans="1:16">
      <c r="A75" t="str">
        <f>IF(AND('Cihazlar'!A75="",'Cihazlar'!B75=""),"",IFERROR(INDEX('Müşteriler'!$A:$A,MATCH(IF('Cihazlar'!A75="","§",'Cihazlar'!A75),'Müşteriler'!$K:$K,0)),IFERROR(INDEX('Müşteriler'!$A:$A,MATCH(IF('Cihazlar'!B75="","§",'Cihazlar'!B75),'Müşteriler'!$C:$C,0)),'Cihazlar'!A75&amp;'Cihazlar'!B75)))</f>
        <v/>
      </c>
      <c r="B75" t="str">
        <f>IF('Cihazlar'!C75="","",IF(N75="",'Cihazlar'!C75,INDEX('Ürünler'!$B:$B,N75)))</f>
        <v/>
      </c>
      <c r="C75" t="str">
        <f>IF('Cihazlar'!D75="","",'Cihazlar'!D75)</f>
        <v/>
      </c>
      <c r="D75" s="16" t="str">
        <f>M75</f>
        <v/>
      </c>
      <c r="E75" t="str">
        <f>IF(P75&gt;0,P75&amp;" gün",IF(O75&gt;0,O75&amp;" ay",""))</f>
        <v/>
      </c>
      <c r="F75" s="16" t="str">
        <f>IF(OR('Cihazlar'!C75="",M75=""),"",IF(P75&gt;0,M75+P75,IF(O75&gt;0,EDATE(M75,O75),"")))</f>
        <v/>
      </c>
      <c r="G75" s="17" t="str">
        <f>IF(F75="","",F75-TODAY())</f>
        <v/>
      </c>
      <c r="H75" t="str">
        <f>IF(G75="","",IF(G75&lt;0,"Gecikmiş",IF(G75&lt;=30,"30 gün içinde","Planlı")))</f>
        <v/>
      </c>
      <c r="I75" s="16" t="str">
        <f>IF('Cihazlar'!S75="","",IF('Cihazlar'!T75="Uygun değil",(IF('Cihazlar'!S75="","",IF(ISNUMBER('Cihazlar'!S75),'Cihazlar'!S75,IFERROR(DATE(VALUE(RIGHT('Cihazlar'!S75,4)),VALUE(MID('Cihazlar'!S75,4,2)),VALUE(LEFT('Cihazlar'!S75,2))),""))))+0,EDATE((IF('Cihazlar'!S75="","",IF(ISNUMBER('Cihazlar'!S75),'Cihazlar'!S75,IFERROR(DATE(VALUE(RIGHT('Cihazlar'!S75,4)),VALUE(MID('Cihazlar'!S75,4,2)),VALUE(LEFT('Cihazlar'!S75,2))),"")))),12)))</f>
        <v/>
      </c>
      <c r="J75" s="17" t="str">
        <f>IF(I75="","",I75-TODAY())</f>
        <v/>
      </c>
      <c r="K75" s="16" t="str">
        <f>IF('Cihazlar'!V75="","",IF('Cihazlar'!W75="Uygun değil",(IF('Cihazlar'!V75="","",IF(ISNUMBER('Cihazlar'!V75),'Cihazlar'!V75,IFERROR(DATE(VALUE(RIGHT('Cihazlar'!V75,4)),VALUE(MID('Cihazlar'!V75,4,2)),VALUE(LEFT('Cihazlar'!V75,2))),""))))+0,EDATE((IF('Cihazlar'!V75="","",IF(ISNUMBER('Cihazlar'!V75),'Cihazlar'!V75,IFERROR(DATE(VALUE(RIGHT('Cihazlar'!V75,4)),VALUE(MID('Cihazlar'!V75,4,2)),VALUE(LEFT('Cihazlar'!V75,2))),"")))),12)))</f>
        <v/>
      </c>
      <c r="L75" s="17" t="str">
        <f>IF(K75="","",K75-TODAY())</f>
        <v/>
      </c>
      <c r="M75" s="16" t="str">
        <f>IF('Cihazlar'!F75&lt;&gt;"",IF('Cihazlar'!F75="","",IF(ISNUMBER('Cihazlar'!F75),'Cihazlar'!F75,IFERROR(DATE(VALUE(RIGHT('Cihazlar'!F75,4)),VALUE(MID('Cihazlar'!F75,4,2)),VALUE(LEFT('Cihazlar'!F75,2))),""))),IF('Cihazlar'!E75="","",IF(ISNUMBER('Cihazlar'!E75),'Cihazlar'!E75,IFERROR(DATE(VALUE(RIGHT('Cihazlar'!E75,4)),VALUE(MID('Cihazlar'!E75,4,2)),VALUE(LEFT('Cihazlar'!E75,2))),""))))</f>
        <v/>
      </c>
      <c r="N75" t="str">
        <f>IF('Cihazlar'!C75="","",IFERROR(MATCH('Cihazlar'!C75,'Ürünler'!$A:$A,0),IFERROR(MATCH('Cihazlar'!C75,'Ürünler'!$B:$B,0),"")))</f>
        <v/>
      </c>
      <c r="O75">
        <f>IF(P75&gt;0,0,IF('Cihazlar'!J75&lt;&gt;"",N(VALUE('Cihazlar'!J75)),IF(N75="",0,N(INDEX('Ürünler'!$C:$C,N75)))))</f>
        <v>0</v>
      </c>
      <c r="P75">
        <f>IF('Cihazlar'!K75&lt;&gt;"",N(VALUE('Cihazlar'!K75)),IF('Cihazlar'!J75&lt;&gt;"",0,IF(N75="",0,N(INDEX('Ürünler'!$D:$D,N75)))))</f>
        <v>0</v>
      </c>
    </row>
    <row r="76" spans="1:16">
      <c r="A76" t="str">
        <f>IF(AND('Cihazlar'!A76="",'Cihazlar'!B76=""),"",IFERROR(INDEX('Müşteriler'!$A:$A,MATCH(IF('Cihazlar'!A76="","§",'Cihazlar'!A76),'Müşteriler'!$K:$K,0)),IFERROR(INDEX('Müşteriler'!$A:$A,MATCH(IF('Cihazlar'!B76="","§",'Cihazlar'!B76),'Müşteriler'!$C:$C,0)),'Cihazlar'!A76&amp;'Cihazlar'!B76)))</f>
        <v/>
      </c>
      <c r="B76" t="str">
        <f>IF('Cihazlar'!C76="","",IF(N76="",'Cihazlar'!C76,INDEX('Ürünler'!$B:$B,N76)))</f>
        <v/>
      </c>
      <c r="C76" t="str">
        <f>IF('Cihazlar'!D76="","",'Cihazlar'!D76)</f>
        <v/>
      </c>
      <c r="D76" s="16" t="str">
        <f>M76</f>
        <v/>
      </c>
      <c r="E76" t="str">
        <f>IF(P76&gt;0,P76&amp;" gün",IF(O76&gt;0,O76&amp;" ay",""))</f>
        <v/>
      </c>
      <c r="F76" s="16" t="str">
        <f>IF(OR('Cihazlar'!C76="",M76=""),"",IF(P76&gt;0,M76+P76,IF(O76&gt;0,EDATE(M76,O76),"")))</f>
        <v/>
      </c>
      <c r="G76" s="17" t="str">
        <f>IF(F76="","",F76-TODAY())</f>
        <v/>
      </c>
      <c r="H76" t="str">
        <f>IF(G76="","",IF(G76&lt;0,"Gecikmiş",IF(G76&lt;=30,"30 gün içinde","Planlı")))</f>
        <v/>
      </c>
      <c r="I76" s="16" t="str">
        <f>IF('Cihazlar'!S76="","",IF('Cihazlar'!T76="Uygun değil",(IF('Cihazlar'!S76="","",IF(ISNUMBER('Cihazlar'!S76),'Cihazlar'!S76,IFERROR(DATE(VALUE(RIGHT('Cihazlar'!S76,4)),VALUE(MID('Cihazlar'!S76,4,2)),VALUE(LEFT('Cihazlar'!S76,2))),""))))+0,EDATE((IF('Cihazlar'!S76="","",IF(ISNUMBER('Cihazlar'!S76),'Cihazlar'!S76,IFERROR(DATE(VALUE(RIGHT('Cihazlar'!S76,4)),VALUE(MID('Cihazlar'!S76,4,2)),VALUE(LEFT('Cihazlar'!S76,2))),"")))),12)))</f>
        <v/>
      </c>
      <c r="J76" s="17" t="str">
        <f>IF(I76="","",I76-TODAY())</f>
        <v/>
      </c>
      <c r="K76" s="16" t="str">
        <f>IF('Cihazlar'!V76="","",IF('Cihazlar'!W76="Uygun değil",(IF('Cihazlar'!V76="","",IF(ISNUMBER('Cihazlar'!V76),'Cihazlar'!V76,IFERROR(DATE(VALUE(RIGHT('Cihazlar'!V76,4)),VALUE(MID('Cihazlar'!V76,4,2)),VALUE(LEFT('Cihazlar'!V76,2))),""))))+0,EDATE((IF('Cihazlar'!V76="","",IF(ISNUMBER('Cihazlar'!V76),'Cihazlar'!V76,IFERROR(DATE(VALUE(RIGHT('Cihazlar'!V76,4)),VALUE(MID('Cihazlar'!V76,4,2)),VALUE(LEFT('Cihazlar'!V76,2))),"")))),12)))</f>
        <v/>
      </c>
      <c r="L76" s="17" t="str">
        <f>IF(K76="","",K76-TODAY())</f>
        <v/>
      </c>
      <c r="M76" s="16" t="str">
        <f>IF('Cihazlar'!F76&lt;&gt;"",IF('Cihazlar'!F76="","",IF(ISNUMBER('Cihazlar'!F76),'Cihazlar'!F76,IFERROR(DATE(VALUE(RIGHT('Cihazlar'!F76,4)),VALUE(MID('Cihazlar'!F76,4,2)),VALUE(LEFT('Cihazlar'!F76,2))),""))),IF('Cihazlar'!E76="","",IF(ISNUMBER('Cihazlar'!E76),'Cihazlar'!E76,IFERROR(DATE(VALUE(RIGHT('Cihazlar'!E76,4)),VALUE(MID('Cihazlar'!E76,4,2)),VALUE(LEFT('Cihazlar'!E76,2))),""))))</f>
        <v/>
      </c>
      <c r="N76" t="str">
        <f>IF('Cihazlar'!C76="","",IFERROR(MATCH('Cihazlar'!C76,'Ürünler'!$A:$A,0),IFERROR(MATCH('Cihazlar'!C76,'Ürünler'!$B:$B,0),"")))</f>
        <v/>
      </c>
      <c r="O76">
        <f>IF(P76&gt;0,0,IF('Cihazlar'!J76&lt;&gt;"",N(VALUE('Cihazlar'!J76)),IF(N76="",0,N(INDEX('Ürünler'!$C:$C,N76)))))</f>
        <v>0</v>
      </c>
      <c r="P76">
        <f>IF('Cihazlar'!K76&lt;&gt;"",N(VALUE('Cihazlar'!K76)),IF('Cihazlar'!J76&lt;&gt;"",0,IF(N76="",0,N(INDEX('Ürünler'!$D:$D,N76)))))</f>
        <v>0</v>
      </c>
    </row>
    <row r="77" spans="1:16">
      <c r="A77" t="str">
        <f>IF(AND('Cihazlar'!A77="",'Cihazlar'!B77=""),"",IFERROR(INDEX('Müşteriler'!$A:$A,MATCH(IF('Cihazlar'!A77="","§",'Cihazlar'!A77),'Müşteriler'!$K:$K,0)),IFERROR(INDEX('Müşteriler'!$A:$A,MATCH(IF('Cihazlar'!B77="","§",'Cihazlar'!B77),'Müşteriler'!$C:$C,0)),'Cihazlar'!A77&amp;'Cihazlar'!B77)))</f>
        <v/>
      </c>
      <c r="B77" t="str">
        <f>IF('Cihazlar'!C77="","",IF(N77="",'Cihazlar'!C77,INDEX('Ürünler'!$B:$B,N77)))</f>
        <v/>
      </c>
      <c r="C77" t="str">
        <f>IF('Cihazlar'!D77="","",'Cihazlar'!D77)</f>
        <v/>
      </c>
      <c r="D77" s="16" t="str">
        <f>M77</f>
        <v/>
      </c>
      <c r="E77" t="str">
        <f>IF(P77&gt;0,P77&amp;" gün",IF(O77&gt;0,O77&amp;" ay",""))</f>
        <v/>
      </c>
      <c r="F77" s="16" t="str">
        <f>IF(OR('Cihazlar'!C77="",M77=""),"",IF(P77&gt;0,M77+P77,IF(O77&gt;0,EDATE(M77,O77),"")))</f>
        <v/>
      </c>
      <c r="G77" s="17" t="str">
        <f>IF(F77="","",F77-TODAY())</f>
        <v/>
      </c>
      <c r="H77" t="str">
        <f>IF(G77="","",IF(G77&lt;0,"Gecikmiş",IF(G77&lt;=30,"30 gün içinde","Planlı")))</f>
        <v/>
      </c>
      <c r="I77" s="16" t="str">
        <f>IF('Cihazlar'!S77="","",IF('Cihazlar'!T77="Uygun değil",(IF('Cihazlar'!S77="","",IF(ISNUMBER('Cihazlar'!S77),'Cihazlar'!S77,IFERROR(DATE(VALUE(RIGHT('Cihazlar'!S77,4)),VALUE(MID('Cihazlar'!S77,4,2)),VALUE(LEFT('Cihazlar'!S77,2))),""))))+0,EDATE((IF('Cihazlar'!S77="","",IF(ISNUMBER('Cihazlar'!S77),'Cihazlar'!S77,IFERROR(DATE(VALUE(RIGHT('Cihazlar'!S77,4)),VALUE(MID('Cihazlar'!S77,4,2)),VALUE(LEFT('Cihazlar'!S77,2))),"")))),12)))</f>
        <v/>
      </c>
      <c r="J77" s="17" t="str">
        <f>IF(I77="","",I77-TODAY())</f>
        <v/>
      </c>
      <c r="K77" s="16" t="str">
        <f>IF('Cihazlar'!V77="","",IF('Cihazlar'!W77="Uygun değil",(IF('Cihazlar'!V77="","",IF(ISNUMBER('Cihazlar'!V77),'Cihazlar'!V77,IFERROR(DATE(VALUE(RIGHT('Cihazlar'!V77,4)),VALUE(MID('Cihazlar'!V77,4,2)),VALUE(LEFT('Cihazlar'!V77,2))),""))))+0,EDATE((IF('Cihazlar'!V77="","",IF(ISNUMBER('Cihazlar'!V77),'Cihazlar'!V77,IFERROR(DATE(VALUE(RIGHT('Cihazlar'!V77,4)),VALUE(MID('Cihazlar'!V77,4,2)),VALUE(LEFT('Cihazlar'!V77,2))),"")))),12)))</f>
        <v/>
      </c>
      <c r="L77" s="17" t="str">
        <f>IF(K77="","",K77-TODAY())</f>
        <v/>
      </c>
      <c r="M77" s="16" t="str">
        <f>IF('Cihazlar'!F77&lt;&gt;"",IF('Cihazlar'!F77="","",IF(ISNUMBER('Cihazlar'!F77),'Cihazlar'!F77,IFERROR(DATE(VALUE(RIGHT('Cihazlar'!F77,4)),VALUE(MID('Cihazlar'!F77,4,2)),VALUE(LEFT('Cihazlar'!F77,2))),""))),IF('Cihazlar'!E77="","",IF(ISNUMBER('Cihazlar'!E77),'Cihazlar'!E77,IFERROR(DATE(VALUE(RIGHT('Cihazlar'!E77,4)),VALUE(MID('Cihazlar'!E77,4,2)),VALUE(LEFT('Cihazlar'!E77,2))),""))))</f>
        <v/>
      </c>
      <c r="N77" t="str">
        <f>IF('Cihazlar'!C77="","",IFERROR(MATCH('Cihazlar'!C77,'Ürünler'!$A:$A,0),IFERROR(MATCH('Cihazlar'!C77,'Ürünler'!$B:$B,0),"")))</f>
        <v/>
      </c>
      <c r="O77">
        <f>IF(P77&gt;0,0,IF('Cihazlar'!J77&lt;&gt;"",N(VALUE('Cihazlar'!J77)),IF(N77="",0,N(INDEX('Ürünler'!$C:$C,N77)))))</f>
        <v>0</v>
      </c>
      <c r="P77">
        <f>IF('Cihazlar'!K77&lt;&gt;"",N(VALUE('Cihazlar'!K77)),IF('Cihazlar'!J77&lt;&gt;"",0,IF(N77="",0,N(INDEX('Ürünler'!$D:$D,N77)))))</f>
        <v>0</v>
      </c>
    </row>
    <row r="78" spans="1:16">
      <c r="A78" t="str">
        <f>IF(AND('Cihazlar'!A78="",'Cihazlar'!B78=""),"",IFERROR(INDEX('Müşteriler'!$A:$A,MATCH(IF('Cihazlar'!A78="","§",'Cihazlar'!A78),'Müşteriler'!$K:$K,0)),IFERROR(INDEX('Müşteriler'!$A:$A,MATCH(IF('Cihazlar'!B78="","§",'Cihazlar'!B78),'Müşteriler'!$C:$C,0)),'Cihazlar'!A78&amp;'Cihazlar'!B78)))</f>
        <v/>
      </c>
      <c r="B78" t="str">
        <f>IF('Cihazlar'!C78="","",IF(N78="",'Cihazlar'!C78,INDEX('Ürünler'!$B:$B,N78)))</f>
        <v/>
      </c>
      <c r="C78" t="str">
        <f>IF('Cihazlar'!D78="","",'Cihazlar'!D78)</f>
        <v/>
      </c>
      <c r="D78" s="16" t="str">
        <f>M78</f>
        <v/>
      </c>
      <c r="E78" t="str">
        <f>IF(P78&gt;0,P78&amp;" gün",IF(O78&gt;0,O78&amp;" ay",""))</f>
        <v/>
      </c>
      <c r="F78" s="16" t="str">
        <f>IF(OR('Cihazlar'!C78="",M78=""),"",IF(P78&gt;0,M78+P78,IF(O78&gt;0,EDATE(M78,O78),"")))</f>
        <v/>
      </c>
      <c r="G78" s="17" t="str">
        <f>IF(F78="","",F78-TODAY())</f>
        <v/>
      </c>
      <c r="H78" t="str">
        <f>IF(G78="","",IF(G78&lt;0,"Gecikmiş",IF(G78&lt;=30,"30 gün içinde","Planlı")))</f>
        <v/>
      </c>
      <c r="I78" s="16" t="str">
        <f>IF('Cihazlar'!S78="","",IF('Cihazlar'!T78="Uygun değil",(IF('Cihazlar'!S78="","",IF(ISNUMBER('Cihazlar'!S78),'Cihazlar'!S78,IFERROR(DATE(VALUE(RIGHT('Cihazlar'!S78,4)),VALUE(MID('Cihazlar'!S78,4,2)),VALUE(LEFT('Cihazlar'!S78,2))),""))))+0,EDATE((IF('Cihazlar'!S78="","",IF(ISNUMBER('Cihazlar'!S78),'Cihazlar'!S78,IFERROR(DATE(VALUE(RIGHT('Cihazlar'!S78,4)),VALUE(MID('Cihazlar'!S78,4,2)),VALUE(LEFT('Cihazlar'!S78,2))),"")))),12)))</f>
        <v/>
      </c>
      <c r="J78" s="17" t="str">
        <f>IF(I78="","",I78-TODAY())</f>
        <v/>
      </c>
      <c r="K78" s="16" t="str">
        <f>IF('Cihazlar'!V78="","",IF('Cihazlar'!W78="Uygun değil",(IF('Cihazlar'!V78="","",IF(ISNUMBER('Cihazlar'!V78),'Cihazlar'!V78,IFERROR(DATE(VALUE(RIGHT('Cihazlar'!V78,4)),VALUE(MID('Cihazlar'!V78,4,2)),VALUE(LEFT('Cihazlar'!V78,2))),""))))+0,EDATE((IF('Cihazlar'!V78="","",IF(ISNUMBER('Cihazlar'!V78),'Cihazlar'!V78,IFERROR(DATE(VALUE(RIGHT('Cihazlar'!V78,4)),VALUE(MID('Cihazlar'!V78,4,2)),VALUE(LEFT('Cihazlar'!V78,2))),"")))),12)))</f>
        <v/>
      </c>
      <c r="L78" s="17" t="str">
        <f>IF(K78="","",K78-TODAY())</f>
        <v/>
      </c>
      <c r="M78" s="16" t="str">
        <f>IF('Cihazlar'!F78&lt;&gt;"",IF('Cihazlar'!F78="","",IF(ISNUMBER('Cihazlar'!F78),'Cihazlar'!F78,IFERROR(DATE(VALUE(RIGHT('Cihazlar'!F78,4)),VALUE(MID('Cihazlar'!F78,4,2)),VALUE(LEFT('Cihazlar'!F78,2))),""))),IF('Cihazlar'!E78="","",IF(ISNUMBER('Cihazlar'!E78),'Cihazlar'!E78,IFERROR(DATE(VALUE(RIGHT('Cihazlar'!E78,4)),VALUE(MID('Cihazlar'!E78,4,2)),VALUE(LEFT('Cihazlar'!E78,2))),""))))</f>
        <v/>
      </c>
      <c r="N78" t="str">
        <f>IF('Cihazlar'!C78="","",IFERROR(MATCH('Cihazlar'!C78,'Ürünler'!$A:$A,0),IFERROR(MATCH('Cihazlar'!C78,'Ürünler'!$B:$B,0),"")))</f>
        <v/>
      </c>
      <c r="O78">
        <f>IF(P78&gt;0,0,IF('Cihazlar'!J78&lt;&gt;"",N(VALUE('Cihazlar'!J78)),IF(N78="",0,N(INDEX('Ürünler'!$C:$C,N78)))))</f>
        <v>0</v>
      </c>
      <c r="P78">
        <f>IF('Cihazlar'!K78&lt;&gt;"",N(VALUE('Cihazlar'!K78)),IF('Cihazlar'!J78&lt;&gt;"",0,IF(N78="",0,N(INDEX('Ürünler'!$D:$D,N78)))))</f>
        <v>0</v>
      </c>
    </row>
    <row r="79" spans="1:16">
      <c r="A79" t="str">
        <f>IF(AND('Cihazlar'!A79="",'Cihazlar'!B79=""),"",IFERROR(INDEX('Müşteriler'!$A:$A,MATCH(IF('Cihazlar'!A79="","§",'Cihazlar'!A79),'Müşteriler'!$K:$K,0)),IFERROR(INDEX('Müşteriler'!$A:$A,MATCH(IF('Cihazlar'!B79="","§",'Cihazlar'!B79),'Müşteriler'!$C:$C,0)),'Cihazlar'!A79&amp;'Cihazlar'!B79)))</f>
        <v/>
      </c>
      <c r="B79" t="str">
        <f>IF('Cihazlar'!C79="","",IF(N79="",'Cihazlar'!C79,INDEX('Ürünler'!$B:$B,N79)))</f>
        <v/>
      </c>
      <c r="C79" t="str">
        <f>IF('Cihazlar'!D79="","",'Cihazlar'!D79)</f>
        <v/>
      </c>
      <c r="D79" s="16" t="str">
        <f>M79</f>
        <v/>
      </c>
      <c r="E79" t="str">
        <f>IF(P79&gt;0,P79&amp;" gün",IF(O79&gt;0,O79&amp;" ay",""))</f>
        <v/>
      </c>
      <c r="F79" s="16" t="str">
        <f>IF(OR('Cihazlar'!C79="",M79=""),"",IF(P79&gt;0,M79+P79,IF(O79&gt;0,EDATE(M79,O79),"")))</f>
        <v/>
      </c>
      <c r="G79" s="17" t="str">
        <f>IF(F79="","",F79-TODAY())</f>
        <v/>
      </c>
      <c r="H79" t="str">
        <f>IF(G79="","",IF(G79&lt;0,"Gecikmiş",IF(G79&lt;=30,"30 gün içinde","Planlı")))</f>
        <v/>
      </c>
      <c r="I79" s="16" t="str">
        <f>IF('Cihazlar'!S79="","",IF('Cihazlar'!T79="Uygun değil",(IF('Cihazlar'!S79="","",IF(ISNUMBER('Cihazlar'!S79),'Cihazlar'!S79,IFERROR(DATE(VALUE(RIGHT('Cihazlar'!S79,4)),VALUE(MID('Cihazlar'!S79,4,2)),VALUE(LEFT('Cihazlar'!S79,2))),""))))+0,EDATE((IF('Cihazlar'!S79="","",IF(ISNUMBER('Cihazlar'!S79),'Cihazlar'!S79,IFERROR(DATE(VALUE(RIGHT('Cihazlar'!S79,4)),VALUE(MID('Cihazlar'!S79,4,2)),VALUE(LEFT('Cihazlar'!S79,2))),"")))),12)))</f>
        <v/>
      </c>
      <c r="J79" s="17" t="str">
        <f>IF(I79="","",I79-TODAY())</f>
        <v/>
      </c>
      <c r="K79" s="16" t="str">
        <f>IF('Cihazlar'!V79="","",IF('Cihazlar'!W79="Uygun değil",(IF('Cihazlar'!V79="","",IF(ISNUMBER('Cihazlar'!V79),'Cihazlar'!V79,IFERROR(DATE(VALUE(RIGHT('Cihazlar'!V79,4)),VALUE(MID('Cihazlar'!V79,4,2)),VALUE(LEFT('Cihazlar'!V79,2))),""))))+0,EDATE((IF('Cihazlar'!V79="","",IF(ISNUMBER('Cihazlar'!V79),'Cihazlar'!V79,IFERROR(DATE(VALUE(RIGHT('Cihazlar'!V79,4)),VALUE(MID('Cihazlar'!V79,4,2)),VALUE(LEFT('Cihazlar'!V79,2))),"")))),12)))</f>
        <v/>
      </c>
      <c r="L79" s="17" t="str">
        <f>IF(K79="","",K79-TODAY())</f>
        <v/>
      </c>
      <c r="M79" s="16" t="str">
        <f>IF('Cihazlar'!F79&lt;&gt;"",IF('Cihazlar'!F79="","",IF(ISNUMBER('Cihazlar'!F79),'Cihazlar'!F79,IFERROR(DATE(VALUE(RIGHT('Cihazlar'!F79,4)),VALUE(MID('Cihazlar'!F79,4,2)),VALUE(LEFT('Cihazlar'!F79,2))),""))),IF('Cihazlar'!E79="","",IF(ISNUMBER('Cihazlar'!E79),'Cihazlar'!E79,IFERROR(DATE(VALUE(RIGHT('Cihazlar'!E79,4)),VALUE(MID('Cihazlar'!E79,4,2)),VALUE(LEFT('Cihazlar'!E79,2))),""))))</f>
        <v/>
      </c>
      <c r="N79" t="str">
        <f>IF('Cihazlar'!C79="","",IFERROR(MATCH('Cihazlar'!C79,'Ürünler'!$A:$A,0),IFERROR(MATCH('Cihazlar'!C79,'Ürünler'!$B:$B,0),"")))</f>
        <v/>
      </c>
      <c r="O79">
        <f>IF(P79&gt;0,0,IF('Cihazlar'!J79&lt;&gt;"",N(VALUE('Cihazlar'!J79)),IF(N79="",0,N(INDEX('Ürünler'!$C:$C,N79)))))</f>
        <v>0</v>
      </c>
      <c r="P79">
        <f>IF('Cihazlar'!K79&lt;&gt;"",N(VALUE('Cihazlar'!K79)),IF('Cihazlar'!J79&lt;&gt;"",0,IF(N79="",0,N(INDEX('Ürünler'!$D:$D,N79)))))</f>
        <v>0</v>
      </c>
    </row>
    <row r="80" spans="1:16">
      <c r="A80" t="str">
        <f>IF(AND('Cihazlar'!A80="",'Cihazlar'!B80=""),"",IFERROR(INDEX('Müşteriler'!$A:$A,MATCH(IF('Cihazlar'!A80="","§",'Cihazlar'!A80),'Müşteriler'!$K:$K,0)),IFERROR(INDEX('Müşteriler'!$A:$A,MATCH(IF('Cihazlar'!B80="","§",'Cihazlar'!B80),'Müşteriler'!$C:$C,0)),'Cihazlar'!A80&amp;'Cihazlar'!B80)))</f>
        <v/>
      </c>
      <c r="B80" t="str">
        <f>IF('Cihazlar'!C80="","",IF(N80="",'Cihazlar'!C80,INDEX('Ürünler'!$B:$B,N80)))</f>
        <v/>
      </c>
      <c r="C80" t="str">
        <f>IF('Cihazlar'!D80="","",'Cihazlar'!D80)</f>
        <v/>
      </c>
      <c r="D80" s="16" t="str">
        <f>M80</f>
        <v/>
      </c>
      <c r="E80" t="str">
        <f>IF(P80&gt;0,P80&amp;" gün",IF(O80&gt;0,O80&amp;" ay",""))</f>
        <v/>
      </c>
      <c r="F80" s="16" t="str">
        <f>IF(OR('Cihazlar'!C80="",M80=""),"",IF(P80&gt;0,M80+P80,IF(O80&gt;0,EDATE(M80,O80),"")))</f>
        <v/>
      </c>
      <c r="G80" s="17" t="str">
        <f>IF(F80="","",F80-TODAY())</f>
        <v/>
      </c>
      <c r="H80" t="str">
        <f>IF(G80="","",IF(G80&lt;0,"Gecikmiş",IF(G80&lt;=30,"30 gün içinde","Planlı")))</f>
        <v/>
      </c>
      <c r="I80" s="16" t="str">
        <f>IF('Cihazlar'!S80="","",IF('Cihazlar'!T80="Uygun değil",(IF('Cihazlar'!S80="","",IF(ISNUMBER('Cihazlar'!S80),'Cihazlar'!S80,IFERROR(DATE(VALUE(RIGHT('Cihazlar'!S80,4)),VALUE(MID('Cihazlar'!S80,4,2)),VALUE(LEFT('Cihazlar'!S80,2))),""))))+0,EDATE((IF('Cihazlar'!S80="","",IF(ISNUMBER('Cihazlar'!S80),'Cihazlar'!S80,IFERROR(DATE(VALUE(RIGHT('Cihazlar'!S80,4)),VALUE(MID('Cihazlar'!S80,4,2)),VALUE(LEFT('Cihazlar'!S80,2))),"")))),12)))</f>
        <v/>
      </c>
      <c r="J80" s="17" t="str">
        <f>IF(I80="","",I80-TODAY())</f>
        <v/>
      </c>
      <c r="K80" s="16" t="str">
        <f>IF('Cihazlar'!V80="","",IF('Cihazlar'!W80="Uygun değil",(IF('Cihazlar'!V80="","",IF(ISNUMBER('Cihazlar'!V80),'Cihazlar'!V80,IFERROR(DATE(VALUE(RIGHT('Cihazlar'!V80,4)),VALUE(MID('Cihazlar'!V80,4,2)),VALUE(LEFT('Cihazlar'!V80,2))),""))))+0,EDATE((IF('Cihazlar'!V80="","",IF(ISNUMBER('Cihazlar'!V80),'Cihazlar'!V80,IFERROR(DATE(VALUE(RIGHT('Cihazlar'!V80,4)),VALUE(MID('Cihazlar'!V80,4,2)),VALUE(LEFT('Cihazlar'!V80,2))),"")))),12)))</f>
        <v/>
      </c>
      <c r="L80" s="17" t="str">
        <f>IF(K80="","",K80-TODAY())</f>
        <v/>
      </c>
      <c r="M80" s="16" t="str">
        <f>IF('Cihazlar'!F80&lt;&gt;"",IF('Cihazlar'!F80="","",IF(ISNUMBER('Cihazlar'!F80),'Cihazlar'!F80,IFERROR(DATE(VALUE(RIGHT('Cihazlar'!F80,4)),VALUE(MID('Cihazlar'!F80,4,2)),VALUE(LEFT('Cihazlar'!F80,2))),""))),IF('Cihazlar'!E80="","",IF(ISNUMBER('Cihazlar'!E80),'Cihazlar'!E80,IFERROR(DATE(VALUE(RIGHT('Cihazlar'!E80,4)),VALUE(MID('Cihazlar'!E80,4,2)),VALUE(LEFT('Cihazlar'!E80,2))),""))))</f>
        <v/>
      </c>
      <c r="N80" t="str">
        <f>IF('Cihazlar'!C80="","",IFERROR(MATCH('Cihazlar'!C80,'Ürünler'!$A:$A,0),IFERROR(MATCH('Cihazlar'!C80,'Ürünler'!$B:$B,0),"")))</f>
        <v/>
      </c>
      <c r="O80">
        <f>IF(P80&gt;0,0,IF('Cihazlar'!J80&lt;&gt;"",N(VALUE('Cihazlar'!J80)),IF(N80="",0,N(INDEX('Ürünler'!$C:$C,N80)))))</f>
        <v>0</v>
      </c>
      <c r="P80">
        <f>IF('Cihazlar'!K80&lt;&gt;"",N(VALUE('Cihazlar'!K80)),IF('Cihazlar'!J80&lt;&gt;"",0,IF(N80="",0,N(INDEX('Ürünler'!$D:$D,N80)))))</f>
        <v>0</v>
      </c>
    </row>
    <row r="81" spans="1:16">
      <c r="A81" t="str">
        <f>IF(AND('Cihazlar'!A81="",'Cihazlar'!B81=""),"",IFERROR(INDEX('Müşteriler'!$A:$A,MATCH(IF('Cihazlar'!A81="","§",'Cihazlar'!A81),'Müşteriler'!$K:$K,0)),IFERROR(INDEX('Müşteriler'!$A:$A,MATCH(IF('Cihazlar'!B81="","§",'Cihazlar'!B81),'Müşteriler'!$C:$C,0)),'Cihazlar'!A81&amp;'Cihazlar'!B81)))</f>
        <v/>
      </c>
      <c r="B81" t="str">
        <f>IF('Cihazlar'!C81="","",IF(N81="",'Cihazlar'!C81,INDEX('Ürünler'!$B:$B,N81)))</f>
        <v/>
      </c>
      <c r="C81" t="str">
        <f>IF('Cihazlar'!D81="","",'Cihazlar'!D81)</f>
        <v/>
      </c>
      <c r="D81" s="16" t="str">
        <f>M81</f>
        <v/>
      </c>
      <c r="E81" t="str">
        <f>IF(P81&gt;0,P81&amp;" gün",IF(O81&gt;0,O81&amp;" ay",""))</f>
        <v/>
      </c>
      <c r="F81" s="16" t="str">
        <f>IF(OR('Cihazlar'!C81="",M81=""),"",IF(P81&gt;0,M81+P81,IF(O81&gt;0,EDATE(M81,O81),"")))</f>
        <v/>
      </c>
      <c r="G81" s="17" t="str">
        <f>IF(F81="","",F81-TODAY())</f>
        <v/>
      </c>
      <c r="H81" t="str">
        <f>IF(G81="","",IF(G81&lt;0,"Gecikmiş",IF(G81&lt;=30,"30 gün içinde","Planlı")))</f>
        <v/>
      </c>
      <c r="I81" s="16" t="str">
        <f>IF('Cihazlar'!S81="","",IF('Cihazlar'!T81="Uygun değil",(IF('Cihazlar'!S81="","",IF(ISNUMBER('Cihazlar'!S81),'Cihazlar'!S81,IFERROR(DATE(VALUE(RIGHT('Cihazlar'!S81,4)),VALUE(MID('Cihazlar'!S81,4,2)),VALUE(LEFT('Cihazlar'!S81,2))),""))))+0,EDATE((IF('Cihazlar'!S81="","",IF(ISNUMBER('Cihazlar'!S81),'Cihazlar'!S81,IFERROR(DATE(VALUE(RIGHT('Cihazlar'!S81,4)),VALUE(MID('Cihazlar'!S81,4,2)),VALUE(LEFT('Cihazlar'!S81,2))),"")))),12)))</f>
        <v/>
      </c>
      <c r="J81" s="17" t="str">
        <f>IF(I81="","",I81-TODAY())</f>
        <v/>
      </c>
      <c r="K81" s="16" t="str">
        <f>IF('Cihazlar'!V81="","",IF('Cihazlar'!W81="Uygun değil",(IF('Cihazlar'!V81="","",IF(ISNUMBER('Cihazlar'!V81),'Cihazlar'!V81,IFERROR(DATE(VALUE(RIGHT('Cihazlar'!V81,4)),VALUE(MID('Cihazlar'!V81,4,2)),VALUE(LEFT('Cihazlar'!V81,2))),""))))+0,EDATE((IF('Cihazlar'!V81="","",IF(ISNUMBER('Cihazlar'!V81),'Cihazlar'!V81,IFERROR(DATE(VALUE(RIGHT('Cihazlar'!V81,4)),VALUE(MID('Cihazlar'!V81,4,2)),VALUE(LEFT('Cihazlar'!V81,2))),"")))),12)))</f>
        <v/>
      </c>
      <c r="L81" s="17" t="str">
        <f>IF(K81="","",K81-TODAY())</f>
        <v/>
      </c>
      <c r="M81" s="16" t="str">
        <f>IF('Cihazlar'!F81&lt;&gt;"",IF('Cihazlar'!F81="","",IF(ISNUMBER('Cihazlar'!F81),'Cihazlar'!F81,IFERROR(DATE(VALUE(RIGHT('Cihazlar'!F81,4)),VALUE(MID('Cihazlar'!F81,4,2)),VALUE(LEFT('Cihazlar'!F81,2))),""))),IF('Cihazlar'!E81="","",IF(ISNUMBER('Cihazlar'!E81),'Cihazlar'!E81,IFERROR(DATE(VALUE(RIGHT('Cihazlar'!E81,4)),VALUE(MID('Cihazlar'!E81,4,2)),VALUE(LEFT('Cihazlar'!E81,2))),""))))</f>
        <v/>
      </c>
      <c r="N81" t="str">
        <f>IF('Cihazlar'!C81="","",IFERROR(MATCH('Cihazlar'!C81,'Ürünler'!$A:$A,0),IFERROR(MATCH('Cihazlar'!C81,'Ürünler'!$B:$B,0),"")))</f>
        <v/>
      </c>
      <c r="O81">
        <f>IF(P81&gt;0,0,IF('Cihazlar'!J81&lt;&gt;"",N(VALUE('Cihazlar'!J81)),IF(N81="",0,N(INDEX('Ürünler'!$C:$C,N81)))))</f>
        <v>0</v>
      </c>
      <c r="P81">
        <f>IF('Cihazlar'!K81&lt;&gt;"",N(VALUE('Cihazlar'!K81)),IF('Cihazlar'!J81&lt;&gt;"",0,IF(N81="",0,N(INDEX('Ürünler'!$D:$D,N81)))))</f>
        <v>0</v>
      </c>
    </row>
    <row r="82" spans="1:16">
      <c r="A82" t="str">
        <f>IF(AND('Cihazlar'!A82="",'Cihazlar'!B82=""),"",IFERROR(INDEX('Müşteriler'!$A:$A,MATCH(IF('Cihazlar'!A82="","§",'Cihazlar'!A82),'Müşteriler'!$K:$K,0)),IFERROR(INDEX('Müşteriler'!$A:$A,MATCH(IF('Cihazlar'!B82="","§",'Cihazlar'!B82),'Müşteriler'!$C:$C,0)),'Cihazlar'!A82&amp;'Cihazlar'!B82)))</f>
        <v/>
      </c>
      <c r="B82" t="str">
        <f>IF('Cihazlar'!C82="","",IF(N82="",'Cihazlar'!C82,INDEX('Ürünler'!$B:$B,N82)))</f>
        <v/>
      </c>
      <c r="C82" t="str">
        <f>IF('Cihazlar'!D82="","",'Cihazlar'!D82)</f>
        <v/>
      </c>
      <c r="D82" s="16" t="str">
        <f>M82</f>
        <v/>
      </c>
      <c r="E82" t="str">
        <f>IF(P82&gt;0,P82&amp;" gün",IF(O82&gt;0,O82&amp;" ay",""))</f>
        <v/>
      </c>
      <c r="F82" s="16" t="str">
        <f>IF(OR('Cihazlar'!C82="",M82=""),"",IF(P82&gt;0,M82+P82,IF(O82&gt;0,EDATE(M82,O82),"")))</f>
        <v/>
      </c>
      <c r="G82" s="17" t="str">
        <f>IF(F82="","",F82-TODAY())</f>
        <v/>
      </c>
      <c r="H82" t="str">
        <f>IF(G82="","",IF(G82&lt;0,"Gecikmiş",IF(G82&lt;=30,"30 gün içinde","Planlı")))</f>
        <v/>
      </c>
      <c r="I82" s="16" t="str">
        <f>IF('Cihazlar'!S82="","",IF('Cihazlar'!T82="Uygun değil",(IF('Cihazlar'!S82="","",IF(ISNUMBER('Cihazlar'!S82),'Cihazlar'!S82,IFERROR(DATE(VALUE(RIGHT('Cihazlar'!S82,4)),VALUE(MID('Cihazlar'!S82,4,2)),VALUE(LEFT('Cihazlar'!S82,2))),""))))+0,EDATE((IF('Cihazlar'!S82="","",IF(ISNUMBER('Cihazlar'!S82),'Cihazlar'!S82,IFERROR(DATE(VALUE(RIGHT('Cihazlar'!S82,4)),VALUE(MID('Cihazlar'!S82,4,2)),VALUE(LEFT('Cihazlar'!S82,2))),"")))),12)))</f>
        <v/>
      </c>
      <c r="J82" s="17" t="str">
        <f>IF(I82="","",I82-TODAY())</f>
        <v/>
      </c>
      <c r="K82" s="16" t="str">
        <f>IF('Cihazlar'!V82="","",IF('Cihazlar'!W82="Uygun değil",(IF('Cihazlar'!V82="","",IF(ISNUMBER('Cihazlar'!V82),'Cihazlar'!V82,IFERROR(DATE(VALUE(RIGHT('Cihazlar'!V82,4)),VALUE(MID('Cihazlar'!V82,4,2)),VALUE(LEFT('Cihazlar'!V82,2))),""))))+0,EDATE((IF('Cihazlar'!V82="","",IF(ISNUMBER('Cihazlar'!V82),'Cihazlar'!V82,IFERROR(DATE(VALUE(RIGHT('Cihazlar'!V82,4)),VALUE(MID('Cihazlar'!V82,4,2)),VALUE(LEFT('Cihazlar'!V82,2))),"")))),12)))</f>
        <v/>
      </c>
      <c r="L82" s="17" t="str">
        <f>IF(K82="","",K82-TODAY())</f>
        <v/>
      </c>
      <c r="M82" s="16" t="str">
        <f>IF('Cihazlar'!F82&lt;&gt;"",IF('Cihazlar'!F82="","",IF(ISNUMBER('Cihazlar'!F82),'Cihazlar'!F82,IFERROR(DATE(VALUE(RIGHT('Cihazlar'!F82,4)),VALUE(MID('Cihazlar'!F82,4,2)),VALUE(LEFT('Cihazlar'!F82,2))),""))),IF('Cihazlar'!E82="","",IF(ISNUMBER('Cihazlar'!E82),'Cihazlar'!E82,IFERROR(DATE(VALUE(RIGHT('Cihazlar'!E82,4)),VALUE(MID('Cihazlar'!E82,4,2)),VALUE(LEFT('Cihazlar'!E82,2))),""))))</f>
        <v/>
      </c>
      <c r="N82" t="str">
        <f>IF('Cihazlar'!C82="","",IFERROR(MATCH('Cihazlar'!C82,'Ürünler'!$A:$A,0),IFERROR(MATCH('Cihazlar'!C82,'Ürünler'!$B:$B,0),"")))</f>
        <v/>
      </c>
      <c r="O82">
        <f>IF(P82&gt;0,0,IF('Cihazlar'!J82&lt;&gt;"",N(VALUE('Cihazlar'!J82)),IF(N82="",0,N(INDEX('Ürünler'!$C:$C,N82)))))</f>
        <v>0</v>
      </c>
      <c r="P82">
        <f>IF('Cihazlar'!K82&lt;&gt;"",N(VALUE('Cihazlar'!K82)),IF('Cihazlar'!J82&lt;&gt;"",0,IF(N82="",0,N(INDEX('Ürünler'!$D:$D,N82)))))</f>
        <v>0</v>
      </c>
    </row>
    <row r="83" spans="1:16">
      <c r="A83" t="str">
        <f>IF(AND('Cihazlar'!A83="",'Cihazlar'!B83=""),"",IFERROR(INDEX('Müşteriler'!$A:$A,MATCH(IF('Cihazlar'!A83="","§",'Cihazlar'!A83),'Müşteriler'!$K:$K,0)),IFERROR(INDEX('Müşteriler'!$A:$A,MATCH(IF('Cihazlar'!B83="","§",'Cihazlar'!B83),'Müşteriler'!$C:$C,0)),'Cihazlar'!A83&amp;'Cihazlar'!B83)))</f>
        <v/>
      </c>
      <c r="B83" t="str">
        <f>IF('Cihazlar'!C83="","",IF(N83="",'Cihazlar'!C83,INDEX('Ürünler'!$B:$B,N83)))</f>
        <v/>
      </c>
      <c r="C83" t="str">
        <f>IF('Cihazlar'!D83="","",'Cihazlar'!D83)</f>
        <v/>
      </c>
      <c r="D83" s="16" t="str">
        <f>M83</f>
        <v/>
      </c>
      <c r="E83" t="str">
        <f>IF(P83&gt;0,P83&amp;" gün",IF(O83&gt;0,O83&amp;" ay",""))</f>
        <v/>
      </c>
      <c r="F83" s="16" t="str">
        <f>IF(OR('Cihazlar'!C83="",M83=""),"",IF(P83&gt;0,M83+P83,IF(O83&gt;0,EDATE(M83,O83),"")))</f>
        <v/>
      </c>
      <c r="G83" s="17" t="str">
        <f>IF(F83="","",F83-TODAY())</f>
        <v/>
      </c>
      <c r="H83" t="str">
        <f>IF(G83="","",IF(G83&lt;0,"Gecikmiş",IF(G83&lt;=30,"30 gün içinde","Planlı")))</f>
        <v/>
      </c>
      <c r="I83" s="16" t="str">
        <f>IF('Cihazlar'!S83="","",IF('Cihazlar'!T83="Uygun değil",(IF('Cihazlar'!S83="","",IF(ISNUMBER('Cihazlar'!S83),'Cihazlar'!S83,IFERROR(DATE(VALUE(RIGHT('Cihazlar'!S83,4)),VALUE(MID('Cihazlar'!S83,4,2)),VALUE(LEFT('Cihazlar'!S83,2))),""))))+0,EDATE((IF('Cihazlar'!S83="","",IF(ISNUMBER('Cihazlar'!S83),'Cihazlar'!S83,IFERROR(DATE(VALUE(RIGHT('Cihazlar'!S83,4)),VALUE(MID('Cihazlar'!S83,4,2)),VALUE(LEFT('Cihazlar'!S83,2))),"")))),12)))</f>
        <v/>
      </c>
      <c r="J83" s="17" t="str">
        <f>IF(I83="","",I83-TODAY())</f>
        <v/>
      </c>
      <c r="K83" s="16" t="str">
        <f>IF('Cihazlar'!V83="","",IF('Cihazlar'!W83="Uygun değil",(IF('Cihazlar'!V83="","",IF(ISNUMBER('Cihazlar'!V83),'Cihazlar'!V83,IFERROR(DATE(VALUE(RIGHT('Cihazlar'!V83,4)),VALUE(MID('Cihazlar'!V83,4,2)),VALUE(LEFT('Cihazlar'!V83,2))),""))))+0,EDATE((IF('Cihazlar'!V83="","",IF(ISNUMBER('Cihazlar'!V83),'Cihazlar'!V83,IFERROR(DATE(VALUE(RIGHT('Cihazlar'!V83,4)),VALUE(MID('Cihazlar'!V83,4,2)),VALUE(LEFT('Cihazlar'!V83,2))),"")))),12)))</f>
        <v/>
      </c>
      <c r="L83" s="17" t="str">
        <f>IF(K83="","",K83-TODAY())</f>
        <v/>
      </c>
      <c r="M83" s="16" t="str">
        <f>IF('Cihazlar'!F83&lt;&gt;"",IF('Cihazlar'!F83="","",IF(ISNUMBER('Cihazlar'!F83),'Cihazlar'!F83,IFERROR(DATE(VALUE(RIGHT('Cihazlar'!F83,4)),VALUE(MID('Cihazlar'!F83,4,2)),VALUE(LEFT('Cihazlar'!F83,2))),""))),IF('Cihazlar'!E83="","",IF(ISNUMBER('Cihazlar'!E83),'Cihazlar'!E83,IFERROR(DATE(VALUE(RIGHT('Cihazlar'!E83,4)),VALUE(MID('Cihazlar'!E83,4,2)),VALUE(LEFT('Cihazlar'!E83,2))),""))))</f>
        <v/>
      </c>
      <c r="N83" t="str">
        <f>IF('Cihazlar'!C83="","",IFERROR(MATCH('Cihazlar'!C83,'Ürünler'!$A:$A,0),IFERROR(MATCH('Cihazlar'!C83,'Ürünler'!$B:$B,0),"")))</f>
        <v/>
      </c>
      <c r="O83">
        <f>IF(P83&gt;0,0,IF('Cihazlar'!J83&lt;&gt;"",N(VALUE('Cihazlar'!J83)),IF(N83="",0,N(INDEX('Ürünler'!$C:$C,N83)))))</f>
        <v>0</v>
      </c>
      <c r="P83">
        <f>IF('Cihazlar'!K83&lt;&gt;"",N(VALUE('Cihazlar'!K83)),IF('Cihazlar'!J83&lt;&gt;"",0,IF(N83="",0,N(INDEX('Ürünler'!$D:$D,N83)))))</f>
        <v>0</v>
      </c>
    </row>
    <row r="84" spans="1:16">
      <c r="A84" t="str">
        <f>IF(AND('Cihazlar'!A84="",'Cihazlar'!B84=""),"",IFERROR(INDEX('Müşteriler'!$A:$A,MATCH(IF('Cihazlar'!A84="","§",'Cihazlar'!A84),'Müşteriler'!$K:$K,0)),IFERROR(INDEX('Müşteriler'!$A:$A,MATCH(IF('Cihazlar'!B84="","§",'Cihazlar'!B84),'Müşteriler'!$C:$C,0)),'Cihazlar'!A84&amp;'Cihazlar'!B84)))</f>
        <v/>
      </c>
      <c r="B84" t="str">
        <f>IF('Cihazlar'!C84="","",IF(N84="",'Cihazlar'!C84,INDEX('Ürünler'!$B:$B,N84)))</f>
        <v/>
      </c>
      <c r="C84" t="str">
        <f>IF('Cihazlar'!D84="","",'Cihazlar'!D84)</f>
        <v/>
      </c>
      <c r="D84" s="16" t="str">
        <f>M84</f>
        <v/>
      </c>
      <c r="E84" t="str">
        <f>IF(P84&gt;0,P84&amp;" gün",IF(O84&gt;0,O84&amp;" ay",""))</f>
        <v/>
      </c>
      <c r="F84" s="16" t="str">
        <f>IF(OR('Cihazlar'!C84="",M84=""),"",IF(P84&gt;0,M84+P84,IF(O84&gt;0,EDATE(M84,O84),"")))</f>
        <v/>
      </c>
      <c r="G84" s="17" t="str">
        <f>IF(F84="","",F84-TODAY())</f>
        <v/>
      </c>
      <c r="H84" t="str">
        <f>IF(G84="","",IF(G84&lt;0,"Gecikmiş",IF(G84&lt;=30,"30 gün içinde","Planlı")))</f>
        <v/>
      </c>
      <c r="I84" s="16" t="str">
        <f>IF('Cihazlar'!S84="","",IF('Cihazlar'!T84="Uygun değil",(IF('Cihazlar'!S84="","",IF(ISNUMBER('Cihazlar'!S84),'Cihazlar'!S84,IFERROR(DATE(VALUE(RIGHT('Cihazlar'!S84,4)),VALUE(MID('Cihazlar'!S84,4,2)),VALUE(LEFT('Cihazlar'!S84,2))),""))))+0,EDATE((IF('Cihazlar'!S84="","",IF(ISNUMBER('Cihazlar'!S84),'Cihazlar'!S84,IFERROR(DATE(VALUE(RIGHT('Cihazlar'!S84,4)),VALUE(MID('Cihazlar'!S84,4,2)),VALUE(LEFT('Cihazlar'!S84,2))),"")))),12)))</f>
        <v/>
      </c>
      <c r="J84" s="17" t="str">
        <f>IF(I84="","",I84-TODAY())</f>
        <v/>
      </c>
      <c r="K84" s="16" t="str">
        <f>IF('Cihazlar'!V84="","",IF('Cihazlar'!W84="Uygun değil",(IF('Cihazlar'!V84="","",IF(ISNUMBER('Cihazlar'!V84),'Cihazlar'!V84,IFERROR(DATE(VALUE(RIGHT('Cihazlar'!V84,4)),VALUE(MID('Cihazlar'!V84,4,2)),VALUE(LEFT('Cihazlar'!V84,2))),""))))+0,EDATE((IF('Cihazlar'!V84="","",IF(ISNUMBER('Cihazlar'!V84),'Cihazlar'!V84,IFERROR(DATE(VALUE(RIGHT('Cihazlar'!V84,4)),VALUE(MID('Cihazlar'!V84,4,2)),VALUE(LEFT('Cihazlar'!V84,2))),"")))),12)))</f>
        <v/>
      </c>
      <c r="L84" s="17" t="str">
        <f>IF(K84="","",K84-TODAY())</f>
        <v/>
      </c>
      <c r="M84" s="16" t="str">
        <f>IF('Cihazlar'!F84&lt;&gt;"",IF('Cihazlar'!F84="","",IF(ISNUMBER('Cihazlar'!F84),'Cihazlar'!F84,IFERROR(DATE(VALUE(RIGHT('Cihazlar'!F84,4)),VALUE(MID('Cihazlar'!F84,4,2)),VALUE(LEFT('Cihazlar'!F84,2))),""))),IF('Cihazlar'!E84="","",IF(ISNUMBER('Cihazlar'!E84),'Cihazlar'!E84,IFERROR(DATE(VALUE(RIGHT('Cihazlar'!E84,4)),VALUE(MID('Cihazlar'!E84,4,2)),VALUE(LEFT('Cihazlar'!E84,2))),""))))</f>
        <v/>
      </c>
      <c r="N84" t="str">
        <f>IF('Cihazlar'!C84="","",IFERROR(MATCH('Cihazlar'!C84,'Ürünler'!$A:$A,0),IFERROR(MATCH('Cihazlar'!C84,'Ürünler'!$B:$B,0),"")))</f>
        <v/>
      </c>
      <c r="O84">
        <f>IF(P84&gt;0,0,IF('Cihazlar'!J84&lt;&gt;"",N(VALUE('Cihazlar'!J84)),IF(N84="",0,N(INDEX('Ürünler'!$C:$C,N84)))))</f>
        <v>0</v>
      </c>
      <c r="P84">
        <f>IF('Cihazlar'!K84&lt;&gt;"",N(VALUE('Cihazlar'!K84)),IF('Cihazlar'!J84&lt;&gt;"",0,IF(N84="",0,N(INDEX('Ürünler'!$D:$D,N84)))))</f>
        <v>0</v>
      </c>
    </row>
    <row r="85" spans="1:16">
      <c r="A85" t="str">
        <f>IF(AND('Cihazlar'!A85="",'Cihazlar'!B85=""),"",IFERROR(INDEX('Müşteriler'!$A:$A,MATCH(IF('Cihazlar'!A85="","§",'Cihazlar'!A85),'Müşteriler'!$K:$K,0)),IFERROR(INDEX('Müşteriler'!$A:$A,MATCH(IF('Cihazlar'!B85="","§",'Cihazlar'!B85),'Müşteriler'!$C:$C,0)),'Cihazlar'!A85&amp;'Cihazlar'!B85)))</f>
        <v/>
      </c>
      <c r="B85" t="str">
        <f>IF('Cihazlar'!C85="","",IF(N85="",'Cihazlar'!C85,INDEX('Ürünler'!$B:$B,N85)))</f>
        <v/>
      </c>
      <c r="C85" t="str">
        <f>IF('Cihazlar'!D85="","",'Cihazlar'!D85)</f>
        <v/>
      </c>
      <c r="D85" s="16" t="str">
        <f>M85</f>
        <v/>
      </c>
      <c r="E85" t="str">
        <f>IF(P85&gt;0,P85&amp;" gün",IF(O85&gt;0,O85&amp;" ay",""))</f>
        <v/>
      </c>
      <c r="F85" s="16" t="str">
        <f>IF(OR('Cihazlar'!C85="",M85=""),"",IF(P85&gt;0,M85+P85,IF(O85&gt;0,EDATE(M85,O85),"")))</f>
        <v/>
      </c>
      <c r="G85" s="17" t="str">
        <f>IF(F85="","",F85-TODAY())</f>
        <v/>
      </c>
      <c r="H85" t="str">
        <f>IF(G85="","",IF(G85&lt;0,"Gecikmiş",IF(G85&lt;=30,"30 gün içinde","Planlı")))</f>
        <v/>
      </c>
      <c r="I85" s="16" t="str">
        <f>IF('Cihazlar'!S85="","",IF('Cihazlar'!T85="Uygun değil",(IF('Cihazlar'!S85="","",IF(ISNUMBER('Cihazlar'!S85),'Cihazlar'!S85,IFERROR(DATE(VALUE(RIGHT('Cihazlar'!S85,4)),VALUE(MID('Cihazlar'!S85,4,2)),VALUE(LEFT('Cihazlar'!S85,2))),""))))+0,EDATE((IF('Cihazlar'!S85="","",IF(ISNUMBER('Cihazlar'!S85),'Cihazlar'!S85,IFERROR(DATE(VALUE(RIGHT('Cihazlar'!S85,4)),VALUE(MID('Cihazlar'!S85,4,2)),VALUE(LEFT('Cihazlar'!S85,2))),"")))),12)))</f>
        <v/>
      </c>
      <c r="J85" s="17" t="str">
        <f>IF(I85="","",I85-TODAY())</f>
        <v/>
      </c>
      <c r="K85" s="16" t="str">
        <f>IF('Cihazlar'!V85="","",IF('Cihazlar'!W85="Uygun değil",(IF('Cihazlar'!V85="","",IF(ISNUMBER('Cihazlar'!V85),'Cihazlar'!V85,IFERROR(DATE(VALUE(RIGHT('Cihazlar'!V85,4)),VALUE(MID('Cihazlar'!V85,4,2)),VALUE(LEFT('Cihazlar'!V85,2))),""))))+0,EDATE((IF('Cihazlar'!V85="","",IF(ISNUMBER('Cihazlar'!V85),'Cihazlar'!V85,IFERROR(DATE(VALUE(RIGHT('Cihazlar'!V85,4)),VALUE(MID('Cihazlar'!V85,4,2)),VALUE(LEFT('Cihazlar'!V85,2))),"")))),12)))</f>
        <v/>
      </c>
      <c r="L85" s="17" t="str">
        <f>IF(K85="","",K85-TODAY())</f>
        <v/>
      </c>
      <c r="M85" s="16" t="str">
        <f>IF('Cihazlar'!F85&lt;&gt;"",IF('Cihazlar'!F85="","",IF(ISNUMBER('Cihazlar'!F85),'Cihazlar'!F85,IFERROR(DATE(VALUE(RIGHT('Cihazlar'!F85,4)),VALUE(MID('Cihazlar'!F85,4,2)),VALUE(LEFT('Cihazlar'!F85,2))),""))),IF('Cihazlar'!E85="","",IF(ISNUMBER('Cihazlar'!E85),'Cihazlar'!E85,IFERROR(DATE(VALUE(RIGHT('Cihazlar'!E85,4)),VALUE(MID('Cihazlar'!E85,4,2)),VALUE(LEFT('Cihazlar'!E85,2))),""))))</f>
        <v/>
      </c>
      <c r="N85" t="str">
        <f>IF('Cihazlar'!C85="","",IFERROR(MATCH('Cihazlar'!C85,'Ürünler'!$A:$A,0),IFERROR(MATCH('Cihazlar'!C85,'Ürünler'!$B:$B,0),"")))</f>
        <v/>
      </c>
      <c r="O85">
        <f>IF(P85&gt;0,0,IF('Cihazlar'!J85&lt;&gt;"",N(VALUE('Cihazlar'!J85)),IF(N85="",0,N(INDEX('Ürünler'!$C:$C,N85)))))</f>
        <v>0</v>
      </c>
      <c r="P85">
        <f>IF('Cihazlar'!K85&lt;&gt;"",N(VALUE('Cihazlar'!K85)),IF('Cihazlar'!J85&lt;&gt;"",0,IF(N85="",0,N(INDEX('Ürünler'!$D:$D,N85)))))</f>
        <v>0</v>
      </c>
    </row>
    <row r="86" spans="1:16">
      <c r="A86" t="str">
        <f>IF(AND('Cihazlar'!A86="",'Cihazlar'!B86=""),"",IFERROR(INDEX('Müşteriler'!$A:$A,MATCH(IF('Cihazlar'!A86="","§",'Cihazlar'!A86),'Müşteriler'!$K:$K,0)),IFERROR(INDEX('Müşteriler'!$A:$A,MATCH(IF('Cihazlar'!B86="","§",'Cihazlar'!B86),'Müşteriler'!$C:$C,0)),'Cihazlar'!A86&amp;'Cihazlar'!B86)))</f>
        <v/>
      </c>
      <c r="B86" t="str">
        <f>IF('Cihazlar'!C86="","",IF(N86="",'Cihazlar'!C86,INDEX('Ürünler'!$B:$B,N86)))</f>
        <v/>
      </c>
      <c r="C86" t="str">
        <f>IF('Cihazlar'!D86="","",'Cihazlar'!D86)</f>
        <v/>
      </c>
      <c r="D86" s="16" t="str">
        <f>M86</f>
        <v/>
      </c>
      <c r="E86" t="str">
        <f>IF(P86&gt;0,P86&amp;" gün",IF(O86&gt;0,O86&amp;" ay",""))</f>
        <v/>
      </c>
      <c r="F86" s="16" t="str">
        <f>IF(OR('Cihazlar'!C86="",M86=""),"",IF(P86&gt;0,M86+P86,IF(O86&gt;0,EDATE(M86,O86),"")))</f>
        <v/>
      </c>
      <c r="G86" s="17" t="str">
        <f>IF(F86="","",F86-TODAY())</f>
        <v/>
      </c>
      <c r="H86" t="str">
        <f>IF(G86="","",IF(G86&lt;0,"Gecikmiş",IF(G86&lt;=30,"30 gün içinde","Planlı")))</f>
        <v/>
      </c>
      <c r="I86" s="16" t="str">
        <f>IF('Cihazlar'!S86="","",IF('Cihazlar'!T86="Uygun değil",(IF('Cihazlar'!S86="","",IF(ISNUMBER('Cihazlar'!S86),'Cihazlar'!S86,IFERROR(DATE(VALUE(RIGHT('Cihazlar'!S86,4)),VALUE(MID('Cihazlar'!S86,4,2)),VALUE(LEFT('Cihazlar'!S86,2))),""))))+0,EDATE((IF('Cihazlar'!S86="","",IF(ISNUMBER('Cihazlar'!S86),'Cihazlar'!S86,IFERROR(DATE(VALUE(RIGHT('Cihazlar'!S86,4)),VALUE(MID('Cihazlar'!S86,4,2)),VALUE(LEFT('Cihazlar'!S86,2))),"")))),12)))</f>
        <v/>
      </c>
      <c r="J86" s="17" t="str">
        <f>IF(I86="","",I86-TODAY())</f>
        <v/>
      </c>
      <c r="K86" s="16" t="str">
        <f>IF('Cihazlar'!V86="","",IF('Cihazlar'!W86="Uygun değil",(IF('Cihazlar'!V86="","",IF(ISNUMBER('Cihazlar'!V86),'Cihazlar'!V86,IFERROR(DATE(VALUE(RIGHT('Cihazlar'!V86,4)),VALUE(MID('Cihazlar'!V86,4,2)),VALUE(LEFT('Cihazlar'!V86,2))),""))))+0,EDATE((IF('Cihazlar'!V86="","",IF(ISNUMBER('Cihazlar'!V86),'Cihazlar'!V86,IFERROR(DATE(VALUE(RIGHT('Cihazlar'!V86,4)),VALUE(MID('Cihazlar'!V86,4,2)),VALUE(LEFT('Cihazlar'!V86,2))),"")))),12)))</f>
        <v/>
      </c>
      <c r="L86" s="17" t="str">
        <f>IF(K86="","",K86-TODAY())</f>
        <v/>
      </c>
      <c r="M86" s="16" t="str">
        <f>IF('Cihazlar'!F86&lt;&gt;"",IF('Cihazlar'!F86="","",IF(ISNUMBER('Cihazlar'!F86),'Cihazlar'!F86,IFERROR(DATE(VALUE(RIGHT('Cihazlar'!F86,4)),VALUE(MID('Cihazlar'!F86,4,2)),VALUE(LEFT('Cihazlar'!F86,2))),""))),IF('Cihazlar'!E86="","",IF(ISNUMBER('Cihazlar'!E86),'Cihazlar'!E86,IFERROR(DATE(VALUE(RIGHT('Cihazlar'!E86,4)),VALUE(MID('Cihazlar'!E86,4,2)),VALUE(LEFT('Cihazlar'!E86,2))),""))))</f>
        <v/>
      </c>
      <c r="N86" t="str">
        <f>IF('Cihazlar'!C86="","",IFERROR(MATCH('Cihazlar'!C86,'Ürünler'!$A:$A,0),IFERROR(MATCH('Cihazlar'!C86,'Ürünler'!$B:$B,0),"")))</f>
        <v/>
      </c>
      <c r="O86">
        <f>IF(P86&gt;0,0,IF('Cihazlar'!J86&lt;&gt;"",N(VALUE('Cihazlar'!J86)),IF(N86="",0,N(INDEX('Ürünler'!$C:$C,N86)))))</f>
        <v>0</v>
      </c>
      <c r="P86">
        <f>IF('Cihazlar'!K86&lt;&gt;"",N(VALUE('Cihazlar'!K86)),IF('Cihazlar'!J86&lt;&gt;"",0,IF(N86="",0,N(INDEX('Ürünler'!$D:$D,N86)))))</f>
        <v>0</v>
      </c>
    </row>
    <row r="87" spans="1:16">
      <c r="A87" t="str">
        <f>IF(AND('Cihazlar'!A87="",'Cihazlar'!B87=""),"",IFERROR(INDEX('Müşteriler'!$A:$A,MATCH(IF('Cihazlar'!A87="","§",'Cihazlar'!A87),'Müşteriler'!$K:$K,0)),IFERROR(INDEX('Müşteriler'!$A:$A,MATCH(IF('Cihazlar'!B87="","§",'Cihazlar'!B87),'Müşteriler'!$C:$C,0)),'Cihazlar'!A87&amp;'Cihazlar'!B87)))</f>
        <v/>
      </c>
      <c r="B87" t="str">
        <f>IF('Cihazlar'!C87="","",IF(N87="",'Cihazlar'!C87,INDEX('Ürünler'!$B:$B,N87)))</f>
        <v/>
      </c>
      <c r="C87" t="str">
        <f>IF('Cihazlar'!D87="","",'Cihazlar'!D87)</f>
        <v/>
      </c>
      <c r="D87" s="16" t="str">
        <f>M87</f>
        <v/>
      </c>
      <c r="E87" t="str">
        <f>IF(P87&gt;0,P87&amp;" gün",IF(O87&gt;0,O87&amp;" ay",""))</f>
        <v/>
      </c>
      <c r="F87" s="16" t="str">
        <f>IF(OR('Cihazlar'!C87="",M87=""),"",IF(P87&gt;0,M87+P87,IF(O87&gt;0,EDATE(M87,O87),"")))</f>
        <v/>
      </c>
      <c r="G87" s="17" t="str">
        <f>IF(F87="","",F87-TODAY())</f>
        <v/>
      </c>
      <c r="H87" t="str">
        <f>IF(G87="","",IF(G87&lt;0,"Gecikmiş",IF(G87&lt;=30,"30 gün içinde","Planlı")))</f>
        <v/>
      </c>
      <c r="I87" s="16" t="str">
        <f>IF('Cihazlar'!S87="","",IF('Cihazlar'!T87="Uygun değil",(IF('Cihazlar'!S87="","",IF(ISNUMBER('Cihazlar'!S87),'Cihazlar'!S87,IFERROR(DATE(VALUE(RIGHT('Cihazlar'!S87,4)),VALUE(MID('Cihazlar'!S87,4,2)),VALUE(LEFT('Cihazlar'!S87,2))),""))))+0,EDATE((IF('Cihazlar'!S87="","",IF(ISNUMBER('Cihazlar'!S87),'Cihazlar'!S87,IFERROR(DATE(VALUE(RIGHT('Cihazlar'!S87,4)),VALUE(MID('Cihazlar'!S87,4,2)),VALUE(LEFT('Cihazlar'!S87,2))),"")))),12)))</f>
        <v/>
      </c>
      <c r="J87" s="17" t="str">
        <f>IF(I87="","",I87-TODAY())</f>
        <v/>
      </c>
      <c r="K87" s="16" t="str">
        <f>IF('Cihazlar'!V87="","",IF('Cihazlar'!W87="Uygun değil",(IF('Cihazlar'!V87="","",IF(ISNUMBER('Cihazlar'!V87),'Cihazlar'!V87,IFERROR(DATE(VALUE(RIGHT('Cihazlar'!V87,4)),VALUE(MID('Cihazlar'!V87,4,2)),VALUE(LEFT('Cihazlar'!V87,2))),""))))+0,EDATE((IF('Cihazlar'!V87="","",IF(ISNUMBER('Cihazlar'!V87),'Cihazlar'!V87,IFERROR(DATE(VALUE(RIGHT('Cihazlar'!V87,4)),VALUE(MID('Cihazlar'!V87,4,2)),VALUE(LEFT('Cihazlar'!V87,2))),"")))),12)))</f>
        <v/>
      </c>
      <c r="L87" s="17" t="str">
        <f>IF(K87="","",K87-TODAY())</f>
        <v/>
      </c>
      <c r="M87" s="16" t="str">
        <f>IF('Cihazlar'!F87&lt;&gt;"",IF('Cihazlar'!F87="","",IF(ISNUMBER('Cihazlar'!F87),'Cihazlar'!F87,IFERROR(DATE(VALUE(RIGHT('Cihazlar'!F87,4)),VALUE(MID('Cihazlar'!F87,4,2)),VALUE(LEFT('Cihazlar'!F87,2))),""))),IF('Cihazlar'!E87="","",IF(ISNUMBER('Cihazlar'!E87),'Cihazlar'!E87,IFERROR(DATE(VALUE(RIGHT('Cihazlar'!E87,4)),VALUE(MID('Cihazlar'!E87,4,2)),VALUE(LEFT('Cihazlar'!E87,2))),""))))</f>
        <v/>
      </c>
      <c r="N87" t="str">
        <f>IF('Cihazlar'!C87="","",IFERROR(MATCH('Cihazlar'!C87,'Ürünler'!$A:$A,0),IFERROR(MATCH('Cihazlar'!C87,'Ürünler'!$B:$B,0),"")))</f>
        <v/>
      </c>
      <c r="O87">
        <f>IF(P87&gt;0,0,IF('Cihazlar'!J87&lt;&gt;"",N(VALUE('Cihazlar'!J87)),IF(N87="",0,N(INDEX('Ürünler'!$C:$C,N87)))))</f>
        <v>0</v>
      </c>
      <c r="P87">
        <f>IF('Cihazlar'!K87&lt;&gt;"",N(VALUE('Cihazlar'!K87)),IF('Cihazlar'!J87&lt;&gt;"",0,IF(N87="",0,N(INDEX('Ürünler'!$D:$D,N87)))))</f>
        <v>0</v>
      </c>
    </row>
    <row r="88" spans="1:16">
      <c r="A88" t="str">
        <f>IF(AND('Cihazlar'!A88="",'Cihazlar'!B88=""),"",IFERROR(INDEX('Müşteriler'!$A:$A,MATCH(IF('Cihazlar'!A88="","§",'Cihazlar'!A88),'Müşteriler'!$K:$K,0)),IFERROR(INDEX('Müşteriler'!$A:$A,MATCH(IF('Cihazlar'!B88="","§",'Cihazlar'!B88),'Müşteriler'!$C:$C,0)),'Cihazlar'!A88&amp;'Cihazlar'!B88)))</f>
        <v/>
      </c>
      <c r="B88" t="str">
        <f>IF('Cihazlar'!C88="","",IF(N88="",'Cihazlar'!C88,INDEX('Ürünler'!$B:$B,N88)))</f>
        <v/>
      </c>
      <c r="C88" t="str">
        <f>IF('Cihazlar'!D88="","",'Cihazlar'!D88)</f>
        <v/>
      </c>
      <c r="D88" s="16" t="str">
        <f>M88</f>
        <v/>
      </c>
      <c r="E88" t="str">
        <f>IF(P88&gt;0,P88&amp;" gün",IF(O88&gt;0,O88&amp;" ay",""))</f>
        <v/>
      </c>
      <c r="F88" s="16" t="str">
        <f>IF(OR('Cihazlar'!C88="",M88=""),"",IF(P88&gt;0,M88+P88,IF(O88&gt;0,EDATE(M88,O88),"")))</f>
        <v/>
      </c>
      <c r="G88" s="17" t="str">
        <f>IF(F88="","",F88-TODAY())</f>
        <v/>
      </c>
      <c r="H88" t="str">
        <f>IF(G88="","",IF(G88&lt;0,"Gecikmiş",IF(G88&lt;=30,"30 gün içinde","Planlı")))</f>
        <v/>
      </c>
      <c r="I88" s="16" t="str">
        <f>IF('Cihazlar'!S88="","",IF('Cihazlar'!T88="Uygun değil",(IF('Cihazlar'!S88="","",IF(ISNUMBER('Cihazlar'!S88),'Cihazlar'!S88,IFERROR(DATE(VALUE(RIGHT('Cihazlar'!S88,4)),VALUE(MID('Cihazlar'!S88,4,2)),VALUE(LEFT('Cihazlar'!S88,2))),""))))+0,EDATE((IF('Cihazlar'!S88="","",IF(ISNUMBER('Cihazlar'!S88),'Cihazlar'!S88,IFERROR(DATE(VALUE(RIGHT('Cihazlar'!S88,4)),VALUE(MID('Cihazlar'!S88,4,2)),VALUE(LEFT('Cihazlar'!S88,2))),"")))),12)))</f>
        <v/>
      </c>
      <c r="J88" s="17" t="str">
        <f>IF(I88="","",I88-TODAY())</f>
        <v/>
      </c>
      <c r="K88" s="16" t="str">
        <f>IF('Cihazlar'!V88="","",IF('Cihazlar'!W88="Uygun değil",(IF('Cihazlar'!V88="","",IF(ISNUMBER('Cihazlar'!V88),'Cihazlar'!V88,IFERROR(DATE(VALUE(RIGHT('Cihazlar'!V88,4)),VALUE(MID('Cihazlar'!V88,4,2)),VALUE(LEFT('Cihazlar'!V88,2))),""))))+0,EDATE((IF('Cihazlar'!V88="","",IF(ISNUMBER('Cihazlar'!V88),'Cihazlar'!V88,IFERROR(DATE(VALUE(RIGHT('Cihazlar'!V88,4)),VALUE(MID('Cihazlar'!V88,4,2)),VALUE(LEFT('Cihazlar'!V88,2))),"")))),12)))</f>
        <v/>
      </c>
      <c r="L88" s="17" t="str">
        <f>IF(K88="","",K88-TODAY())</f>
        <v/>
      </c>
      <c r="M88" s="16" t="str">
        <f>IF('Cihazlar'!F88&lt;&gt;"",IF('Cihazlar'!F88="","",IF(ISNUMBER('Cihazlar'!F88),'Cihazlar'!F88,IFERROR(DATE(VALUE(RIGHT('Cihazlar'!F88,4)),VALUE(MID('Cihazlar'!F88,4,2)),VALUE(LEFT('Cihazlar'!F88,2))),""))),IF('Cihazlar'!E88="","",IF(ISNUMBER('Cihazlar'!E88),'Cihazlar'!E88,IFERROR(DATE(VALUE(RIGHT('Cihazlar'!E88,4)),VALUE(MID('Cihazlar'!E88,4,2)),VALUE(LEFT('Cihazlar'!E88,2))),""))))</f>
        <v/>
      </c>
      <c r="N88" t="str">
        <f>IF('Cihazlar'!C88="","",IFERROR(MATCH('Cihazlar'!C88,'Ürünler'!$A:$A,0),IFERROR(MATCH('Cihazlar'!C88,'Ürünler'!$B:$B,0),"")))</f>
        <v/>
      </c>
      <c r="O88">
        <f>IF(P88&gt;0,0,IF('Cihazlar'!J88&lt;&gt;"",N(VALUE('Cihazlar'!J88)),IF(N88="",0,N(INDEX('Ürünler'!$C:$C,N88)))))</f>
        <v>0</v>
      </c>
      <c r="P88">
        <f>IF('Cihazlar'!K88&lt;&gt;"",N(VALUE('Cihazlar'!K88)),IF('Cihazlar'!J88&lt;&gt;"",0,IF(N88="",0,N(INDEX('Ürünler'!$D:$D,N88)))))</f>
        <v>0</v>
      </c>
    </row>
    <row r="89" spans="1:16">
      <c r="A89" t="str">
        <f>IF(AND('Cihazlar'!A89="",'Cihazlar'!B89=""),"",IFERROR(INDEX('Müşteriler'!$A:$A,MATCH(IF('Cihazlar'!A89="","§",'Cihazlar'!A89),'Müşteriler'!$K:$K,0)),IFERROR(INDEX('Müşteriler'!$A:$A,MATCH(IF('Cihazlar'!B89="","§",'Cihazlar'!B89),'Müşteriler'!$C:$C,0)),'Cihazlar'!A89&amp;'Cihazlar'!B89)))</f>
        <v/>
      </c>
      <c r="B89" t="str">
        <f>IF('Cihazlar'!C89="","",IF(N89="",'Cihazlar'!C89,INDEX('Ürünler'!$B:$B,N89)))</f>
        <v/>
      </c>
      <c r="C89" t="str">
        <f>IF('Cihazlar'!D89="","",'Cihazlar'!D89)</f>
        <v/>
      </c>
      <c r="D89" s="16" t="str">
        <f>M89</f>
        <v/>
      </c>
      <c r="E89" t="str">
        <f>IF(P89&gt;0,P89&amp;" gün",IF(O89&gt;0,O89&amp;" ay",""))</f>
        <v/>
      </c>
      <c r="F89" s="16" t="str">
        <f>IF(OR('Cihazlar'!C89="",M89=""),"",IF(P89&gt;0,M89+P89,IF(O89&gt;0,EDATE(M89,O89),"")))</f>
        <v/>
      </c>
      <c r="G89" s="17" t="str">
        <f>IF(F89="","",F89-TODAY())</f>
        <v/>
      </c>
      <c r="H89" t="str">
        <f>IF(G89="","",IF(G89&lt;0,"Gecikmiş",IF(G89&lt;=30,"30 gün içinde","Planlı")))</f>
        <v/>
      </c>
      <c r="I89" s="16" t="str">
        <f>IF('Cihazlar'!S89="","",IF('Cihazlar'!T89="Uygun değil",(IF('Cihazlar'!S89="","",IF(ISNUMBER('Cihazlar'!S89),'Cihazlar'!S89,IFERROR(DATE(VALUE(RIGHT('Cihazlar'!S89,4)),VALUE(MID('Cihazlar'!S89,4,2)),VALUE(LEFT('Cihazlar'!S89,2))),""))))+0,EDATE((IF('Cihazlar'!S89="","",IF(ISNUMBER('Cihazlar'!S89),'Cihazlar'!S89,IFERROR(DATE(VALUE(RIGHT('Cihazlar'!S89,4)),VALUE(MID('Cihazlar'!S89,4,2)),VALUE(LEFT('Cihazlar'!S89,2))),"")))),12)))</f>
        <v/>
      </c>
      <c r="J89" s="17" t="str">
        <f>IF(I89="","",I89-TODAY())</f>
        <v/>
      </c>
      <c r="K89" s="16" t="str">
        <f>IF('Cihazlar'!V89="","",IF('Cihazlar'!W89="Uygun değil",(IF('Cihazlar'!V89="","",IF(ISNUMBER('Cihazlar'!V89),'Cihazlar'!V89,IFERROR(DATE(VALUE(RIGHT('Cihazlar'!V89,4)),VALUE(MID('Cihazlar'!V89,4,2)),VALUE(LEFT('Cihazlar'!V89,2))),""))))+0,EDATE((IF('Cihazlar'!V89="","",IF(ISNUMBER('Cihazlar'!V89),'Cihazlar'!V89,IFERROR(DATE(VALUE(RIGHT('Cihazlar'!V89,4)),VALUE(MID('Cihazlar'!V89,4,2)),VALUE(LEFT('Cihazlar'!V89,2))),"")))),12)))</f>
        <v/>
      </c>
      <c r="L89" s="17" t="str">
        <f>IF(K89="","",K89-TODAY())</f>
        <v/>
      </c>
      <c r="M89" s="16" t="str">
        <f>IF('Cihazlar'!F89&lt;&gt;"",IF('Cihazlar'!F89="","",IF(ISNUMBER('Cihazlar'!F89),'Cihazlar'!F89,IFERROR(DATE(VALUE(RIGHT('Cihazlar'!F89,4)),VALUE(MID('Cihazlar'!F89,4,2)),VALUE(LEFT('Cihazlar'!F89,2))),""))),IF('Cihazlar'!E89="","",IF(ISNUMBER('Cihazlar'!E89),'Cihazlar'!E89,IFERROR(DATE(VALUE(RIGHT('Cihazlar'!E89,4)),VALUE(MID('Cihazlar'!E89,4,2)),VALUE(LEFT('Cihazlar'!E89,2))),""))))</f>
        <v/>
      </c>
      <c r="N89" t="str">
        <f>IF('Cihazlar'!C89="","",IFERROR(MATCH('Cihazlar'!C89,'Ürünler'!$A:$A,0),IFERROR(MATCH('Cihazlar'!C89,'Ürünler'!$B:$B,0),"")))</f>
        <v/>
      </c>
      <c r="O89">
        <f>IF(P89&gt;0,0,IF('Cihazlar'!J89&lt;&gt;"",N(VALUE('Cihazlar'!J89)),IF(N89="",0,N(INDEX('Ürünler'!$C:$C,N89)))))</f>
        <v>0</v>
      </c>
      <c r="P89">
        <f>IF('Cihazlar'!K89&lt;&gt;"",N(VALUE('Cihazlar'!K89)),IF('Cihazlar'!J89&lt;&gt;"",0,IF(N89="",0,N(INDEX('Ürünler'!$D:$D,N89)))))</f>
        <v>0</v>
      </c>
    </row>
    <row r="90" spans="1:16">
      <c r="A90" t="str">
        <f>IF(AND('Cihazlar'!A90="",'Cihazlar'!B90=""),"",IFERROR(INDEX('Müşteriler'!$A:$A,MATCH(IF('Cihazlar'!A90="","§",'Cihazlar'!A90),'Müşteriler'!$K:$K,0)),IFERROR(INDEX('Müşteriler'!$A:$A,MATCH(IF('Cihazlar'!B90="","§",'Cihazlar'!B90),'Müşteriler'!$C:$C,0)),'Cihazlar'!A90&amp;'Cihazlar'!B90)))</f>
        <v/>
      </c>
      <c r="B90" t="str">
        <f>IF('Cihazlar'!C90="","",IF(N90="",'Cihazlar'!C90,INDEX('Ürünler'!$B:$B,N90)))</f>
        <v/>
      </c>
      <c r="C90" t="str">
        <f>IF('Cihazlar'!D90="","",'Cihazlar'!D90)</f>
        <v/>
      </c>
      <c r="D90" s="16" t="str">
        <f>M90</f>
        <v/>
      </c>
      <c r="E90" t="str">
        <f>IF(P90&gt;0,P90&amp;" gün",IF(O90&gt;0,O90&amp;" ay",""))</f>
        <v/>
      </c>
      <c r="F90" s="16" t="str">
        <f>IF(OR('Cihazlar'!C90="",M90=""),"",IF(P90&gt;0,M90+P90,IF(O90&gt;0,EDATE(M90,O90),"")))</f>
        <v/>
      </c>
      <c r="G90" s="17" t="str">
        <f>IF(F90="","",F90-TODAY())</f>
        <v/>
      </c>
      <c r="H90" t="str">
        <f>IF(G90="","",IF(G90&lt;0,"Gecikmiş",IF(G90&lt;=30,"30 gün içinde","Planlı")))</f>
        <v/>
      </c>
      <c r="I90" s="16" t="str">
        <f>IF('Cihazlar'!S90="","",IF('Cihazlar'!T90="Uygun değil",(IF('Cihazlar'!S90="","",IF(ISNUMBER('Cihazlar'!S90),'Cihazlar'!S90,IFERROR(DATE(VALUE(RIGHT('Cihazlar'!S90,4)),VALUE(MID('Cihazlar'!S90,4,2)),VALUE(LEFT('Cihazlar'!S90,2))),""))))+0,EDATE((IF('Cihazlar'!S90="","",IF(ISNUMBER('Cihazlar'!S90),'Cihazlar'!S90,IFERROR(DATE(VALUE(RIGHT('Cihazlar'!S90,4)),VALUE(MID('Cihazlar'!S90,4,2)),VALUE(LEFT('Cihazlar'!S90,2))),"")))),12)))</f>
        <v/>
      </c>
      <c r="J90" s="17" t="str">
        <f>IF(I90="","",I90-TODAY())</f>
        <v/>
      </c>
      <c r="K90" s="16" t="str">
        <f>IF('Cihazlar'!V90="","",IF('Cihazlar'!W90="Uygun değil",(IF('Cihazlar'!V90="","",IF(ISNUMBER('Cihazlar'!V90),'Cihazlar'!V90,IFERROR(DATE(VALUE(RIGHT('Cihazlar'!V90,4)),VALUE(MID('Cihazlar'!V90,4,2)),VALUE(LEFT('Cihazlar'!V90,2))),""))))+0,EDATE((IF('Cihazlar'!V90="","",IF(ISNUMBER('Cihazlar'!V90),'Cihazlar'!V90,IFERROR(DATE(VALUE(RIGHT('Cihazlar'!V90,4)),VALUE(MID('Cihazlar'!V90,4,2)),VALUE(LEFT('Cihazlar'!V90,2))),"")))),12)))</f>
        <v/>
      </c>
      <c r="L90" s="17" t="str">
        <f>IF(K90="","",K90-TODAY())</f>
        <v/>
      </c>
      <c r="M90" s="16" t="str">
        <f>IF('Cihazlar'!F90&lt;&gt;"",IF('Cihazlar'!F90="","",IF(ISNUMBER('Cihazlar'!F90),'Cihazlar'!F90,IFERROR(DATE(VALUE(RIGHT('Cihazlar'!F90,4)),VALUE(MID('Cihazlar'!F90,4,2)),VALUE(LEFT('Cihazlar'!F90,2))),""))),IF('Cihazlar'!E90="","",IF(ISNUMBER('Cihazlar'!E90),'Cihazlar'!E90,IFERROR(DATE(VALUE(RIGHT('Cihazlar'!E90,4)),VALUE(MID('Cihazlar'!E90,4,2)),VALUE(LEFT('Cihazlar'!E90,2))),""))))</f>
        <v/>
      </c>
      <c r="N90" t="str">
        <f>IF('Cihazlar'!C90="","",IFERROR(MATCH('Cihazlar'!C90,'Ürünler'!$A:$A,0),IFERROR(MATCH('Cihazlar'!C90,'Ürünler'!$B:$B,0),"")))</f>
        <v/>
      </c>
      <c r="O90">
        <f>IF(P90&gt;0,0,IF('Cihazlar'!J90&lt;&gt;"",N(VALUE('Cihazlar'!J90)),IF(N90="",0,N(INDEX('Ürünler'!$C:$C,N90)))))</f>
        <v>0</v>
      </c>
      <c r="P90">
        <f>IF('Cihazlar'!K90&lt;&gt;"",N(VALUE('Cihazlar'!K90)),IF('Cihazlar'!J90&lt;&gt;"",0,IF(N90="",0,N(INDEX('Ürünler'!$D:$D,N90)))))</f>
        <v>0</v>
      </c>
    </row>
    <row r="91" spans="1:16">
      <c r="A91" t="str">
        <f>IF(AND('Cihazlar'!A91="",'Cihazlar'!B91=""),"",IFERROR(INDEX('Müşteriler'!$A:$A,MATCH(IF('Cihazlar'!A91="","§",'Cihazlar'!A91),'Müşteriler'!$K:$K,0)),IFERROR(INDEX('Müşteriler'!$A:$A,MATCH(IF('Cihazlar'!B91="","§",'Cihazlar'!B91),'Müşteriler'!$C:$C,0)),'Cihazlar'!A91&amp;'Cihazlar'!B91)))</f>
        <v/>
      </c>
      <c r="B91" t="str">
        <f>IF('Cihazlar'!C91="","",IF(N91="",'Cihazlar'!C91,INDEX('Ürünler'!$B:$B,N91)))</f>
        <v/>
      </c>
      <c r="C91" t="str">
        <f>IF('Cihazlar'!D91="","",'Cihazlar'!D91)</f>
        <v/>
      </c>
      <c r="D91" s="16" t="str">
        <f>M91</f>
        <v/>
      </c>
      <c r="E91" t="str">
        <f>IF(P91&gt;0,P91&amp;" gün",IF(O91&gt;0,O91&amp;" ay",""))</f>
        <v/>
      </c>
      <c r="F91" s="16" t="str">
        <f>IF(OR('Cihazlar'!C91="",M91=""),"",IF(P91&gt;0,M91+P91,IF(O91&gt;0,EDATE(M91,O91),"")))</f>
        <v/>
      </c>
      <c r="G91" s="17" t="str">
        <f>IF(F91="","",F91-TODAY())</f>
        <v/>
      </c>
      <c r="H91" t="str">
        <f>IF(G91="","",IF(G91&lt;0,"Gecikmiş",IF(G91&lt;=30,"30 gün içinde","Planlı")))</f>
        <v/>
      </c>
      <c r="I91" s="16" t="str">
        <f>IF('Cihazlar'!S91="","",IF('Cihazlar'!T91="Uygun değil",(IF('Cihazlar'!S91="","",IF(ISNUMBER('Cihazlar'!S91),'Cihazlar'!S91,IFERROR(DATE(VALUE(RIGHT('Cihazlar'!S91,4)),VALUE(MID('Cihazlar'!S91,4,2)),VALUE(LEFT('Cihazlar'!S91,2))),""))))+0,EDATE((IF('Cihazlar'!S91="","",IF(ISNUMBER('Cihazlar'!S91),'Cihazlar'!S91,IFERROR(DATE(VALUE(RIGHT('Cihazlar'!S91,4)),VALUE(MID('Cihazlar'!S91,4,2)),VALUE(LEFT('Cihazlar'!S91,2))),"")))),12)))</f>
        <v/>
      </c>
      <c r="J91" s="17" t="str">
        <f>IF(I91="","",I91-TODAY())</f>
        <v/>
      </c>
      <c r="K91" s="16" t="str">
        <f>IF('Cihazlar'!V91="","",IF('Cihazlar'!W91="Uygun değil",(IF('Cihazlar'!V91="","",IF(ISNUMBER('Cihazlar'!V91),'Cihazlar'!V91,IFERROR(DATE(VALUE(RIGHT('Cihazlar'!V91,4)),VALUE(MID('Cihazlar'!V91,4,2)),VALUE(LEFT('Cihazlar'!V91,2))),""))))+0,EDATE((IF('Cihazlar'!V91="","",IF(ISNUMBER('Cihazlar'!V91),'Cihazlar'!V91,IFERROR(DATE(VALUE(RIGHT('Cihazlar'!V91,4)),VALUE(MID('Cihazlar'!V91,4,2)),VALUE(LEFT('Cihazlar'!V91,2))),"")))),12)))</f>
        <v/>
      </c>
      <c r="L91" s="17" t="str">
        <f>IF(K91="","",K91-TODAY())</f>
        <v/>
      </c>
      <c r="M91" s="16" t="str">
        <f>IF('Cihazlar'!F91&lt;&gt;"",IF('Cihazlar'!F91="","",IF(ISNUMBER('Cihazlar'!F91),'Cihazlar'!F91,IFERROR(DATE(VALUE(RIGHT('Cihazlar'!F91,4)),VALUE(MID('Cihazlar'!F91,4,2)),VALUE(LEFT('Cihazlar'!F91,2))),""))),IF('Cihazlar'!E91="","",IF(ISNUMBER('Cihazlar'!E91),'Cihazlar'!E91,IFERROR(DATE(VALUE(RIGHT('Cihazlar'!E91,4)),VALUE(MID('Cihazlar'!E91,4,2)),VALUE(LEFT('Cihazlar'!E91,2))),""))))</f>
        <v/>
      </c>
      <c r="N91" t="str">
        <f>IF('Cihazlar'!C91="","",IFERROR(MATCH('Cihazlar'!C91,'Ürünler'!$A:$A,0),IFERROR(MATCH('Cihazlar'!C91,'Ürünler'!$B:$B,0),"")))</f>
        <v/>
      </c>
      <c r="O91">
        <f>IF(P91&gt;0,0,IF('Cihazlar'!J91&lt;&gt;"",N(VALUE('Cihazlar'!J91)),IF(N91="",0,N(INDEX('Ürünler'!$C:$C,N91)))))</f>
        <v>0</v>
      </c>
      <c r="P91">
        <f>IF('Cihazlar'!K91&lt;&gt;"",N(VALUE('Cihazlar'!K91)),IF('Cihazlar'!J91&lt;&gt;"",0,IF(N91="",0,N(INDEX('Ürünler'!$D:$D,N91)))))</f>
        <v>0</v>
      </c>
    </row>
    <row r="92" spans="1:16">
      <c r="A92" t="str">
        <f>IF(AND('Cihazlar'!A92="",'Cihazlar'!B92=""),"",IFERROR(INDEX('Müşteriler'!$A:$A,MATCH(IF('Cihazlar'!A92="","§",'Cihazlar'!A92),'Müşteriler'!$K:$K,0)),IFERROR(INDEX('Müşteriler'!$A:$A,MATCH(IF('Cihazlar'!B92="","§",'Cihazlar'!B92),'Müşteriler'!$C:$C,0)),'Cihazlar'!A92&amp;'Cihazlar'!B92)))</f>
        <v/>
      </c>
      <c r="B92" t="str">
        <f>IF('Cihazlar'!C92="","",IF(N92="",'Cihazlar'!C92,INDEX('Ürünler'!$B:$B,N92)))</f>
        <v/>
      </c>
      <c r="C92" t="str">
        <f>IF('Cihazlar'!D92="","",'Cihazlar'!D92)</f>
        <v/>
      </c>
      <c r="D92" s="16" t="str">
        <f>M92</f>
        <v/>
      </c>
      <c r="E92" t="str">
        <f>IF(P92&gt;0,P92&amp;" gün",IF(O92&gt;0,O92&amp;" ay",""))</f>
        <v/>
      </c>
      <c r="F92" s="16" t="str">
        <f>IF(OR('Cihazlar'!C92="",M92=""),"",IF(P92&gt;0,M92+P92,IF(O92&gt;0,EDATE(M92,O92),"")))</f>
        <v/>
      </c>
      <c r="G92" s="17" t="str">
        <f>IF(F92="","",F92-TODAY())</f>
        <v/>
      </c>
      <c r="H92" t="str">
        <f>IF(G92="","",IF(G92&lt;0,"Gecikmiş",IF(G92&lt;=30,"30 gün içinde","Planlı")))</f>
        <v/>
      </c>
      <c r="I92" s="16" t="str">
        <f>IF('Cihazlar'!S92="","",IF('Cihazlar'!T92="Uygun değil",(IF('Cihazlar'!S92="","",IF(ISNUMBER('Cihazlar'!S92),'Cihazlar'!S92,IFERROR(DATE(VALUE(RIGHT('Cihazlar'!S92,4)),VALUE(MID('Cihazlar'!S92,4,2)),VALUE(LEFT('Cihazlar'!S92,2))),""))))+0,EDATE((IF('Cihazlar'!S92="","",IF(ISNUMBER('Cihazlar'!S92),'Cihazlar'!S92,IFERROR(DATE(VALUE(RIGHT('Cihazlar'!S92,4)),VALUE(MID('Cihazlar'!S92,4,2)),VALUE(LEFT('Cihazlar'!S92,2))),"")))),12)))</f>
        <v/>
      </c>
      <c r="J92" s="17" t="str">
        <f>IF(I92="","",I92-TODAY())</f>
        <v/>
      </c>
      <c r="K92" s="16" t="str">
        <f>IF('Cihazlar'!V92="","",IF('Cihazlar'!W92="Uygun değil",(IF('Cihazlar'!V92="","",IF(ISNUMBER('Cihazlar'!V92),'Cihazlar'!V92,IFERROR(DATE(VALUE(RIGHT('Cihazlar'!V92,4)),VALUE(MID('Cihazlar'!V92,4,2)),VALUE(LEFT('Cihazlar'!V92,2))),""))))+0,EDATE((IF('Cihazlar'!V92="","",IF(ISNUMBER('Cihazlar'!V92),'Cihazlar'!V92,IFERROR(DATE(VALUE(RIGHT('Cihazlar'!V92,4)),VALUE(MID('Cihazlar'!V92,4,2)),VALUE(LEFT('Cihazlar'!V92,2))),"")))),12)))</f>
        <v/>
      </c>
      <c r="L92" s="17" t="str">
        <f>IF(K92="","",K92-TODAY())</f>
        <v/>
      </c>
      <c r="M92" s="16" t="str">
        <f>IF('Cihazlar'!F92&lt;&gt;"",IF('Cihazlar'!F92="","",IF(ISNUMBER('Cihazlar'!F92),'Cihazlar'!F92,IFERROR(DATE(VALUE(RIGHT('Cihazlar'!F92,4)),VALUE(MID('Cihazlar'!F92,4,2)),VALUE(LEFT('Cihazlar'!F92,2))),""))),IF('Cihazlar'!E92="","",IF(ISNUMBER('Cihazlar'!E92),'Cihazlar'!E92,IFERROR(DATE(VALUE(RIGHT('Cihazlar'!E92,4)),VALUE(MID('Cihazlar'!E92,4,2)),VALUE(LEFT('Cihazlar'!E92,2))),""))))</f>
        <v/>
      </c>
      <c r="N92" t="str">
        <f>IF('Cihazlar'!C92="","",IFERROR(MATCH('Cihazlar'!C92,'Ürünler'!$A:$A,0),IFERROR(MATCH('Cihazlar'!C92,'Ürünler'!$B:$B,0),"")))</f>
        <v/>
      </c>
      <c r="O92">
        <f>IF(P92&gt;0,0,IF('Cihazlar'!J92&lt;&gt;"",N(VALUE('Cihazlar'!J92)),IF(N92="",0,N(INDEX('Ürünler'!$C:$C,N92)))))</f>
        <v>0</v>
      </c>
      <c r="P92">
        <f>IF('Cihazlar'!K92&lt;&gt;"",N(VALUE('Cihazlar'!K92)),IF('Cihazlar'!J92&lt;&gt;"",0,IF(N92="",0,N(INDEX('Ürünler'!$D:$D,N92)))))</f>
        <v>0</v>
      </c>
    </row>
    <row r="93" spans="1:16">
      <c r="A93" t="str">
        <f>IF(AND('Cihazlar'!A93="",'Cihazlar'!B93=""),"",IFERROR(INDEX('Müşteriler'!$A:$A,MATCH(IF('Cihazlar'!A93="","§",'Cihazlar'!A93),'Müşteriler'!$K:$K,0)),IFERROR(INDEX('Müşteriler'!$A:$A,MATCH(IF('Cihazlar'!B93="","§",'Cihazlar'!B93),'Müşteriler'!$C:$C,0)),'Cihazlar'!A93&amp;'Cihazlar'!B93)))</f>
        <v/>
      </c>
      <c r="B93" t="str">
        <f>IF('Cihazlar'!C93="","",IF(N93="",'Cihazlar'!C93,INDEX('Ürünler'!$B:$B,N93)))</f>
        <v/>
      </c>
      <c r="C93" t="str">
        <f>IF('Cihazlar'!D93="","",'Cihazlar'!D93)</f>
        <v/>
      </c>
      <c r="D93" s="16" t="str">
        <f>M93</f>
        <v/>
      </c>
      <c r="E93" t="str">
        <f>IF(P93&gt;0,P93&amp;" gün",IF(O93&gt;0,O93&amp;" ay",""))</f>
        <v/>
      </c>
      <c r="F93" s="16" t="str">
        <f>IF(OR('Cihazlar'!C93="",M93=""),"",IF(P93&gt;0,M93+P93,IF(O93&gt;0,EDATE(M93,O93),"")))</f>
        <v/>
      </c>
      <c r="G93" s="17" t="str">
        <f>IF(F93="","",F93-TODAY())</f>
        <v/>
      </c>
      <c r="H93" t="str">
        <f>IF(G93="","",IF(G93&lt;0,"Gecikmiş",IF(G93&lt;=30,"30 gün içinde","Planlı")))</f>
        <v/>
      </c>
      <c r="I93" s="16" t="str">
        <f>IF('Cihazlar'!S93="","",IF('Cihazlar'!T93="Uygun değil",(IF('Cihazlar'!S93="","",IF(ISNUMBER('Cihazlar'!S93),'Cihazlar'!S93,IFERROR(DATE(VALUE(RIGHT('Cihazlar'!S93,4)),VALUE(MID('Cihazlar'!S93,4,2)),VALUE(LEFT('Cihazlar'!S93,2))),""))))+0,EDATE((IF('Cihazlar'!S93="","",IF(ISNUMBER('Cihazlar'!S93),'Cihazlar'!S93,IFERROR(DATE(VALUE(RIGHT('Cihazlar'!S93,4)),VALUE(MID('Cihazlar'!S93,4,2)),VALUE(LEFT('Cihazlar'!S93,2))),"")))),12)))</f>
        <v/>
      </c>
      <c r="J93" s="17" t="str">
        <f>IF(I93="","",I93-TODAY())</f>
        <v/>
      </c>
      <c r="K93" s="16" t="str">
        <f>IF('Cihazlar'!V93="","",IF('Cihazlar'!W93="Uygun değil",(IF('Cihazlar'!V93="","",IF(ISNUMBER('Cihazlar'!V93),'Cihazlar'!V93,IFERROR(DATE(VALUE(RIGHT('Cihazlar'!V93,4)),VALUE(MID('Cihazlar'!V93,4,2)),VALUE(LEFT('Cihazlar'!V93,2))),""))))+0,EDATE((IF('Cihazlar'!V93="","",IF(ISNUMBER('Cihazlar'!V93),'Cihazlar'!V93,IFERROR(DATE(VALUE(RIGHT('Cihazlar'!V93,4)),VALUE(MID('Cihazlar'!V93,4,2)),VALUE(LEFT('Cihazlar'!V93,2))),"")))),12)))</f>
        <v/>
      </c>
      <c r="L93" s="17" t="str">
        <f>IF(K93="","",K93-TODAY())</f>
        <v/>
      </c>
      <c r="M93" s="16" t="str">
        <f>IF('Cihazlar'!F93&lt;&gt;"",IF('Cihazlar'!F93="","",IF(ISNUMBER('Cihazlar'!F93),'Cihazlar'!F93,IFERROR(DATE(VALUE(RIGHT('Cihazlar'!F93,4)),VALUE(MID('Cihazlar'!F93,4,2)),VALUE(LEFT('Cihazlar'!F93,2))),""))),IF('Cihazlar'!E93="","",IF(ISNUMBER('Cihazlar'!E93),'Cihazlar'!E93,IFERROR(DATE(VALUE(RIGHT('Cihazlar'!E93,4)),VALUE(MID('Cihazlar'!E93,4,2)),VALUE(LEFT('Cihazlar'!E93,2))),""))))</f>
        <v/>
      </c>
      <c r="N93" t="str">
        <f>IF('Cihazlar'!C93="","",IFERROR(MATCH('Cihazlar'!C93,'Ürünler'!$A:$A,0),IFERROR(MATCH('Cihazlar'!C93,'Ürünler'!$B:$B,0),"")))</f>
        <v/>
      </c>
      <c r="O93">
        <f>IF(P93&gt;0,0,IF('Cihazlar'!J93&lt;&gt;"",N(VALUE('Cihazlar'!J93)),IF(N93="",0,N(INDEX('Ürünler'!$C:$C,N93)))))</f>
        <v>0</v>
      </c>
      <c r="P93">
        <f>IF('Cihazlar'!K93&lt;&gt;"",N(VALUE('Cihazlar'!K93)),IF('Cihazlar'!J93&lt;&gt;"",0,IF(N93="",0,N(INDEX('Ürünler'!$D:$D,N93)))))</f>
        <v>0</v>
      </c>
    </row>
    <row r="94" spans="1:16">
      <c r="A94" t="str">
        <f>IF(AND('Cihazlar'!A94="",'Cihazlar'!B94=""),"",IFERROR(INDEX('Müşteriler'!$A:$A,MATCH(IF('Cihazlar'!A94="","§",'Cihazlar'!A94),'Müşteriler'!$K:$K,0)),IFERROR(INDEX('Müşteriler'!$A:$A,MATCH(IF('Cihazlar'!B94="","§",'Cihazlar'!B94),'Müşteriler'!$C:$C,0)),'Cihazlar'!A94&amp;'Cihazlar'!B94)))</f>
        <v/>
      </c>
      <c r="B94" t="str">
        <f>IF('Cihazlar'!C94="","",IF(N94="",'Cihazlar'!C94,INDEX('Ürünler'!$B:$B,N94)))</f>
        <v/>
      </c>
      <c r="C94" t="str">
        <f>IF('Cihazlar'!D94="","",'Cihazlar'!D94)</f>
        <v/>
      </c>
      <c r="D94" s="16" t="str">
        <f>M94</f>
        <v/>
      </c>
      <c r="E94" t="str">
        <f>IF(P94&gt;0,P94&amp;" gün",IF(O94&gt;0,O94&amp;" ay",""))</f>
        <v/>
      </c>
      <c r="F94" s="16" t="str">
        <f>IF(OR('Cihazlar'!C94="",M94=""),"",IF(P94&gt;0,M94+P94,IF(O94&gt;0,EDATE(M94,O94),"")))</f>
        <v/>
      </c>
      <c r="G94" s="17" t="str">
        <f>IF(F94="","",F94-TODAY())</f>
        <v/>
      </c>
      <c r="H94" t="str">
        <f>IF(G94="","",IF(G94&lt;0,"Gecikmiş",IF(G94&lt;=30,"30 gün içinde","Planlı")))</f>
        <v/>
      </c>
      <c r="I94" s="16" t="str">
        <f>IF('Cihazlar'!S94="","",IF('Cihazlar'!T94="Uygun değil",(IF('Cihazlar'!S94="","",IF(ISNUMBER('Cihazlar'!S94),'Cihazlar'!S94,IFERROR(DATE(VALUE(RIGHT('Cihazlar'!S94,4)),VALUE(MID('Cihazlar'!S94,4,2)),VALUE(LEFT('Cihazlar'!S94,2))),""))))+0,EDATE((IF('Cihazlar'!S94="","",IF(ISNUMBER('Cihazlar'!S94),'Cihazlar'!S94,IFERROR(DATE(VALUE(RIGHT('Cihazlar'!S94,4)),VALUE(MID('Cihazlar'!S94,4,2)),VALUE(LEFT('Cihazlar'!S94,2))),"")))),12)))</f>
        <v/>
      </c>
      <c r="J94" s="17" t="str">
        <f>IF(I94="","",I94-TODAY())</f>
        <v/>
      </c>
      <c r="K94" s="16" t="str">
        <f>IF('Cihazlar'!V94="","",IF('Cihazlar'!W94="Uygun değil",(IF('Cihazlar'!V94="","",IF(ISNUMBER('Cihazlar'!V94),'Cihazlar'!V94,IFERROR(DATE(VALUE(RIGHT('Cihazlar'!V94,4)),VALUE(MID('Cihazlar'!V94,4,2)),VALUE(LEFT('Cihazlar'!V94,2))),""))))+0,EDATE((IF('Cihazlar'!V94="","",IF(ISNUMBER('Cihazlar'!V94),'Cihazlar'!V94,IFERROR(DATE(VALUE(RIGHT('Cihazlar'!V94,4)),VALUE(MID('Cihazlar'!V94,4,2)),VALUE(LEFT('Cihazlar'!V94,2))),"")))),12)))</f>
        <v/>
      </c>
      <c r="L94" s="17" t="str">
        <f>IF(K94="","",K94-TODAY())</f>
        <v/>
      </c>
      <c r="M94" s="16" t="str">
        <f>IF('Cihazlar'!F94&lt;&gt;"",IF('Cihazlar'!F94="","",IF(ISNUMBER('Cihazlar'!F94),'Cihazlar'!F94,IFERROR(DATE(VALUE(RIGHT('Cihazlar'!F94,4)),VALUE(MID('Cihazlar'!F94,4,2)),VALUE(LEFT('Cihazlar'!F94,2))),""))),IF('Cihazlar'!E94="","",IF(ISNUMBER('Cihazlar'!E94),'Cihazlar'!E94,IFERROR(DATE(VALUE(RIGHT('Cihazlar'!E94,4)),VALUE(MID('Cihazlar'!E94,4,2)),VALUE(LEFT('Cihazlar'!E94,2))),""))))</f>
        <v/>
      </c>
      <c r="N94" t="str">
        <f>IF('Cihazlar'!C94="","",IFERROR(MATCH('Cihazlar'!C94,'Ürünler'!$A:$A,0),IFERROR(MATCH('Cihazlar'!C94,'Ürünler'!$B:$B,0),"")))</f>
        <v/>
      </c>
      <c r="O94">
        <f>IF(P94&gt;0,0,IF('Cihazlar'!J94&lt;&gt;"",N(VALUE('Cihazlar'!J94)),IF(N94="",0,N(INDEX('Ürünler'!$C:$C,N94)))))</f>
        <v>0</v>
      </c>
      <c r="P94">
        <f>IF('Cihazlar'!K94&lt;&gt;"",N(VALUE('Cihazlar'!K94)),IF('Cihazlar'!J94&lt;&gt;"",0,IF(N94="",0,N(INDEX('Ürünler'!$D:$D,N94)))))</f>
        <v>0</v>
      </c>
    </row>
    <row r="95" spans="1:16">
      <c r="A95" t="str">
        <f>IF(AND('Cihazlar'!A95="",'Cihazlar'!B95=""),"",IFERROR(INDEX('Müşteriler'!$A:$A,MATCH(IF('Cihazlar'!A95="","§",'Cihazlar'!A95),'Müşteriler'!$K:$K,0)),IFERROR(INDEX('Müşteriler'!$A:$A,MATCH(IF('Cihazlar'!B95="","§",'Cihazlar'!B95),'Müşteriler'!$C:$C,0)),'Cihazlar'!A95&amp;'Cihazlar'!B95)))</f>
        <v/>
      </c>
      <c r="B95" t="str">
        <f>IF('Cihazlar'!C95="","",IF(N95="",'Cihazlar'!C95,INDEX('Ürünler'!$B:$B,N95)))</f>
        <v/>
      </c>
      <c r="C95" t="str">
        <f>IF('Cihazlar'!D95="","",'Cihazlar'!D95)</f>
        <v/>
      </c>
      <c r="D95" s="16" t="str">
        <f>M95</f>
        <v/>
      </c>
      <c r="E95" t="str">
        <f>IF(P95&gt;0,P95&amp;" gün",IF(O95&gt;0,O95&amp;" ay",""))</f>
        <v/>
      </c>
      <c r="F95" s="16" t="str">
        <f>IF(OR('Cihazlar'!C95="",M95=""),"",IF(P95&gt;0,M95+P95,IF(O95&gt;0,EDATE(M95,O95),"")))</f>
        <v/>
      </c>
      <c r="G95" s="17" t="str">
        <f>IF(F95="","",F95-TODAY())</f>
        <v/>
      </c>
      <c r="H95" t="str">
        <f>IF(G95="","",IF(G95&lt;0,"Gecikmiş",IF(G95&lt;=30,"30 gün içinde","Planlı")))</f>
        <v/>
      </c>
      <c r="I95" s="16" t="str">
        <f>IF('Cihazlar'!S95="","",IF('Cihazlar'!T95="Uygun değil",(IF('Cihazlar'!S95="","",IF(ISNUMBER('Cihazlar'!S95),'Cihazlar'!S95,IFERROR(DATE(VALUE(RIGHT('Cihazlar'!S95,4)),VALUE(MID('Cihazlar'!S95,4,2)),VALUE(LEFT('Cihazlar'!S95,2))),""))))+0,EDATE((IF('Cihazlar'!S95="","",IF(ISNUMBER('Cihazlar'!S95),'Cihazlar'!S95,IFERROR(DATE(VALUE(RIGHT('Cihazlar'!S95,4)),VALUE(MID('Cihazlar'!S95,4,2)),VALUE(LEFT('Cihazlar'!S95,2))),"")))),12)))</f>
        <v/>
      </c>
      <c r="J95" s="17" t="str">
        <f>IF(I95="","",I95-TODAY())</f>
        <v/>
      </c>
      <c r="K95" s="16" t="str">
        <f>IF('Cihazlar'!V95="","",IF('Cihazlar'!W95="Uygun değil",(IF('Cihazlar'!V95="","",IF(ISNUMBER('Cihazlar'!V95),'Cihazlar'!V95,IFERROR(DATE(VALUE(RIGHT('Cihazlar'!V95,4)),VALUE(MID('Cihazlar'!V95,4,2)),VALUE(LEFT('Cihazlar'!V95,2))),""))))+0,EDATE((IF('Cihazlar'!V95="","",IF(ISNUMBER('Cihazlar'!V95),'Cihazlar'!V95,IFERROR(DATE(VALUE(RIGHT('Cihazlar'!V95,4)),VALUE(MID('Cihazlar'!V95,4,2)),VALUE(LEFT('Cihazlar'!V95,2))),"")))),12)))</f>
        <v/>
      </c>
      <c r="L95" s="17" t="str">
        <f>IF(K95="","",K95-TODAY())</f>
        <v/>
      </c>
      <c r="M95" s="16" t="str">
        <f>IF('Cihazlar'!F95&lt;&gt;"",IF('Cihazlar'!F95="","",IF(ISNUMBER('Cihazlar'!F95),'Cihazlar'!F95,IFERROR(DATE(VALUE(RIGHT('Cihazlar'!F95,4)),VALUE(MID('Cihazlar'!F95,4,2)),VALUE(LEFT('Cihazlar'!F95,2))),""))),IF('Cihazlar'!E95="","",IF(ISNUMBER('Cihazlar'!E95),'Cihazlar'!E95,IFERROR(DATE(VALUE(RIGHT('Cihazlar'!E95,4)),VALUE(MID('Cihazlar'!E95,4,2)),VALUE(LEFT('Cihazlar'!E95,2))),""))))</f>
        <v/>
      </c>
      <c r="N95" t="str">
        <f>IF('Cihazlar'!C95="","",IFERROR(MATCH('Cihazlar'!C95,'Ürünler'!$A:$A,0),IFERROR(MATCH('Cihazlar'!C95,'Ürünler'!$B:$B,0),"")))</f>
        <v/>
      </c>
      <c r="O95">
        <f>IF(P95&gt;0,0,IF('Cihazlar'!J95&lt;&gt;"",N(VALUE('Cihazlar'!J95)),IF(N95="",0,N(INDEX('Ürünler'!$C:$C,N95)))))</f>
        <v>0</v>
      </c>
      <c r="P95">
        <f>IF('Cihazlar'!K95&lt;&gt;"",N(VALUE('Cihazlar'!K95)),IF('Cihazlar'!J95&lt;&gt;"",0,IF(N95="",0,N(INDEX('Ürünler'!$D:$D,N95)))))</f>
        <v>0</v>
      </c>
    </row>
    <row r="96" spans="1:16">
      <c r="A96" t="str">
        <f>IF(AND('Cihazlar'!A96="",'Cihazlar'!B96=""),"",IFERROR(INDEX('Müşteriler'!$A:$A,MATCH(IF('Cihazlar'!A96="","§",'Cihazlar'!A96),'Müşteriler'!$K:$K,0)),IFERROR(INDEX('Müşteriler'!$A:$A,MATCH(IF('Cihazlar'!B96="","§",'Cihazlar'!B96),'Müşteriler'!$C:$C,0)),'Cihazlar'!A96&amp;'Cihazlar'!B96)))</f>
        <v/>
      </c>
      <c r="B96" t="str">
        <f>IF('Cihazlar'!C96="","",IF(N96="",'Cihazlar'!C96,INDEX('Ürünler'!$B:$B,N96)))</f>
        <v/>
      </c>
      <c r="C96" t="str">
        <f>IF('Cihazlar'!D96="","",'Cihazlar'!D96)</f>
        <v/>
      </c>
      <c r="D96" s="16" t="str">
        <f>M96</f>
        <v/>
      </c>
      <c r="E96" t="str">
        <f>IF(P96&gt;0,P96&amp;" gün",IF(O96&gt;0,O96&amp;" ay",""))</f>
        <v/>
      </c>
      <c r="F96" s="16" t="str">
        <f>IF(OR('Cihazlar'!C96="",M96=""),"",IF(P96&gt;0,M96+P96,IF(O96&gt;0,EDATE(M96,O96),"")))</f>
        <v/>
      </c>
      <c r="G96" s="17" t="str">
        <f>IF(F96="","",F96-TODAY())</f>
        <v/>
      </c>
      <c r="H96" t="str">
        <f>IF(G96="","",IF(G96&lt;0,"Gecikmiş",IF(G96&lt;=30,"30 gün içinde","Planlı")))</f>
        <v/>
      </c>
      <c r="I96" s="16" t="str">
        <f>IF('Cihazlar'!S96="","",IF('Cihazlar'!T96="Uygun değil",(IF('Cihazlar'!S96="","",IF(ISNUMBER('Cihazlar'!S96),'Cihazlar'!S96,IFERROR(DATE(VALUE(RIGHT('Cihazlar'!S96,4)),VALUE(MID('Cihazlar'!S96,4,2)),VALUE(LEFT('Cihazlar'!S96,2))),""))))+0,EDATE((IF('Cihazlar'!S96="","",IF(ISNUMBER('Cihazlar'!S96),'Cihazlar'!S96,IFERROR(DATE(VALUE(RIGHT('Cihazlar'!S96,4)),VALUE(MID('Cihazlar'!S96,4,2)),VALUE(LEFT('Cihazlar'!S96,2))),"")))),12)))</f>
        <v/>
      </c>
      <c r="J96" s="17" t="str">
        <f>IF(I96="","",I96-TODAY())</f>
        <v/>
      </c>
      <c r="K96" s="16" t="str">
        <f>IF('Cihazlar'!V96="","",IF('Cihazlar'!W96="Uygun değil",(IF('Cihazlar'!V96="","",IF(ISNUMBER('Cihazlar'!V96),'Cihazlar'!V96,IFERROR(DATE(VALUE(RIGHT('Cihazlar'!V96,4)),VALUE(MID('Cihazlar'!V96,4,2)),VALUE(LEFT('Cihazlar'!V96,2))),""))))+0,EDATE((IF('Cihazlar'!V96="","",IF(ISNUMBER('Cihazlar'!V96),'Cihazlar'!V96,IFERROR(DATE(VALUE(RIGHT('Cihazlar'!V96,4)),VALUE(MID('Cihazlar'!V96,4,2)),VALUE(LEFT('Cihazlar'!V96,2))),"")))),12)))</f>
        <v/>
      </c>
      <c r="L96" s="17" t="str">
        <f>IF(K96="","",K96-TODAY())</f>
        <v/>
      </c>
      <c r="M96" s="16" t="str">
        <f>IF('Cihazlar'!F96&lt;&gt;"",IF('Cihazlar'!F96="","",IF(ISNUMBER('Cihazlar'!F96),'Cihazlar'!F96,IFERROR(DATE(VALUE(RIGHT('Cihazlar'!F96,4)),VALUE(MID('Cihazlar'!F96,4,2)),VALUE(LEFT('Cihazlar'!F96,2))),""))),IF('Cihazlar'!E96="","",IF(ISNUMBER('Cihazlar'!E96),'Cihazlar'!E96,IFERROR(DATE(VALUE(RIGHT('Cihazlar'!E96,4)),VALUE(MID('Cihazlar'!E96,4,2)),VALUE(LEFT('Cihazlar'!E96,2))),""))))</f>
        <v/>
      </c>
      <c r="N96" t="str">
        <f>IF('Cihazlar'!C96="","",IFERROR(MATCH('Cihazlar'!C96,'Ürünler'!$A:$A,0),IFERROR(MATCH('Cihazlar'!C96,'Ürünler'!$B:$B,0),"")))</f>
        <v/>
      </c>
      <c r="O96">
        <f>IF(P96&gt;0,0,IF('Cihazlar'!J96&lt;&gt;"",N(VALUE('Cihazlar'!J96)),IF(N96="",0,N(INDEX('Ürünler'!$C:$C,N96)))))</f>
        <v>0</v>
      </c>
      <c r="P96">
        <f>IF('Cihazlar'!K96&lt;&gt;"",N(VALUE('Cihazlar'!K96)),IF('Cihazlar'!J96&lt;&gt;"",0,IF(N96="",0,N(INDEX('Ürünler'!$D:$D,N96)))))</f>
        <v>0</v>
      </c>
    </row>
    <row r="97" spans="1:16">
      <c r="A97" t="str">
        <f>IF(AND('Cihazlar'!A97="",'Cihazlar'!B97=""),"",IFERROR(INDEX('Müşteriler'!$A:$A,MATCH(IF('Cihazlar'!A97="","§",'Cihazlar'!A97),'Müşteriler'!$K:$K,0)),IFERROR(INDEX('Müşteriler'!$A:$A,MATCH(IF('Cihazlar'!B97="","§",'Cihazlar'!B97),'Müşteriler'!$C:$C,0)),'Cihazlar'!A97&amp;'Cihazlar'!B97)))</f>
        <v/>
      </c>
      <c r="B97" t="str">
        <f>IF('Cihazlar'!C97="","",IF(N97="",'Cihazlar'!C97,INDEX('Ürünler'!$B:$B,N97)))</f>
        <v/>
      </c>
      <c r="C97" t="str">
        <f>IF('Cihazlar'!D97="","",'Cihazlar'!D97)</f>
        <v/>
      </c>
      <c r="D97" s="16" t="str">
        <f>M97</f>
        <v/>
      </c>
      <c r="E97" t="str">
        <f>IF(P97&gt;0,P97&amp;" gün",IF(O97&gt;0,O97&amp;" ay",""))</f>
        <v/>
      </c>
      <c r="F97" s="16" t="str">
        <f>IF(OR('Cihazlar'!C97="",M97=""),"",IF(P97&gt;0,M97+P97,IF(O97&gt;0,EDATE(M97,O97),"")))</f>
        <v/>
      </c>
      <c r="G97" s="17" t="str">
        <f>IF(F97="","",F97-TODAY())</f>
        <v/>
      </c>
      <c r="H97" t="str">
        <f>IF(G97="","",IF(G97&lt;0,"Gecikmiş",IF(G97&lt;=30,"30 gün içinde","Planlı")))</f>
        <v/>
      </c>
      <c r="I97" s="16" t="str">
        <f>IF('Cihazlar'!S97="","",IF('Cihazlar'!T97="Uygun değil",(IF('Cihazlar'!S97="","",IF(ISNUMBER('Cihazlar'!S97),'Cihazlar'!S97,IFERROR(DATE(VALUE(RIGHT('Cihazlar'!S97,4)),VALUE(MID('Cihazlar'!S97,4,2)),VALUE(LEFT('Cihazlar'!S97,2))),""))))+0,EDATE((IF('Cihazlar'!S97="","",IF(ISNUMBER('Cihazlar'!S97),'Cihazlar'!S97,IFERROR(DATE(VALUE(RIGHT('Cihazlar'!S97,4)),VALUE(MID('Cihazlar'!S97,4,2)),VALUE(LEFT('Cihazlar'!S97,2))),"")))),12)))</f>
        <v/>
      </c>
      <c r="J97" s="17" t="str">
        <f>IF(I97="","",I97-TODAY())</f>
        <v/>
      </c>
      <c r="K97" s="16" t="str">
        <f>IF('Cihazlar'!V97="","",IF('Cihazlar'!W97="Uygun değil",(IF('Cihazlar'!V97="","",IF(ISNUMBER('Cihazlar'!V97),'Cihazlar'!V97,IFERROR(DATE(VALUE(RIGHT('Cihazlar'!V97,4)),VALUE(MID('Cihazlar'!V97,4,2)),VALUE(LEFT('Cihazlar'!V97,2))),""))))+0,EDATE((IF('Cihazlar'!V97="","",IF(ISNUMBER('Cihazlar'!V97),'Cihazlar'!V97,IFERROR(DATE(VALUE(RIGHT('Cihazlar'!V97,4)),VALUE(MID('Cihazlar'!V97,4,2)),VALUE(LEFT('Cihazlar'!V97,2))),"")))),12)))</f>
        <v/>
      </c>
      <c r="L97" s="17" t="str">
        <f>IF(K97="","",K97-TODAY())</f>
        <v/>
      </c>
      <c r="M97" s="16" t="str">
        <f>IF('Cihazlar'!F97&lt;&gt;"",IF('Cihazlar'!F97="","",IF(ISNUMBER('Cihazlar'!F97),'Cihazlar'!F97,IFERROR(DATE(VALUE(RIGHT('Cihazlar'!F97,4)),VALUE(MID('Cihazlar'!F97,4,2)),VALUE(LEFT('Cihazlar'!F97,2))),""))),IF('Cihazlar'!E97="","",IF(ISNUMBER('Cihazlar'!E97),'Cihazlar'!E97,IFERROR(DATE(VALUE(RIGHT('Cihazlar'!E97,4)),VALUE(MID('Cihazlar'!E97,4,2)),VALUE(LEFT('Cihazlar'!E97,2))),""))))</f>
        <v/>
      </c>
      <c r="N97" t="str">
        <f>IF('Cihazlar'!C97="","",IFERROR(MATCH('Cihazlar'!C97,'Ürünler'!$A:$A,0),IFERROR(MATCH('Cihazlar'!C97,'Ürünler'!$B:$B,0),"")))</f>
        <v/>
      </c>
      <c r="O97">
        <f>IF(P97&gt;0,0,IF('Cihazlar'!J97&lt;&gt;"",N(VALUE('Cihazlar'!J97)),IF(N97="",0,N(INDEX('Ürünler'!$C:$C,N97)))))</f>
        <v>0</v>
      </c>
      <c r="P97">
        <f>IF('Cihazlar'!K97&lt;&gt;"",N(VALUE('Cihazlar'!K97)),IF('Cihazlar'!J97&lt;&gt;"",0,IF(N97="",0,N(INDEX('Ürünler'!$D:$D,N97)))))</f>
        <v>0</v>
      </c>
    </row>
    <row r="98" spans="1:16">
      <c r="A98" t="str">
        <f>IF(AND('Cihazlar'!A98="",'Cihazlar'!B98=""),"",IFERROR(INDEX('Müşteriler'!$A:$A,MATCH(IF('Cihazlar'!A98="","§",'Cihazlar'!A98),'Müşteriler'!$K:$K,0)),IFERROR(INDEX('Müşteriler'!$A:$A,MATCH(IF('Cihazlar'!B98="","§",'Cihazlar'!B98),'Müşteriler'!$C:$C,0)),'Cihazlar'!A98&amp;'Cihazlar'!B98)))</f>
        <v/>
      </c>
      <c r="B98" t="str">
        <f>IF('Cihazlar'!C98="","",IF(N98="",'Cihazlar'!C98,INDEX('Ürünler'!$B:$B,N98)))</f>
        <v/>
      </c>
      <c r="C98" t="str">
        <f>IF('Cihazlar'!D98="","",'Cihazlar'!D98)</f>
        <v/>
      </c>
      <c r="D98" s="16" t="str">
        <f>M98</f>
        <v/>
      </c>
      <c r="E98" t="str">
        <f>IF(P98&gt;0,P98&amp;" gün",IF(O98&gt;0,O98&amp;" ay",""))</f>
        <v/>
      </c>
      <c r="F98" s="16" t="str">
        <f>IF(OR('Cihazlar'!C98="",M98=""),"",IF(P98&gt;0,M98+P98,IF(O98&gt;0,EDATE(M98,O98),"")))</f>
        <v/>
      </c>
      <c r="G98" s="17" t="str">
        <f>IF(F98="","",F98-TODAY())</f>
        <v/>
      </c>
      <c r="H98" t="str">
        <f>IF(G98="","",IF(G98&lt;0,"Gecikmiş",IF(G98&lt;=30,"30 gün içinde","Planlı")))</f>
        <v/>
      </c>
      <c r="I98" s="16" t="str">
        <f>IF('Cihazlar'!S98="","",IF('Cihazlar'!T98="Uygun değil",(IF('Cihazlar'!S98="","",IF(ISNUMBER('Cihazlar'!S98),'Cihazlar'!S98,IFERROR(DATE(VALUE(RIGHT('Cihazlar'!S98,4)),VALUE(MID('Cihazlar'!S98,4,2)),VALUE(LEFT('Cihazlar'!S98,2))),""))))+0,EDATE((IF('Cihazlar'!S98="","",IF(ISNUMBER('Cihazlar'!S98),'Cihazlar'!S98,IFERROR(DATE(VALUE(RIGHT('Cihazlar'!S98,4)),VALUE(MID('Cihazlar'!S98,4,2)),VALUE(LEFT('Cihazlar'!S98,2))),"")))),12)))</f>
        <v/>
      </c>
      <c r="J98" s="17" t="str">
        <f>IF(I98="","",I98-TODAY())</f>
        <v/>
      </c>
      <c r="K98" s="16" t="str">
        <f>IF('Cihazlar'!V98="","",IF('Cihazlar'!W98="Uygun değil",(IF('Cihazlar'!V98="","",IF(ISNUMBER('Cihazlar'!V98),'Cihazlar'!V98,IFERROR(DATE(VALUE(RIGHT('Cihazlar'!V98,4)),VALUE(MID('Cihazlar'!V98,4,2)),VALUE(LEFT('Cihazlar'!V98,2))),""))))+0,EDATE((IF('Cihazlar'!V98="","",IF(ISNUMBER('Cihazlar'!V98),'Cihazlar'!V98,IFERROR(DATE(VALUE(RIGHT('Cihazlar'!V98,4)),VALUE(MID('Cihazlar'!V98,4,2)),VALUE(LEFT('Cihazlar'!V98,2))),"")))),12)))</f>
        <v/>
      </c>
      <c r="L98" s="17" t="str">
        <f>IF(K98="","",K98-TODAY())</f>
        <v/>
      </c>
      <c r="M98" s="16" t="str">
        <f>IF('Cihazlar'!F98&lt;&gt;"",IF('Cihazlar'!F98="","",IF(ISNUMBER('Cihazlar'!F98),'Cihazlar'!F98,IFERROR(DATE(VALUE(RIGHT('Cihazlar'!F98,4)),VALUE(MID('Cihazlar'!F98,4,2)),VALUE(LEFT('Cihazlar'!F98,2))),""))),IF('Cihazlar'!E98="","",IF(ISNUMBER('Cihazlar'!E98),'Cihazlar'!E98,IFERROR(DATE(VALUE(RIGHT('Cihazlar'!E98,4)),VALUE(MID('Cihazlar'!E98,4,2)),VALUE(LEFT('Cihazlar'!E98,2))),""))))</f>
        <v/>
      </c>
      <c r="N98" t="str">
        <f>IF('Cihazlar'!C98="","",IFERROR(MATCH('Cihazlar'!C98,'Ürünler'!$A:$A,0),IFERROR(MATCH('Cihazlar'!C98,'Ürünler'!$B:$B,0),"")))</f>
        <v/>
      </c>
      <c r="O98">
        <f>IF(P98&gt;0,0,IF('Cihazlar'!J98&lt;&gt;"",N(VALUE('Cihazlar'!J98)),IF(N98="",0,N(INDEX('Ürünler'!$C:$C,N98)))))</f>
        <v>0</v>
      </c>
      <c r="P98">
        <f>IF('Cihazlar'!K98&lt;&gt;"",N(VALUE('Cihazlar'!K98)),IF('Cihazlar'!J98&lt;&gt;"",0,IF(N98="",0,N(INDEX('Ürünler'!$D:$D,N98)))))</f>
        <v>0</v>
      </c>
    </row>
    <row r="99" spans="1:16">
      <c r="A99" t="str">
        <f>IF(AND('Cihazlar'!A99="",'Cihazlar'!B99=""),"",IFERROR(INDEX('Müşteriler'!$A:$A,MATCH(IF('Cihazlar'!A99="","§",'Cihazlar'!A99),'Müşteriler'!$K:$K,0)),IFERROR(INDEX('Müşteriler'!$A:$A,MATCH(IF('Cihazlar'!B99="","§",'Cihazlar'!B99),'Müşteriler'!$C:$C,0)),'Cihazlar'!A99&amp;'Cihazlar'!B99)))</f>
        <v/>
      </c>
      <c r="B99" t="str">
        <f>IF('Cihazlar'!C99="","",IF(N99="",'Cihazlar'!C99,INDEX('Ürünler'!$B:$B,N99)))</f>
        <v/>
      </c>
      <c r="C99" t="str">
        <f>IF('Cihazlar'!D99="","",'Cihazlar'!D99)</f>
        <v/>
      </c>
      <c r="D99" s="16" t="str">
        <f>M99</f>
        <v/>
      </c>
      <c r="E99" t="str">
        <f>IF(P99&gt;0,P99&amp;" gün",IF(O99&gt;0,O99&amp;" ay",""))</f>
        <v/>
      </c>
      <c r="F99" s="16" t="str">
        <f>IF(OR('Cihazlar'!C99="",M99=""),"",IF(P99&gt;0,M99+P99,IF(O99&gt;0,EDATE(M99,O99),"")))</f>
        <v/>
      </c>
      <c r="G99" s="17" t="str">
        <f>IF(F99="","",F99-TODAY())</f>
        <v/>
      </c>
      <c r="H99" t="str">
        <f>IF(G99="","",IF(G99&lt;0,"Gecikmiş",IF(G99&lt;=30,"30 gün içinde","Planlı")))</f>
        <v/>
      </c>
      <c r="I99" s="16" t="str">
        <f>IF('Cihazlar'!S99="","",IF('Cihazlar'!T99="Uygun değil",(IF('Cihazlar'!S99="","",IF(ISNUMBER('Cihazlar'!S99),'Cihazlar'!S99,IFERROR(DATE(VALUE(RIGHT('Cihazlar'!S99,4)),VALUE(MID('Cihazlar'!S99,4,2)),VALUE(LEFT('Cihazlar'!S99,2))),""))))+0,EDATE((IF('Cihazlar'!S99="","",IF(ISNUMBER('Cihazlar'!S99),'Cihazlar'!S99,IFERROR(DATE(VALUE(RIGHT('Cihazlar'!S99,4)),VALUE(MID('Cihazlar'!S99,4,2)),VALUE(LEFT('Cihazlar'!S99,2))),"")))),12)))</f>
        <v/>
      </c>
      <c r="J99" s="17" t="str">
        <f>IF(I99="","",I99-TODAY())</f>
        <v/>
      </c>
      <c r="K99" s="16" t="str">
        <f>IF('Cihazlar'!V99="","",IF('Cihazlar'!W99="Uygun değil",(IF('Cihazlar'!V99="","",IF(ISNUMBER('Cihazlar'!V99),'Cihazlar'!V99,IFERROR(DATE(VALUE(RIGHT('Cihazlar'!V99,4)),VALUE(MID('Cihazlar'!V99,4,2)),VALUE(LEFT('Cihazlar'!V99,2))),""))))+0,EDATE((IF('Cihazlar'!V99="","",IF(ISNUMBER('Cihazlar'!V99),'Cihazlar'!V99,IFERROR(DATE(VALUE(RIGHT('Cihazlar'!V99,4)),VALUE(MID('Cihazlar'!V99,4,2)),VALUE(LEFT('Cihazlar'!V99,2))),"")))),12)))</f>
        <v/>
      </c>
      <c r="L99" s="17" t="str">
        <f>IF(K99="","",K99-TODAY())</f>
        <v/>
      </c>
      <c r="M99" s="16" t="str">
        <f>IF('Cihazlar'!F99&lt;&gt;"",IF('Cihazlar'!F99="","",IF(ISNUMBER('Cihazlar'!F99),'Cihazlar'!F99,IFERROR(DATE(VALUE(RIGHT('Cihazlar'!F99,4)),VALUE(MID('Cihazlar'!F99,4,2)),VALUE(LEFT('Cihazlar'!F99,2))),""))),IF('Cihazlar'!E99="","",IF(ISNUMBER('Cihazlar'!E99),'Cihazlar'!E99,IFERROR(DATE(VALUE(RIGHT('Cihazlar'!E99,4)),VALUE(MID('Cihazlar'!E99,4,2)),VALUE(LEFT('Cihazlar'!E99,2))),""))))</f>
        <v/>
      </c>
      <c r="N99" t="str">
        <f>IF('Cihazlar'!C99="","",IFERROR(MATCH('Cihazlar'!C99,'Ürünler'!$A:$A,0),IFERROR(MATCH('Cihazlar'!C99,'Ürünler'!$B:$B,0),"")))</f>
        <v/>
      </c>
      <c r="O99">
        <f>IF(P99&gt;0,0,IF('Cihazlar'!J99&lt;&gt;"",N(VALUE('Cihazlar'!J99)),IF(N99="",0,N(INDEX('Ürünler'!$C:$C,N99)))))</f>
        <v>0</v>
      </c>
      <c r="P99">
        <f>IF('Cihazlar'!K99&lt;&gt;"",N(VALUE('Cihazlar'!K99)),IF('Cihazlar'!J99&lt;&gt;"",0,IF(N99="",0,N(INDEX('Ürünler'!$D:$D,N99)))))</f>
        <v>0</v>
      </c>
    </row>
    <row r="100" spans="1:16">
      <c r="A100" t="str">
        <f>IF(AND('Cihazlar'!A100="",'Cihazlar'!B100=""),"",IFERROR(INDEX('Müşteriler'!$A:$A,MATCH(IF('Cihazlar'!A100="","§",'Cihazlar'!A100),'Müşteriler'!$K:$K,0)),IFERROR(INDEX('Müşteriler'!$A:$A,MATCH(IF('Cihazlar'!B100="","§",'Cihazlar'!B100),'Müşteriler'!$C:$C,0)),'Cihazlar'!A100&amp;'Cihazlar'!B100)))</f>
        <v/>
      </c>
      <c r="B100" t="str">
        <f>IF('Cihazlar'!C100="","",IF(N100="",'Cihazlar'!C100,INDEX('Ürünler'!$B:$B,N100)))</f>
        <v/>
      </c>
      <c r="C100" t="str">
        <f>IF('Cihazlar'!D100="","",'Cihazlar'!D100)</f>
        <v/>
      </c>
      <c r="D100" s="16" t="str">
        <f>M100</f>
        <v/>
      </c>
      <c r="E100" t="str">
        <f>IF(P100&gt;0,P100&amp;" gün",IF(O100&gt;0,O100&amp;" ay",""))</f>
        <v/>
      </c>
      <c r="F100" s="16" t="str">
        <f>IF(OR('Cihazlar'!C100="",M100=""),"",IF(P100&gt;0,M100+P100,IF(O100&gt;0,EDATE(M100,O100),"")))</f>
        <v/>
      </c>
      <c r="G100" s="17" t="str">
        <f>IF(F100="","",F100-TODAY())</f>
        <v/>
      </c>
      <c r="H100" t="str">
        <f>IF(G100="","",IF(G100&lt;0,"Gecikmiş",IF(G100&lt;=30,"30 gün içinde","Planlı")))</f>
        <v/>
      </c>
      <c r="I100" s="16" t="str">
        <f>IF('Cihazlar'!S100="","",IF('Cihazlar'!T100="Uygun değil",(IF('Cihazlar'!S100="","",IF(ISNUMBER('Cihazlar'!S100),'Cihazlar'!S100,IFERROR(DATE(VALUE(RIGHT('Cihazlar'!S100,4)),VALUE(MID('Cihazlar'!S100,4,2)),VALUE(LEFT('Cihazlar'!S100,2))),""))))+0,EDATE((IF('Cihazlar'!S100="","",IF(ISNUMBER('Cihazlar'!S100),'Cihazlar'!S100,IFERROR(DATE(VALUE(RIGHT('Cihazlar'!S100,4)),VALUE(MID('Cihazlar'!S100,4,2)),VALUE(LEFT('Cihazlar'!S100,2))),"")))),12)))</f>
        <v/>
      </c>
      <c r="J100" s="17" t="str">
        <f>IF(I100="","",I100-TODAY())</f>
        <v/>
      </c>
      <c r="K100" s="16" t="str">
        <f>IF('Cihazlar'!V100="","",IF('Cihazlar'!W100="Uygun değil",(IF('Cihazlar'!V100="","",IF(ISNUMBER('Cihazlar'!V100),'Cihazlar'!V100,IFERROR(DATE(VALUE(RIGHT('Cihazlar'!V100,4)),VALUE(MID('Cihazlar'!V100,4,2)),VALUE(LEFT('Cihazlar'!V100,2))),""))))+0,EDATE((IF('Cihazlar'!V100="","",IF(ISNUMBER('Cihazlar'!V100),'Cihazlar'!V100,IFERROR(DATE(VALUE(RIGHT('Cihazlar'!V100,4)),VALUE(MID('Cihazlar'!V100,4,2)),VALUE(LEFT('Cihazlar'!V100,2))),"")))),12)))</f>
        <v/>
      </c>
      <c r="L100" s="17" t="str">
        <f>IF(K100="","",K100-TODAY())</f>
        <v/>
      </c>
      <c r="M100" s="16" t="str">
        <f>IF('Cihazlar'!F100&lt;&gt;"",IF('Cihazlar'!F100="","",IF(ISNUMBER('Cihazlar'!F100),'Cihazlar'!F100,IFERROR(DATE(VALUE(RIGHT('Cihazlar'!F100,4)),VALUE(MID('Cihazlar'!F100,4,2)),VALUE(LEFT('Cihazlar'!F100,2))),""))),IF('Cihazlar'!E100="","",IF(ISNUMBER('Cihazlar'!E100),'Cihazlar'!E100,IFERROR(DATE(VALUE(RIGHT('Cihazlar'!E100,4)),VALUE(MID('Cihazlar'!E100,4,2)),VALUE(LEFT('Cihazlar'!E100,2))),""))))</f>
        <v/>
      </c>
      <c r="N100" t="str">
        <f>IF('Cihazlar'!C100="","",IFERROR(MATCH('Cihazlar'!C100,'Ürünler'!$A:$A,0),IFERROR(MATCH('Cihazlar'!C100,'Ürünler'!$B:$B,0),"")))</f>
        <v/>
      </c>
      <c r="O100">
        <f>IF(P100&gt;0,0,IF('Cihazlar'!J100&lt;&gt;"",N(VALUE('Cihazlar'!J100)),IF(N100="",0,N(INDEX('Ürünler'!$C:$C,N100)))))</f>
        <v>0</v>
      </c>
      <c r="P100">
        <f>IF('Cihazlar'!K100&lt;&gt;"",N(VALUE('Cihazlar'!K100)),IF('Cihazlar'!J100&lt;&gt;"",0,IF(N100="",0,N(INDEX('Ürünler'!$D:$D,N100)))))</f>
        <v>0</v>
      </c>
    </row>
    <row r="101" spans="1:16">
      <c r="A101" t="str">
        <f>IF(AND('Cihazlar'!A101="",'Cihazlar'!B101=""),"",IFERROR(INDEX('Müşteriler'!$A:$A,MATCH(IF('Cihazlar'!A101="","§",'Cihazlar'!A101),'Müşteriler'!$K:$K,0)),IFERROR(INDEX('Müşteriler'!$A:$A,MATCH(IF('Cihazlar'!B101="","§",'Cihazlar'!B101),'Müşteriler'!$C:$C,0)),'Cihazlar'!A101&amp;'Cihazlar'!B101)))</f>
        <v/>
      </c>
      <c r="B101" t="str">
        <f>IF('Cihazlar'!C101="","",IF(N101="",'Cihazlar'!C101,INDEX('Ürünler'!$B:$B,N101)))</f>
        <v/>
      </c>
      <c r="C101" t="str">
        <f>IF('Cihazlar'!D101="","",'Cihazlar'!D101)</f>
        <v/>
      </c>
      <c r="D101" s="16" t="str">
        <f>M101</f>
        <v/>
      </c>
      <c r="E101" t="str">
        <f>IF(P101&gt;0,P101&amp;" gün",IF(O101&gt;0,O101&amp;" ay",""))</f>
        <v/>
      </c>
      <c r="F101" s="16" t="str">
        <f>IF(OR('Cihazlar'!C101="",M101=""),"",IF(P101&gt;0,M101+P101,IF(O101&gt;0,EDATE(M101,O101),"")))</f>
        <v/>
      </c>
      <c r="G101" s="17" t="str">
        <f>IF(F101="","",F101-TODAY())</f>
        <v/>
      </c>
      <c r="H101" t="str">
        <f>IF(G101="","",IF(G101&lt;0,"Gecikmiş",IF(G101&lt;=30,"30 gün içinde","Planlı")))</f>
        <v/>
      </c>
      <c r="I101" s="16" t="str">
        <f>IF('Cihazlar'!S101="","",IF('Cihazlar'!T101="Uygun değil",(IF('Cihazlar'!S101="","",IF(ISNUMBER('Cihazlar'!S101),'Cihazlar'!S101,IFERROR(DATE(VALUE(RIGHT('Cihazlar'!S101,4)),VALUE(MID('Cihazlar'!S101,4,2)),VALUE(LEFT('Cihazlar'!S101,2))),""))))+0,EDATE((IF('Cihazlar'!S101="","",IF(ISNUMBER('Cihazlar'!S101),'Cihazlar'!S101,IFERROR(DATE(VALUE(RIGHT('Cihazlar'!S101,4)),VALUE(MID('Cihazlar'!S101,4,2)),VALUE(LEFT('Cihazlar'!S101,2))),"")))),12)))</f>
        <v/>
      </c>
      <c r="J101" s="17" t="str">
        <f>IF(I101="","",I101-TODAY())</f>
        <v/>
      </c>
      <c r="K101" s="16" t="str">
        <f>IF('Cihazlar'!V101="","",IF('Cihazlar'!W101="Uygun değil",(IF('Cihazlar'!V101="","",IF(ISNUMBER('Cihazlar'!V101),'Cihazlar'!V101,IFERROR(DATE(VALUE(RIGHT('Cihazlar'!V101,4)),VALUE(MID('Cihazlar'!V101,4,2)),VALUE(LEFT('Cihazlar'!V101,2))),""))))+0,EDATE((IF('Cihazlar'!V101="","",IF(ISNUMBER('Cihazlar'!V101),'Cihazlar'!V101,IFERROR(DATE(VALUE(RIGHT('Cihazlar'!V101,4)),VALUE(MID('Cihazlar'!V101,4,2)),VALUE(LEFT('Cihazlar'!V101,2))),"")))),12)))</f>
        <v/>
      </c>
      <c r="L101" s="17" t="str">
        <f>IF(K101="","",K101-TODAY())</f>
        <v/>
      </c>
      <c r="M101" s="16" t="str">
        <f>IF('Cihazlar'!F101&lt;&gt;"",IF('Cihazlar'!F101="","",IF(ISNUMBER('Cihazlar'!F101),'Cihazlar'!F101,IFERROR(DATE(VALUE(RIGHT('Cihazlar'!F101,4)),VALUE(MID('Cihazlar'!F101,4,2)),VALUE(LEFT('Cihazlar'!F101,2))),""))),IF('Cihazlar'!E101="","",IF(ISNUMBER('Cihazlar'!E101),'Cihazlar'!E101,IFERROR(DATE(VALUE(RIGHT('Cihazlar'!E101,4)),VALUE(MID('Cihazlar'!E101,4,2)),VALUE(LEFT('Cihazlar'!E101,2))),""))))</f>
        <v/>
      </c>
      <c r="N101" t="str">
        <f>IF('Cihazlar'!C101="","",IFERROR(MATCH('Cihazlar'!C101,'Ürünler'!$A:$A,0),IFERROR(MATCH('Cihazlar'!C101,'Ürünler'!$B:$B,0),"")))</f>
        <v/>
      </c>
      <c r="O101">
        <f>IF(P101&gt;0,0,IF('Cihazlar'!J101&lt;&gt;"",N(VALUE('Cihazlar'!J101)),IF(N101="",0,N(INDEX('Ürünler'!$C:$C,N101)))))</f>
        <v>0</v>
      </c>
      <c r="P101">
        <f>IF('Cihazlar'!K101&lt;&gt;"",N(VALUE('Cihazlar'!K101)),IF('Cihazlar'!J101&lt;&gt;"",0,IF(N101="",0,N(INDEX('Ürünler'!$D:$D,N101)))))</f>
        <v>0</v>
      </c>
    </row>
    <row r="102" spans="1:16">
      <c r="A102" t="str">
        <f>IF(AND('Cihazlar'!A102="",'Cihazlar'!B102=""),"",IFERROR(INDEX('Müşteriler'!$A:$A,MATCH(IF('Cihazlar'!A102="","§",'Cihazlar'!A102),'Müşteriler'!$K:$K,0)),IFERROR(INDEX('Müşteriler'!$A:$A,MATCH(IF('Cihazlar'!B102="","§",'Cihazlar'!B102),'Müşteriler'!$C:$C,0)),'Cihazlar'!A102&amp;'Cihazlar'!B102)))</f>
        <v/>
      </c>
      <c r="B102" t="str">
        <f>IF('Cihazlar'!C102="","",IF(N102="",'Cihazlar'!C102,INDEX('Ürünler'!$B:$B,N102)))</f>
        <v/>
      </c>
      <c r="C102" t="str">
        <f>IF('Cihazlar'!D102="","",'Cihazlar'!D102)</f>
        <v/>
      </c>
      <c r="D102" s="16" t="str">
        <f>M102</f>
        <v/>
      </c>
      <c r="E102" t="str">
        <f>IF(P102&gt;0,P102&amp;" gün",IF(O102&gt;0,O102&amp;" ay",""))</f>
        <v/>
      </c>
      <c r="F102" s="16" t="str">
        <f>IF(OR('Cihazlar'!C102="",M102=""),"",IF(P102&gt;0,M102+P102,IF(O102&gt;0,EDATE(M102,O102),"")))</f>
        <v/>
      </c>
      <c r="G102" s="17" t="str">
        <f>IF(F102="","",F102-TODAY())</f>
        <v/>
      </c>
      <c r="H102" t="str">
        <f>IF(G102="","",IF(G102&lt;0,"Gecikmiş",IF(G102&lt;=30,"30 gün içinde","Planlı")))</f>
        <v/>
      </c>
      <c r="I102" s="16" t="str">
        <f>IF('Cihazlar'!S102="","",IF('Cihazlar'!T102="Uygun değil",(IF('Cihazlar'!S102="","",IF(ISNUMBER('Cihazlar'!S102),'Cihazlar'!S102,IFERROR(DATE(VALUE(RIGHT('Cihazlar'!S102,4)),VALUE(MID('Cihazlar'!S102,4,2)),VALUE(LEFT('Cihazlar'!S102,2))),""))))+0,EDATE((IF('Cihazlar'!S102="","",IF(ISNUMBER('Cihazlar'!S102),'Cihazlar'!S102,IFERROR(DATE(VALUE(RIGHT('Cihazlar'!S102,4)),VALUE(MID('Cihazlar'!S102,4,2)),VALUE(LEFT('Cihazlar'!S102,2))),"")))),12)))</f>
        <v/>
      </c>
      <c r="J102" s="17" t="str">
        <f>IF(I102="","",I102-TODAY())</f>
        <v/>
      </c>
      <c r="K102" s="16" t="str">
        <f>IF('Cihazlar'!V102="","",IF('Cihazlar'!W102="Uygun değil",(IF('Cihazlar'!V102="","",IF(ISNUMBER('Cihazlar'!V102),'Cihazlar'!V102,IFERROR(DATE(VALUE(RIGHT('Cihazlar'!V102,4)),VALUE(MID('Cihazlar'!V102,4,2)),VALUE(LEFT('Cihazlar'!V102,2))),""))))+0,EDATE((IF('Cihazlar'!V102="","",IF(ISNUMBER('Cihazlar'!V102),'Cihazlar'!V102,IFERROR(DATE(VALUE(RIGHT('Cihazlar'!V102,4)),VALUE(MID('Cihazlar'!V102,4,2)),VALUE(LEFT('Cihazlar'!V102,2))),"")))),12)))</f>
        <v/>
      </c>
      <c r="L102" s="17" t="str">
        <f>IF(K102="","",K102-TODAY())</f>
        <v/>
      </c>
      <c r="M102" s="16" t="str">
        <f>IF('Cihazlar'!F102&lt;&gt;"",IF('Cihazlar'!F102="","",IF(ISNUMBER('Cihazlar'!F102),'Cihazlar'!F102,IFERROR(DATE(VALUE(RIGHT('Cihazlar'!F102,4)),VALUE(MID('Cihazlar'!F102,4,2)),VALUE(LEFT('Cihazlar'!F102,2))),""))),IF('Cihazlar'!E102="","",IF(ISNUMBER('Cihazlar'!E102),'Cihazlar'!E102,IFERROR(DATE(VALUE(RIGHT('Cihazlar'!E102,4)),VALUE(MID('Cihazlar'!E102,4,2)),VALUE(LEFT('Cihazlar'!E102,2))),""))))</f>
        <v/>
      </c>
      <c r="N102" t="str">
        <f>IF('Cihazlar'!C102="","",IFERROR(MATCH('Cihazlar'!C102,'Ürünler'!$A:$A,0),IFERROR(MATCH('Cihazlar'!C102,'Ürünler'!$B:$B,0),"")))</f>
        <v/>
      </c>
      <c r="O102">
        <f>IF(P102&gt;0,0,IF('Cihazlar'!J102&lt;&gt;"",N(VALUE('Cihazlar'!J102)),IF(N102="",0,N(INDEX('Ürünler'!$C:$C,N102)))))</f>
        <v>0</v>
      </c>
      <c r="P102">
        <f>IF('Cihazlar'!K102&lt;&gt;"",N(VALUE('Cihazlar'!K102)),IF('Cihazlar'!J102&lt;&gt;"",0,IF(N102="",0,N(INDEX('Ürünler'!$D:$D,N102)))))</f>
        <v>0</v>
      </c>
    </row>
    <row r="103" spans="1:16">
      <c r="A103" t="str">
        <f>IF(AND('Cihazlar'!A103="",'Cihazlar'!B103=""),"",IFERROR(INDEX('Müşteriler'!$A:$A,MATCH(IF('Cihazlar'!A103="","§",'Cihazlar'!A103),'Müşteriler'!$K:$K,0)),IFERROR(INDEX('Müşteriler'!$A:$A,MATCH(IF('Cihazlar'!B103="","§",'Cihazlar'!B103),'Müşteriler'!$C:$C,0)),'Cihazlar'!A103&amp;'Cihazlar'!B103)))</f>
        <v/>
      </c>
      <c r="B103" t="str">
        <f>IF('Cihazlar'!C103="","",IF(N103="",'Cihazlar'!C103,INDEX('Ürünler'!$B:$B,N103)))</f>
        <v/>
      </c>
      <c r="C103" t="str">
        <f>IF('Cihazlar'!D103="","",'Cihazlar'!D103)</f>
        <v/>
      </c>
      <c r="D103" s="16" t="str">
        <f>M103</f>
        <v/>
      </c>
      <c r="E103" t="str">
        <f>IF(P103&gt;0,P103&amp;" gün",IF(O103&gt;0,O103&amp;" ay",""))</f>
        <v/>
      </c>
      <c r="F103" s="16" t="str">
        <f>IF(OR('Cihazlar'!C103="",M103=""),"",IF(P103&gt;0,M103+P103,IF(O103&gt;0,EDATE(M103,O103),"")))</f>
        <v/>
      </c>
      <c r="G103" s="17" t="str">
        <f>IF(F103="","",F103-TODAY())</f>
        <v/>
      </c>
      <c r="H103" t="str">
        <f>IF(G103="","",IF(G103&lt;0,"Gecikmiş",IF(G103&lt;=30,"30 gün içinde","Planlı")))</f>
        <v/>
      </c>
      <c r="I103" s="16" t="str">
        <f>IF('Cihazlar'!S103="","",IF('Cihazlar'!T103="Uygun değil",(IF('Cihazlar'!S103="","",IF(ISNUMBER('Cihazlar'!S103),'Cihazlar'!S103,IFERROR(DATE(VALUE(RIGHT('Cihazlar'!S103,4)),VALUE(MID('Cihazlar'!S103,4,2)),VALUE(LEFT('Cihazlar'!S103,2))),""))))+0,EDATE((IF('Cihazlar'!S103="","",IF(ISNUMBER('Cihazlar'!S103),'Cihazlar'!S103,IFERROR(DATE(VALUE(RIGHT('Cihazlar'!S103,4)),VALUE(MID('Cihazlar'!S103,4,2)),VALUE(LEFT('Cihazlar'!S103,2))),"")))),12)))</f>
        <v/>
      </c>
      <c r="J103" s="17" t="str">
        <f>IF(I103="","",I103-TODAY())</f>
        <v/>
      </c>
      <c r="K103" s="16" t="str">
        <f>IF('Cihazlar'!V103="","",IF('Cihazlar'!W103="Uygun değil",(IF('Cihazlar'!V103="","",IF(ISNUMBER('Cihazlar'!V103),'Cihazlar'!V103,IFERROR(DATE(VALUE(RIGHT('Cihazlar'!V103,4)),VALUE(MID('Cihazlar'!V103,4,2)),VALUE(LEFT('Cihazlar'!V103,2))),""))))+0,EDATE((IF('Cihazlar'!V103="","",IF(ISNUMBER('Cihazlar'!V103),'Cihazlar'!V103,IFERROR(DATE(VALUE(RIGHT('Cihazlar'!V103,4)),VALUE(MID('Cihazlar'!V103,4,2)),VALUE(LEFT('Cihazlar'!V103,2))),"")))),12)))</f>
        <v/>
      </c>
      <c r="L103" s="17" t="str">
        <f>IF(K103="","",K103-TODAY())</f>
        <v/>
      </c>
      <c r="M103" s="16" t="str">
        <f>IF('Cihazlar'!F103&lt;&gt;"",IF('Cihazlar'!F103="","",IF(ISNUMBER('Cihazlar'!F103),'Cihazlar'!F103,IFERROR(DATE(VALUE(RIGHT('Cihazlar'!F103,4)),VALUE(MID('Cihazlar'!F103,4,2)),VALUE(LEFT('Cihazlar'!F103,2))),""))),IF('Cihazlar'!E103="","",IF(ISNUMBER('Cihazlar'!E103),'Cihazlar'!E103,IFERROR(DATE(VALUE(RIGHT('Cihazlar'!E103,4)),VALUE(MID('Cihazlar'!E103,4,2)),VALUE(LEFT('Cihazlar'!E103,2))),""))))</f>
        <v/>
      </c>
      <c r="N103" t="str">
        <f>IF('Cihazlar'!C103="","",IFERROR(MATCH('Cihazlar'!C103,'Ürünler'!$A:$A,0),IFERROR(MATCH('Cihazlar'!C103,'Ürünler'!$B:$B,0),"")))</f>
        <v/>
      </c>
      <c r="O103">
        <f>IF(P103&gt;0,0,IF('Cihazlar'!J103&lt;&gt;"",N(VALUE('Cihazlar'!J103)),IF(N103="",0,N(INDEX('Ürünler'!$C:$C,N103)))))</f>
        <v>0</v>
      </c>
      <c r="P103">
        <f>IF('Cihazlar'!K103&lt;&gt;"",N(VALUE('Cihazlar'!K103)),IF('Cihazlar'!J103&lt;&gt;"",0,IF(N103="",0,N(INDEX('Ürünler'!$D:$D,N103)))))</f>
        <v>0</v>
      </c>
    </row>
    <row r="104" spans="1:16">
      <c r="A104" t="str">
        <f>IF(AND('Cihazlar'!A104="",'Cihazlar'!B104=""),"",IFERROR(INDEX('Müşteriler'!$A:$A,MATCH(IF('Cihazlar'!A104="","§",'Cihazlar'!A104),'Müşteriler'!$K:$K,0)),IFERROR(INDEX('Müşteriler'!$A:$A,MATCH(IF('Cihazlar'!B104="","§",'Cihazlar'!B104),'Müşteriler'!$C:$C,0)),'Cihazlar'!A104&amp;'Cihazlar'!B104)))</f>
        <v/>
      </c>
      <c r="B104" t="str">
        <f>IF('Cihazlar'!C104="","",IF(N104="",'Cihazlar'!C104,INDEX('Ürünler'!$B:$B,N104)))</f>
        <v/>
      </c>
      <c r="C104" t="str">
        <f>IF('Cihazlar'!D104="","",'Cihazlar'!D104)</f>
        <v/>
      </c>
      <c r="D104" s="16" t="str">
        <f>M104</f>
        <v/>
      </c>
      <c r="E104" t="str">
        <f>IF(P104&gt;0,P104&amp;" gün",IF(O104&gt;0,O104&amp;" ay",""))</f>
        <v/>
      </c>
      <c r="F104" s="16" t="str">
        <f>IF(OR('Cihazlar'!C104="",M104=""),"",IF(P104&gt;0,M104+P104,IF(O104&gt;0,EDATE(M104,O104),"")))</f>
        <v/>
      </c>
      <c r="G104" s="17" t="str">
        <f>IF(F104="","",F104-TODAY())</f>
        <v/>
      </c>
      <c r="H104" t="str">
        <f>IF(G104="","",IF(G104&lt;0,"Gecikmiş",IF(G104&lt;=30,"30 gün içinde","Planlı")))</f>
        <v/>
      </c>
      <c r="I104" s="16" t="str">
        <f>IF('Cihazlar'!S104="","",IF('Cihazlar'!T104="Uygun değil",(IF('Cihazlar'!S104="","",IF(ISNUMBER('Cihazlar'!S104),'Cihazlar'!S104,IFERROR(DATE(VALUE(RIGHT('Cihazlar'!S104,4)),VALUE(MID('Cihazlar'!S104,4,2)),VALUE(LEFT('Cihazlar'!S104,2))),""))))+0,EDATE((IF('Cihazlar'!S104="","",IF(ISNUMBER('Cihazlar'!S104),'Cihazlar'!S104,IFERROR(DATE(VALUE(RIGHT('Cihazlar'!S104,4)),VALUE(MID('Cihazlar'!S104,4,2)),VALUE(LEFT('Cihazlar'!S104,2))),"")))),12)))</f>
        <v/>
      </c>
      <c r="J104" s="17" t="str">
        <f>IF(I104="","",I104-TODAY())</f>
        <v/>
      </c>
      <c r="K104" s="16" t="str">
        <f>IF('Cihazlar'!V104="","",IF('Cihazlar'!W104="Uygun değil",(IF('Cihazlar'!V104="","",IF(ISNUMBER('Cihazlar'!V104),'Cihazlar'!V104,IFERROR(DATE(VALUE(RIGHT('Cihazlar'!V104,4)),VALUE(MID('Cihazlar'!V104,4,2)),VALUE(LEFT('Cihazlar'!V104,2))),""))))+0,EDATE((IF('Cihazlar'!V104="","",IF(ISNUMBER('Cihazlar'!V104),'Cihazlar'!V104,IFERROR(DATE(VALUE(RIGHT('Cihazlar'!V104,4)),VALUE(MID('Cihazlar'!V104,4,2)),VALUE(LEFT('Cihazlar'!V104,2))),"")))),12)))</f>
        <v/>
      </c>
      <c r="L104" s="17" t="str">
        <f>IF(K104="","",K104-TODAY())</f>
        <v/>
      </c>
      <c r="M104" s="16" t="str">
        <f>IF('Cihazlar'!F104&lt;&gt;"",IF('Cihazlar'!F104="","",IF(ISNUMBER('Cihazlar'!F104),'Cihazlar'!F104,IFERROR(DATE(VALUE(RIGHT('Cihazlar'!F104,4)),VALUE(MID('Cihazlar'!F104,4,2)),VALUE(LEFT('Cihazlar'!F104,2))),""))),IF('Cihazlar'!E104="","",IF(ISNUMBER('Cihazlar'!E104),'Cihazlar'!E104,IFERROR(DATE(VALUE(RIGHT('Cihazlar'!E104,4)),VALUE(MID('Cihazlar'!E104,4,2)),VALUE(LEFT('Cihazlar'!E104,2))),""))))</f>
        <v/>
      </c>
      <c r="N104" t="str">
        <f>IF('Cihazlar'!C104="","",IFERROR(MATCH('Cihazlar'!C104,'Ürünler'!$A:$A,0),IFERROR(MATCH('Cihazlar'!C104,'Ürünler'!$B:$B,0),"")))</f>
        <v/>
      </c>
      <c r="O104">
        <f>IF(P104&gt;0,0,IF('Cihazlar'!J104&lt;&gt;"",N(VALUE('Cihazlar'!J104)),IF(N104="",0,N(INDEX('Ürünler'!$C:$C,N104)))))</f>
        <v>0</v>
      </c>
      <c r="P104">
        <f>IF('Cihazlar'!K104&lt;&gt;"",N(VALUE('Cihazlar'!K104)),IF('Cihazlar'!J104&lt;&gt;"",0,IF(N104="",0,N(INDEX('Ürünler'!$D:$D,N104)))))</f>
        <v>0</v>
      </c>
    </row>
    <row r="105" spans="1:16">
      <c r="A105" t="str">
        <f>IF(AND('Cihazlar'!A105="",'Cihazlar'!B105=""),"",IFERROR(INDEX('Müşteriler'!$A:$A,MATCH(IF('Cihazlar'!A105="","§",'Cihazlar'!A105),'Müşteriler'!$K:$K,0)),IFERROR(INDEX('Müşteriler'!$A:$A,MATCH(IF('Cihazlar'!B105="","§",'Cihazlar'!B105),'Müşteriler'!$C:$C,0)),'Cihazlar'!A105&amp;'Cihazlar'!B105)))</f>
        <v/>
      </c>
      <c r="B105" t="str">
        <f>IF('Cihazlar'!C105="","",IF(N105="",'Cihazlar'!C105,INDEX('Ürünler'!$B:$B,N105)))</f>
        <v/>
      </c>
      <c r="C105" t="str">
        <f>IF('Cihazlar'!D105="","",'Cihazlar'!D105)</f>
        <v/>
      </c>
      <c r="D105" s="16" t="str">
        <f>M105</f>
        <v/>
      </c>
      <c r="E105" t="str">
        <f>IF(P105&gt;0,P105&amp;" gün",IF(O105&gt;0,O105&amp;" ay",""))</f>
        <v/>
      </c>
      <c r="F105" s="16" t="str">
        <f>IF(OR('Cihazlar'!C105="",M105=""),"",IF(P105&gt;0,M105+P105,IF(O105&gt;0,EDATE(M105,O105),"")))</f>
        <v/>
      </c>
      <c r="G105" s="17" t="str">
        <f>IF(F105="","",F105-TODAY())</f>
        <v/>
      </c>
      <c r="H105" t="str">
        <f>IF(G105="","",IF(G105&lt;0,"Gecikmiş",IF(G105&lt;=30,"30 gün içinde","Planlı")))</f>
        <v/>
      </c>
      <c r="I105" s="16" t="str">
        <f>IF('Cihazlar'!S105="","",IF('Cihazlar'!T105="Uygun değil",(IF('Cihazlar'!S105="","",IF(ISNUMBER('Cihazlar'!S105),'Cihazlar'!S105,IFERROR(DATE(VALUE(RIGHT('Cihazlar'!S105,4)),VALUE(MID('Cihazlar'!S105,4,2)),VALUE(LEFT('Cihazlar'!S105,2))),""))))+0,EDATE((IF('Cihazlar'!S105="","",IF(ISNUMBER('Cihazlar'!S105),'Cihazlar'!S105,IFERROR(DATE(VALUE(RIGHT('Cihazlar'!S105,4)),VALUE(MID('Cihazlar'!S105,4,2)),VALUE(LEFT('Cihazlar'!S105,2))),"")))),12)))</f>
        <v/>
      </c>
      <c r="J105" s="17" t="str">
        <f>IF(I105="","",I105-TODAY())</f>
        <v/>
      </c>
      <c r="K105" s="16" t="str">
        <f>IF('Cihazlar'!V105="","",IF('Cihazlar'!W105="Uygun değil",(IF('Cihazlar'!V105="","",IF(ISNUMBER('Cihazlar'!V105),'Cihazlar'!V105,IFERROR(DATE(VALUE(RIGHT('Cihazlar'!V105,4)),VALUE(MID('Cihazlar'!V105,4,2)),VALUE(LEFT('Cihazlar'!V105,2))),""))))+0,EDATE((IF('Cihazlar'!V105="","",IF(ISNUMBER('Cihazlar'!V105),'Cihazlar'!V105,IFERROR(DATE(VALUE(RIGHT('Cihazlar'!V105,4)),VALUE(MID('Cihazlar'!V105,4,2)),VALUE(LEFT('Cihazlar'!V105,2))),"")))),12)))</f>
        <v/>
      </c>
      <c r="L105" s="17" t="str">
        <f>IF(K105="","",K105-TODAY())</f>
        <v/>
      </c>
      <c r="M105" s="16" t="str">
        <f>IF('Cihazlar'!F105&lt;&gt;"",IF('Cihazlar'!F105="","",IF(ISNUMBER('Cihazlar'!F105),'Cihazlar'!F105,IFERROR(DATE(VALUE(RIGHT('Cihazlar'!F105,4)),VALUE(MID('Cihazlar'!F105,4,2)),VALUE(LEFT('Cihazlar'!F105,2))),""))),IF('Cihazlar'!E105="","",IF(ISNUMBER('Cihazlar'!E105),'Cihazlar'!E105,IFERROR(DATE(VALUE(RIGHT('Cihazlar'!E105,4)),VALUE(MID('Cihazlar'!E105,4,2)),VALUE(LEFT('Cihazlar'!E105,2))),""))))</f>
        <v/>
      </c>
      <c r="N105" t="str">
        <f>IF('Cihazlar'!C105="","",IFERROR(MATCH('Cihazlar'!C105,'Ürünler'!$A:$A,0),IFERROR(MATCH('Cihazlar'!C105,'Ürünler'!$B:$B,0),"")))</f>
        <v/>
      </c>
      <c r="O105">
        <f>IF(P105&gt;0,0,IF('Cihazlar'!J105&lt;&gt;"",N(VALUE('Cihazlar'!J105)),IF(N105="",0,N(INDEX('Ürünler'!$C:$C,N105)))))</f>
        <v>0</v>
      </c>
      <c r="P105">
        <f>IF('Cihazlar'!K105&lt;&gt;"",N(VALUE('Cihazlar'!K105)),IF('Cihazlar'!J105&lt;&gt;"",0,IF(N105="",0,N(INDEX('Ürünler'!$D:$D,N105)))))</f>
        <v>0</v>
      </c>
    </row>
    <row r="106" spans="1:16">
      <c r="A106" t="str">
        <f>IF(AND('Cihazlar'!A106="",'Cihazlar'!B106=""),"",IFERROR(INDEX('Müşteriler'!$A:$A,MATCH(IF('Cihazlar'!A106="","§",'Cihazlar'!A106),'Müşteriler'!$K:$K,0)),IFERROR(INDEX('Müşteriler'!$A:$A,MATCH(IF('Cihazlar'!B106="","§",'Cihazlar'!B106),'Müşteriler'!$C:$C,0)),'Cihazlar'!A106&amp;'Cihazlar'!B106)))</f>
        <v/>
      </c>
      <c r="B106" t="str">
        <f>IF('Cihazlar'!C106="","",IF(N106="",'Cihazlar'!C106,INDEX('Ürünler'!$B:$B,N106)))</f>
        <v/>
      </c>
      <c r="C106" t="str">
        <f>IF('Cihazlar'!D106="","",'Cihazlar'!D106)</f>
        <v/>
      </c>
      <c r="D106" s="16" t="str">
        <f>M106</f>
        <v/>
      </c>
      <c r="E106" t="str">
        <f>IF(P106&gt;0,P106&amp;" gün",IF(O106&gt;0,O106&amp;" ay",""))</f>
        <v/>
      </c>
      <c r="F106" s="16" t="str">
        <f>IF(OR('Cihazlar'!C106="",M106=""),"",IF(P106&gt;0,M106+P106,IF(O106&gt;0,EDATE(M106,O106),"")))</f>
        <v/>
      </c>
      <c r="G106" s="17" t="str">
        <f>IF(F106="","",F106-TODAY())</f>
        <v/>
      </c>
      <c r="H106" t="str">
        <f>IF(G106="","",IF(G106&lt;0,"Gecikmiş",IF(G106&lt;=30,"30 gün içinde","Planlı")))</f>
        <v/>
      </c>
      <c r="I106" s="16" t="str">
        <f>IF('Cihazlar'!S106="","",IF('Cihazlar'!T106="Uygun değil",(IF('Cihazlar'!S106="","",IF(ISNUMBER('Cihazlar'!S106),'Cihazlar'!S106,IFERROR(DATE(VALUE(RIGHT('Cihazlar'!S106,4)),VALUE(MID('Cihazlar'!S106,4,2)),VALUE(LEFT('Cihazlar'!S106,2))),""))))+0,EDATE((IF('Cihazlar'!S106="","",IF(ISNUMBER('Cihazlar'!S106),'Cihazlar'!S106,IFERROR(DATE(VALUE(RIGHT('Cihazlar'!S106,4)),VALUE(MID('Cihazlar'!S106,4,2)),VALUE(LEFT('Cihazlar'!S106,2))),"")))),12)))</f>
        <v/>
      </c>
      <c r="J106" s="17" t="str">
        <f>IF(I106="","",I106-TODAY())</f>
        <v/>
      </c>
      <c r="K106" s="16" t="str">
        <f>IF('Cihazlar'!V106="","",IF('Cihazlar'!W106="Uygun değil",(IF('Cihazlar'!V106="","",IF(ISNUMBER('Cihazlar'!V106),'Cihazlar'!V106,IFERROR(DATE(VALUE(RIGHT('Cihazlar'!V106,4)),VALUE(MID('Cihazlar'!V106,4,2)),VALUE(LEFT('Cihazlar'!V106,2))),""))))+0,EDATE((IF('Cihazlar'!V106="","",IF(ISNUMBER('Cihazlar'!V106),'Cihazlar'!V106,IFERROR(DATE(VALUE(RIGHT('Cihazlar'!V106,4)),VALUE(MID('Cihazlar'!V106,4,2)),VALUE(LEFT('Cihazlar'!V106,2))),"")))),12)))</f>
        <v/>
      </c>
      <c r="L106" s="17" t="str">
        <f>IF(K106="","",K106-TODAY())</f>
        <v/>
      </c>
      <c r="M106" s="16" t="str">
        <f>IF('Cihazlar'!F106&lt;&gt;"",IF('Cihazlar'!F106="","",IF(ISNUMBER('Cihazlar'!F106),'Cihazlar'!F106,IFERROR(DATE(VALUE(RIGHT('Cihazlar'!F106,4)),VALUE(MID('Cihazlar'!F106,4,2)),VALUE(LEFT('Cihazlar'!F106,2))),""))),IF('Cihazlar'!E106="","",IF(ISNUMBER('Cihazlar'!E106),'Cihazlar'!E106,IFERROR(DATE(VALUE(RIGHT('Cihazlar'!E106,4)),VALUE(MID('Cihazlar'!E106,4,2)),VALUE(LEFT('Cihazlar'!E106,2))),""))))</f>
        <v/>
      </c>
      <c r="N106" t="str">
        <f>IF('Cihazlar'!C106="","",IFERROR(MATCH('Cihazlar'!C106,'Ürünler'!$A:$A,0),IFERROR(MATCH('Cihazlar'!C106,'Ürünler'!$B:$B,0),"")))</f>
        <v/>
      </c>
      <c r="O106">
        <f>IF(P106&gt;0,0,IF('Cihazlar'!J106&lt;&gt;"",N(VALUE('Cihazlar'!J106)),IF(N106="",0,N(INDEX('Ürünler'!$C:$C,N106)))))</f>
        <v>0</v>
      </c>
      <c r="P106">
        <f>IF('Cihazlar'!K106&lt;&gt;"",N(VALUE('Cihazlar'!K106)),IF('Cihazlar'!J106&lt;&gt;"",0,IF(N106="",0,N(INDEX('Ürünler'!$D:$D,N106)))))</f>
        <v>0</v>
      </c>
    </row>
    <row r="107" spans="1:16">
      <c r="A107" t="str">
        <f>IF(AND('Cihazlar'!A107="",'Cihazlar'!B107=""),"",IFERROR(INDEX('Müşteriler'!$A:$A,MATCH(IF('Cihazlar'!A107="","§",'Cihazlar'!A107),'Müşteriler'!$K:$K,0)),IFERROR(INDEX('Müşteriler'!$A:$A,MATCH(IF('Cihazlar'!B107="","§",'Cihazlar'!B107),'Müşteriler'!$C:$C,0)),'Cihazlar'!A107&amp;'Cihazlar'!B107)))</f>
        <v/>
      </c>
      <c r="B107" t="str">
        <f>IF('Cihazlar'!C107="","",IF(N107="",'Cihazlar'!C107,INDEX('Ürünler'!$B:$B,N107)))</f>
        <v/>
      </c>
      <c r="C107" t="str">
        <f>IF('Cihazlar'!D107="","",'Cihazlar'!D107)</f>
        <v/>
      </c>
      <c r="D107" s="16" t="str">
        <f>M107</f>
        <v/>
      </c>
      <c r="E107" t="str">
        <f>IF(P107&gt;0,P107&amp;" gün",IF(O107&gt;0,O107&amp;" ay",""))</f>
        <v/>
      </c>
      <c r="F107" s="16" t="str">
        <f>IF(OR('Cihazlar'!C107="",M107=""),"",IF(P107&gt;0,M107+P107,IF(O107&gt;0,EDATE(M107,O107),"")))</f>
        <v/>
      </c>
      <c r="G107" s="17" t="str">
        <f>IF(F107="","",F107-TODAY())</f>
        <v/>
      </c>
      <c r="H107" t="str">
        <f>IF(G107="","",IF(G107&lt;0,"Gecikmiş",IF(G107&lt;=30,"30 gün içinde","Planlı")))</f>
        <v/>
      </c>
      <c r="I107" s="16" t="str">
        <f>IF('Cihazlar'!S107="","",IF('Cihazlar'!T107="Uygun değil",(IF('Cihazlar'!S107="","",IF(ISNUMBER('Cihazlar'!S107),'Cihazlar'!S107,IFERROR(DATE(VALUE(RIGHT('Cihazlar'!S107,4)),VALUE(MID('Cihazlar'!S107,4,2)),VALUE(LEFT('Cihazlar'!S107,2))),""))))+0,EDATE((IF('Cihazlar'!S107="","",IF(ISNUMBER('Cihazlar'!S107),'Cihazlar'!S107,IFERROR(DATE(VALUE(RIGHT('Cihazlar'!S107,4)),VALUE(MID('Cihazlar'!S107,4,2)),VALUE(LEFT('Cihazlar'!S107,2))),"")))),12)))</f>
        <v/>
      </c>
      <c r="J107" s="17" t="str">
        <f>IF(I107="","",I107-TODAY())</f>
        <v/>
      </c>
      <c r="K107" s="16" t="str">
        <f>IF('Cihazlar'!V107="","",IF('Cihazlar'!W107="Uygun değil",(IF('Cihazlar'!V107="","",IF(ISNUMBER('Cihazlar'!V107),'Cihazlar'!V107,IFERROR(DATE(VALUE(RIGHT('Cihazlar'!V107,4)),VALUE(MID('Cihazlar'!V107,4,2)),VALUE(LEFT('Cihazlar'!V107,2))),""))))+0,EDATE((IF('Cihazlar'!V107="","",IF(ISNUMBER('Cihazlar'!V107),'Cihazlar'!V107,IFERROR(DATE(VALUE(RIGHT('Cihazlar'!V107,4)),VALUE(MID('Cihazlar'!V107,4,2)),VALUE(LEFT('Cihazlar'!V107,2))),"")))),12)))</f>
        <v/>
      </c>
      <c r="L107" s="17" t="str">
        <f>IF(K107="","",K107-TODAY())</f>
        <v/>
      </c>
      <c r="M107" s="16" t="str">
        <f>IF('Cihazlar'!F107&lt;&gt;"",IF('Cihazlar'!F107="","",IF(ISNUMBER('Cihazlar'!F107),'Cihazlar'!F107,IFERROR(DATE(VALUE(RIGHT('Cihazlar'!F107,4)),VALUE(MID('Cihazlar'!F107,4,2)),VALUE(LEFT('Cihazlar'!F107,2))),""))),IF('Cihazlar'!E107="","",IF(ISNUMBER('Cihazlar'!E107),'Cihazlar'!E107,IFERROR(DATE(VALUE(RIGHT('Cihazlar'!E107,4)),VALUE(MID('Cihazlar'!E107,4,2)),VALUE(LEFT('Cihazlar'!E107,2))),""))))</f>
        <v/>
      </c>
      <c r="N107" t="str">
        <f>IF('Cihazlar'!C107="","",IFERROR(MATCH('Cihazlar'!C107,'Ürünler'!$A:$A,0),IFERROR(MATCH('Cihazlar'!C107,'Ürünler'!$B:$B,0),"")))</f>
        <v/>
      </c>
      <c r="O107">
        <f>IF(P107&gt;0,0,IF('Cihazlar'!J107&lt;&gt;"",N(VALUE('Cihazlar'!J107)),IF(N107="",0,N(INDEX('Ürünler'!$C:$C,N107)))))</f>
        <v>0</v>
      </c>
      <c r="P107">
        <f>IF('Cihazlar'!K107&lt;&gt;"",N(VALUE('Cihazlar'!K107)),IF('Cihazlar'!J107&lt;&gt;"",0,IF(N107="",0,N(INDEX('Ürünler'!$D:$D,N107)))))</f>
        <v>0</v>
      </c>
    </row>
    <row r="108" spans="1:16">
      <c r="A108" t="str">
        <f>IF(AND('Cihazlar'!A108="",'Cihazlar'!B108=""),"",IFERROR(INDEX('Müşteriler'!$A:$A,MATCH(IF('Cihazlar'!A108="","§",'Cihazlar'!A108),'Müşteriler'!$K:$K,0)),IFERROR(INDEX('Müşteriler'!$A:$A,MATCH(IF('Cihazlar'!B108="","§",'Cihazlar'!B108),'Müşteriler'!$C:$C,0)),'Cihazlar'!A108&amp;'Cihazlar'!B108)))</f>
        <v/>
      </c>
      <c r="B108" t="str">
        <f>IF('Cihazlar'!C108="","",IF(N108="",'Cihazlar'!C108,INDEX('Ürünler'!$B:$B,N108)))</f>
        <v/>
      </c>
      <c r="C108" t="str">
        <f>IF('Cihazlar'!D108="","",'Cihazlar'!D108)</f>
        <v/>
      </c>
      <c r="D108" s="16" t="str">
        <f>M108</f>
        <v/>
      </c>
      <c r="E108" t="str">
        <f>IF(P108&gt;0,P108&amp;" gün",IF(O108&gt;0,O108&amp;" ay",""))</f>
        <v/>
      </c>
      <c r="F108" s="16" t="str">
        <f>IF(OR('Cihazlar'!C108="",M108=""),"",IF(P108&gt;0,M108+P108,IF(O108&gt;0,EDATE(M108,O108),"")))</f>
        <v/>
      </c>
      <c r="G108" s="17" t="str">
        <f>IF(F108="","",F108-TODAY())</f>
        <v/>
      </c>
      <c r="H108" t="str">
        <f>IF(G108="","",IF(G108&lt;0,"Gecikmiş",IF(G108&lt;=30,"30 gün içinde","Planlı")))</f>
        <v/>
      </c>
      <c r="I108" s="16" t="str">
        <f>IF('Cihazlar'!S108="","",IF('Cihazlar'!T108="Uygun değil",(IF('Cihazlar'!S108="","",IF(ISNUMBER('Cihazlar'!S108),'Cihazlar'!S108,IFERROR(DATE(VALUE(RIGHT('Cihazlar'!S108,4)),VALUE(MID('Cihazlar'!S108,4,2)),VALUE(LEFT('Cihazlar'!S108,2))),""))))+0,EDATE((IF('Cihazlar'!S108="","",IF(ISNUMBER('Cihazlar'!S108),'Cihazlar'!S108,IFERROR(DATE(VALUE(RIGHT('Cihazlar'!S108,4)),VALUE(MID('Cihazlar'!S108,4,2)),VALUE(LEFT('Cihazlar'!S108,2))),"")))),12)))</f>
        <v/>
      </c>
      <c r="J108" s="17" t="str">
        <f>IF(I108="","",I108-TODAY())</f>
        <v/>
      </c>
      <c r="K108" s="16" t="str">
        <f>IF('Cihazlar'!V108="","",IF('Cihazlar'!W108="Uygun değil",(IF('Cihazlar'!V108="","",IF(ISNUMBER('Cihazlar'!V108),'Cihazlar'!V108,IFERROR(DATE(VALUE(RIGHT('Cihazlar'!V108,4)),VALUE(MID('Cihazlar'!V108,4,2)),VALUE(LEFT('Cihazlar'!V108,2))),""))))+0,EDATE((IF('Cihazlar'!V108="","",IF(ISNUMBER('Cihazlar'!V108),'Cihazlar'!V108,IFERROR(DATE(VALUE(RIGHT('Cihazlar'!V108,4)),VALUE(MID('Cihazlar'!V108,4,2)),VALUE(LEFT('Cihazlar'!V108,2))),"")))),12)))</f>
        <v/>
      </c>
      <c r="L108" s="17" t="str">
        <f>IF(K108="","",K108-TODAY())</f>
        <v/>
      </c>
      <c r="M108" s="16" t="str">
        <f>IF('Cihazlar'!F108&lt;&gt;"",IF('Cihazlar'!F108="","",IF(ISNUMBER('Cihazlar'!F108),'Cihazlar'!F108,IFERROR(DATE(VALUE(RIGHT('Cihazlar'!F108,4)),VALUE(MID('Cihazlar'!F108,4,2)),VALUE(LEFT('Cihazlar'!F108,2))),""))),IF('Cihazlar'!E108="","",IF(ISNUMBER('Cihazlar'!E108),'Cihazlar'!E108,IFERROR(DATE(VALUE(RIGHT('Cihazlar'!E108,4)),VALUE(MID('Cihazlar'!E108,4,2)),VALUE(LEFT('Cihazlar'!E108,2))),""))))</f>
        <v/>
      </c>
      <c r="N108" t="str">
        <f>IF('Cihazlar'!C108="","",IFERROR(MATCH('Cihazlar'!C108,'Ürünler'!$A:$A,0),IFERROR(MATCH('Cihazlar'!C108,'Ürünler'!$B:$B,0),"")))</f>
        <v/>
      </c>
      <c r="O108">
        <f>IF(P108&gt;0,0,IF('Cihazlar'!J108&lt;&gt;"",N(VALUE('Cihazlar'!J108)),IF(N108="",0,N(INDEX('Ürünler'!$C:$C,N108)))))</f>
        <v>0</v>
      </c>
      <c r="P108">
        <f>IF('Cihazlar'!K108&lt;&gt;"",N(VALUE('Cihazlar'!K108)),IF('Cihazlar'!J108&lt;&gt;"",0,IF(N108="",0,N(INDEX('Ürünler'!$D:$D,N108)))))</f>
        <v>0</v>
      </c>
    </row>
    <row r="109" spans="1:16">
      <c r="A109" t="str">
        <f>IF(AND('Cihazlar'!A109="",'Cihazlar'!B109=""),"",IFERROR(INDEX('Müşteriler'!$A:$A,MATCH(IF('Cihazlar'!A109="","§",'Cihazlar'!A109),'Müşteriler'!$K:$K,0)),IFERROR(INDEX('Müşteriler'!$A:$A,MATCH(IF('Cihazlar'!B109="","§",'Cihazlar'!B109),'Müşteriler'!$C:$C,0)),'Cihazlar'!A109&amp;'Cihazlar'!B109)))</f>
        <v/>
      </c>
      <c r="B109" t="str">
        <f>IF('Cihazlar'!C109="","",IF(N109="",'Cihazlar'!C109,INDEX('Ürünler'!$B:$B,N109)))</f>
        <v/>
      </c>
      <c r="C109" t="str">
        <f>IF('Cihazlar'!D109="","",'Cihazlar'!D109)</f>
        <v/>
      </c>
      <c r="D109" s="16" t="str">
        <f>M109</f>
        <v/>
      </c>
      <c r="E109" t="str">
        <f>IF(P109&gt;0,P109&amp;" gün",IF(O109&gt;0,O109&amp;" ay",""))</f>
        <v/>
      </c>
      <c r="F109" s="16" t="str">
        <f>IF(OR('Cihazlar'!C109="",M109=""),"",IF(P109&gt;0,M109+P109,IF(O109&gt;0,EDATE(M109,O109),"")))</f>
        <v/>
      </c>
      <c r="G109" s="17" t="str">
        <f>IF(F109="","",F109-TODAY())</f>
        <v/>
      </c>
      <c r="H109" t="str">
        <f>IF(G109="","",IF(G109&lt;0,"Gecikmiş",IF(G109&lt;=30,"30 gün içinde","Planlı")))</f>
        <v/>
      </c>
      <c r="I109" s="16" t="str">
        <f>IF('Cihazlar'!S109="","",IF('Cihazlar'!T109="Uygun değil",(IF('Cihazlar'!S109="","",IF(ISNUMBER('Cihazlar'!S109),'Cihazlar'!S109,IFERROR(DATE(VALUE(RIGHT('Cihazlar'!S109,4)),VALUE(MID('Cihazlar'!S109,4,2)),VALUE(LEFT('Cihazlar'!S109,2))),""))))+0,EDATE((IF('Cihazlar'!S109="","",IF(ISNUMBER('Cihazlar'!S109),'Cihazlar'!S109,IFERROR(DATE(VALUE(RIGHT('Cihazlar'!S109,4)),VALUE(MID('Cihazlar'!S109,4,2)),VALUE(LEFT('Cihazlar'!S109,2))),"")))),12)))</f>
        <v/>
      </c>
      <c r="J109" s="17" t="str">
        <f>IF(I109="","",I109-TODAY())</f>
        <v/>
      </c>
      <c r="K109" s="16" t="str">
        <f>IF('Cihazlar'!V109="","",IF('Cihazlar'!W109="Uygun değil",(IF('Cihazlar'!V109="","",IF(ISNUMBER('Cihazlar'!V109),'Cihazlar'!V109,IFERROR(DATE(VALUE(RIGHT('Cihazlar'!V109,4)),VALUE(MID('Cihazlar'!V109,4,2)),VALUE(LEFT('Cihazlar'!V109,2))),""))))+0,EDATE((IF('Cihazlar'!V109="","",IF(ISNUMBER('Cihazlar'!V109),'Cihazlar'!V109,IFERROR(DATE(VALUE(RIGHT('Cihazlar'!V109,4)),VALUE(MID('Cihazlar'!V109,4,2)),VALUE(LEFT('Cihazlar'!V109,2))),"")))),12)))</f>
        <v/>
      </c>
      <c r="L109" s="17" t="str">
        <f>IF(K109="","",K109-TODAY())</f>
        <v/>
      </c>
      <c r="M109" s="16" t="str">
        <f>IF('Cihazlar'!F109&lt;&gt;"",IF('Cihazlar'!F109="","",IF(ISNUMBER('Cihazlar'!F109),'Cihazlar'!F109,IFERROR(DATE(VALUE(RIGHT('Cihazlar'!F109,4)),VALUE(MID('Cihazlar'!F109,4,2)),VALUE(LEFT('Cihazlar'!F109,2))),""))),IF('Cihazlar'!E109="","",IF(ISNUMBER('Cihazlar'!E109),'Cihazlar'!E109,IFERROR(DATE(VALUE(RIGHT('Cihazlar'!E109,4)),VALUE(MID('Cihazlar'!E109,4,2)),VALUE(LEFT('Cihazlar'!E109,2))),""))))</f>
        <v/>
      </c>
      <c r="N109" t="str">
        <f>IF('Cihazlar'!C109="","",IFERROR(MATCH('Cihazlar'!C109,'Ürünler'!$A:$A,0),IFERROR(MATCH('Cihazlar'!C109,'Ürünler'!$B:$B,0),"")))</f>
        <v/>
      </c>
      <c r="O109">
        <f>IF(P109&gt;0,0,IF('Cihazlar'!J109&lt;&gt;"",N(VALUE('Cihazlar'!J109)),IF(N109="",0,N(INDEX('Ürünler'!$C:$C,N109)))))</f>
        <v>0</v>
      </c>
      <c r="P109">
        <f>IF('Cihazlar'!K109&lt;&gt;"",N(VALUE('Cihazlar'!K109)),IF('Cihazlar'!J109&lt;&gt;"",0,IF(N109="",0,N(INDEX('Ürünler'!$D:$D,N109)))))</f>
        <v>0</v>
      </c>
    </row>
    <row r="110" spans="1:16">
      <c r="A110" t="str">
        <f>IF(AND('Cihazlar'!A110="",'Cihazlar'!B110=""),"",IFERROR(INDEX('Müşteriler'!$A:$A,MATCH(IF('Cihazlar'!A110="","§",'Cihazlar'!A110),'Müşteriler'!$K:$K,0)),IFERROR(INDEX('Müşteriler'!$A:$A,MATCH(IF('Cihazlar'!B110="","§",'Cihazlar'!B110),'Müşteriler'!$C:$C,0)),'Cihazlar'!A110&amp;'Cihazlar'!B110)))</f>
        <v/>
      </c>
      <c r="B110" t="str">
        <f>IF('Cihazlar'!C110="","",IF(N110="",'Cihazlar'!C110,INDEX('Ürünler'!$B:$B,N110)))</f>
        <v/>
      </c>
      <c r="C110" t="str">
        <f>IF('Cihazlar'!D110="","",'Cihazlar'!D110)</f>
        <v/>
      </c>
      <c r="D110" s="16" t="str">
        <f>M110</f>
        <v/>
      </c>
      <c r="E110" t="str">
        <f>IF(P110&gt;0,P110&amp;" gün",IF(O110&gt;0,O110&amp;" ay",""))</f>
        <v/>
      </c>
      <c r="F110" s="16" t="str">
        <f>IF(OR('Cihazlar'!C110="",M110=""),"",IF(P110&gt;0,M110+P110,IF(O110&gt;0,EDATE(M110,O110),"")))</f>
        <v/>
      </c>
      <c r="G110" s="17" t="str">
        <f>IF(F110="","",F110-TODAY())</f>
        <v/>
      </c>
      <c r="H110" t="str">
        <f>IF(G110="","",IF(G110&lt;0,"Gecikmiş",IF(G110&lt;=30,"30 gün içinde","Planlı")))</f>
        <v/>
      </c>
      <c r="I110" s="16" t="str">
        <f>IF('Cihazlar'!S110="","",IF('Cihazlar'!T110="Uygun değil",(IF('Cihazlar'!S110="","",IF(ISNUMBER('Cihazlar'!S110),'Cihazlar'!S110,IFERROR(DATE(VALUE(RIGHT('Cihazlar'!S110,4)),VALUE(MID('Cihazlar'!S110,4,2)),VALUE(LEFT('Cihazlar'!S110,2))),""))))+0,EDATE((IF('Cihazlar'!S110="","",IF(ISNUMBER('Cihazlar'!S110),'Cihazlar'!S110,IFERROR(DATE(VALUE(RIGHT('Cihazlar'!S110,4)),VALUE(MID('Cihazlar'!S110,4,2)),VALUE(LEFT('Cihazlar'!S110,2))),"")))),12)))</f>
        <v/>
      </c>
      <c r="J110" s="17" t="str">
        <f>IF(I110="","",I110-TODAY())</f>
        <v/>
      </c>
      <c r="K110" s="16" t="str">
        <f>IF('Cihazlar'!V110="","",IF('Cihazlar'!W110="Uygun değil",(IF('Cihazlar'!V110="","",IF(ISNUMBER('Cihazlar'!V110),'Cihazlar'!V110,IFERROR(DATE(VALUE(RIGHT('Cihazlar'!V110,4)),VALUE(MID('Cihazlar'!V110,4,2)),VALUE(LEFT('Cihazlar'!V110,2))),""))))+0,EDATE((IF('Cihazlar'!V110="","",IF(ISNUMBER('Cihazlar'!V110),'Cihazlar'!V110,IFERROR(DATE(VALUE(RIGHT('Cihazlar'!V110,4)),VALUE(MID('Cihazlar'!V110,4,2)),VALUE(LEFT('Cihazlar'!V110,2))),"")))),12)))</f>
        <v/>
      </c>
      <c r="L110" s="17" t="str">
        <f>IF(K110="","",K110-TODAY())</f>
        <v/>
      </c>
      <c r="M110" s="16" t="str">
        <f>IF('Cihazlar'!F110&lt;&gt;"",IF('Cihazlar'!F110="","",IF(ISNUMBER('Cihazlar'!F110),'Cihazlar'!F110,IFERROR(DATE(VALUE(RIGHT('Cihazlar'!F110,4)),VALUE(MID('Cihazlar'!F110,4,2)),VALUE(LEFT('Cihazlar'!F110,2))),""))),IF('Cihazlar'!E110="","",IF(ISNUMBER('Cihazlar'!E110),'Cihazlar'!E110,IFERROR(DATE(VALUE(RIGHT('Cihazlar'!E110,4)),VALUE(MID('Cihazlar'!E110,4,2)),VALUE(LEFT('Cihazlar'!E110,2))),""))))</f>
        <v/>
      </c>
      <c r="N110" t="str">
        <f>IF('Cihazlar'!C110="","",IFERROR(MATCH('Cihazlar'!C110,'Ürünler'!$A:$A,0),IFERROR(MATCH('Cihazlar'!C110,'Ürünler'!$B:$B,0),"")))</f>
        <v/>
      </c>
      <c r="O110">
        <f>IF(P110&gt;0,0,IF('Cihazlar'!J110&lt;&gt;"",N(VALUE('Cihazlar'!J110)),IF(N110="",0,N(INDEX('Ürünler'!$C:$C,N110)))))</f>
        <v>0</v>
      </c>
      <c r="P110">
        <f>IF('Cihazlar'!K110&lt;&gt;"",N(VALUE('Cihazlar'!K110)),IF('Cihazlar'!J110&lt;&gt;"",0,IF(N110="",0,N(INDEX('Ürünler'!$D:$D,N110)))))</f>
        <v>0</v>
      </c>
    </row>
    <row r="111" spans="1:16">
      <c r="A111" t="str">
        <f>IF(AND('Cihazlar'!A111="",'Cihazlar'!B111=""),"",IFERROR(INDEX('Müşteriler'!$A:$A,MATCH(IF('Cihazlar'!A111="","§",'Cihazlar'!A111),'Müşteriler'!$K:$K,0)),IFERROR(INDEX('Müşteriler'!$A:$A,MATCH(IF('Cihazlar'!B111="","§",'Cihazlar'!B111),'Müşteriler'!$C:$C,0)),'Cihazlar'!A111&amp;'Cihazlar'!B111)))</f>
        <v/>
      </c>
      <c r="B111" t="str">
        <f>IF('Cihazlar'!C111="","",IF(N111="",'Cihazlar'!C111,INDEX('Ürünler'!$B:$B,N111)))</f>
        <v/>
      </c>
      <c r="C111" t="str">
        <f>IF('Cihazlar'!D111="","",'Cihazlar'!D111)</f>
        <v/>
      </c>
      <c r="D111" s="16" t="str">
        <f>M111</f>
        <v/>
      </c>
      <c r="E111" t="str">
        <f>IF(P111&gt;0,P111&amp;" gün",IF(O111&gt;0,O111&amp;" ay",""))</f>
        <v/>
      </c>
      <c r="F111" s="16" t="str">
        <f>IF(OR('Cihazlar'!C111="",M111=""),"",IF(P111&gt;0,M111+P111,IF(O111&gt;0,EDATE(M111,O111),"")))</f>
        <v/>
      </c>
      <c r="G111" s="17" t="str">
        <f>IF(F111="","",F111-TODAY())</f>
        <v/>
      </c>
      <c r="H111" t="str">
        <f>IF(G111="","",IF(G111&lt;0,"Gecikmiş",IF(G111&lt;=30,"30 gün içinde","Planlı")))</f>
        <v/>
      </c>
      <c r="I111" s="16" t="str">
        <f>IF('Cihazlar'!S111="","",IF('Cihazlar'!T111="Uygun değil",(IF('Cihazlar'!S111="","",IF(ISNUMBER('Cihazlar'!S111),'Cihazlar'!S111,IFERROR(DATE(VALUE(RIGHT('Cihazlar'!S111,4)),VALUE(MID('Cihazlar'!S111,4,2)),VALUE(LEFT('Cihazlar'!S111,2))),""))))+0,EDATE((IF('Cihazlar'!S111="","",IF(ISNUMBER('Cihazlar'!S111),'Cihazlar'!S111,IFERROR(DATE(VALUE(RIGHT('Cihazlar'!S111,4)),VALUE(MID('Cihazlar'!S111,4,2)),VALUE(LEFT('Cihazlar'!S111,2))),"")))),12)))</f>
        <v/>
      </c>
      <c r="J111" s="17" t="str">
        <f>IF(I111="","",I111-TODAY())</f>
        <v/>
      </c>
      <c r="K111" s="16" t="str">
        <f>IF('Cihazlar'!V111="","",IF('Cihazlar'!W111="Uygun değil",(IF('Cihazlar'!V111="","",IF(ISNUMBER('Cihazlar'!V111),'Cihazlar'!V111,IFERROR(DATE(VALUE(RIGHT('Cihazlar'!V111,4)),VALUE(MID('Cihazlar'!V111,4,2)),VALUE(LEFT('Cihazlar'!V111,2))),""))))+0,EDATE((IF('Cihazlar'!V111="","",IF(ISNUMBER('Cihazlar'!V111),'Cihazlar'!V111,IFERROR(DATE(VALUE(RIGHT('Cihazlar'!V111,4)),VALUE(MID('Cihazlar'!V111,4,2)),VALUE(LEFT('Cihazlar'!V111,2))),"")))),12)))</f>
        <v/>
      </c>
      <c r="L111" s="17" t="str">
        <f>IF(K111="","",K111-TODAY())</f>
        <v/>
      </c>
      <c r="M111" s="16" t="str">
        <f>IF('Cihazlar'!F111&lt;&gt;"",IF('Cihazlar'!F111="","",IF(ISNUMBER('Cihazlar'!F111),'Cihazlar'!F111,IFERROR(DATE(VALUE(RIGHT('Cihazlar'!F111,4)),VALUE(MID('Cihazlar'!F111,4,2)),VALUE(LEFT('Cihazlar'!F111,2))),""))),IF('Cihazlar'!E111="","",IF(ISNUMBER('Cihazlar'!E111),'Cihazlar'!E111,IFERROR(DATE(VALUE(RIGHT('Cihazlar'!E111,4)),VALUE(MID('Cihazlar'!E111,4,2)),VALUE(LEFT('Cihazlar'!E111,2))),""))))</f>
        <v/>
      </c>
      <c r="N111" t="str">
        <f>IF('Cihazlar'!C111="","",IFERROR(MATCH('Cihazlar'!C111,'Ürünler'!$A:$A,0),IFERROR(MATCH('Cihazlar'!C111,'Ürünler'!$B:$B,0),"")))</f>
        <v/>
      </c>
      <c r="O111">
        <f>IF(P111&gt;0,0,IF('Cihazlar'!J111&lt;&gt;"",N(VALUE('Cihazlar'!J111)),IF(N111="",0,N(INDEX('Ürünler'!$C:$C,N111)))))</f>
        <v>0</v>
      </c>
      <c r="P111">
        <f>IF('Cihazlar'!K111&lt;&gt;"",N(VALUE('Cihazlar'!K111)),IF('Cihazlar'!J111&lt;&gt;"",0,IF(N111="",0,N(INDEX('Ürünler'!$D:$D,N111)))))</f>
        <v>0</v>
      </c>
    </row>
    <row r="112" spans="1:16">
      <c r="A112" t="str">
        <f>IF(AND('Cihazlar'!A112="",'Cihazlar'!B112=""),"",IFERROR(INDEX('Müşteriler'!$A:$A,MATCH(IF('Cihazlar'!A112="","§",'Cihazlar'!A112),'Müşteriler'!$K:$K,0)),IFERROR(INDEX('Müşteriler'!$A:$A,MATCH(IF('Cihazlar'!B112="","§",'Cihazlar'!B112),'Müşteriler'!$C:$C,0)),'Cihazlar'!A112&amp;'Cihazlar'!B112)))</f>
        <v/>
      </c>
      <c r="B112" t="str">
        <f>IF('Cihazlar'!C112="","",IF(N112="",'Cihazlar'!C112,INDEX('Ürünler'!$B:$B,N112)))</f>
        <v/>
      </c>
      <c r="C112" t="str">
        <f>IF('Cihazlar'!D112="","",'Cihazlar'!D112)</f>
        <v/>
      </c>
      <c r="D112" s="16" t="str">
        <f>M112</f>
        <v/>
      </c>
      <c r="E112" t="str">
        <f>IF(P112&gt;0,P112&amp;" gün",IF(O112&gt;0,O112&amp;" ay",""))</f>
        <v/>
      </c>
      <c r="F112" s="16" t="str">
        <f>IF(OR('Cihazlar'!C112="",M112=""),"",IF(P112&gt;0,M112+P112,IF(O112&gt;0,EDATE(M112,O112),"")))</f>
        <v/>
      </c>
      <c r="G112" s="17" t="str">
        <f>IF(F112="","",F112-TODAY())</f>
        <v/>
      </c>
      <c r="H112" t="str">
        <f>IF(G112="","",IF(G112&lt;0,"Gecikmiş",IF(G112&lt;=30,"30 gün içinde","Planlı")))</f>
        <v/>
      </c>
      <c r="I112" s="16" t="str">
        <f>IF('Cihazlar'!S112="","",IF('Cihazlar'!T112="Uygun değil",(IF('Cihazlar'!S112="","",IF(ISNUMBER('Cihazlar'!S112),'Cihazlar'!S112,IFERROR(DATE(VALUE(RIGHT('Cihazlar'!S112,4)),VALUE(MID('Cihazlar'!S112,4,2)),VALUE(LEFT('Cihazlar'!S112,2))),""))))+0,EDATE((IF('Cihazlar'!S112="","",IF(ISNUMBER('Cihazlar'!S112),'Cihazlar'!S112,IFERROR(DATE(VALUE(RIGHT('Cihazlar'!S112,4)),VALUE(MID('Cihazlar'!S112,4,2)),VALUE(LEFT('Cihazlar'!S112,2))),"")))),12)))</f>
        <v/>
      </c>
      <c r="J112" s="17" t="str">
        <f>IF(I112="","",I112-TODAY())</f>
        <v/>
      </c>
      <c r="K112" s="16" t="str">
        <f>IF('Cihazlar'!V112="","",IF('Cihazlar'!W112="Uygun değil",(IF('Cihazlar'!V112="","",IF(ISNUMBER('Cihazlar'!V112),'Cihazlar'!V112,IFERROR(DATE(VALUE(RIGHT('Cihazlar'!V112,4)),VALUE(MID('Cihazlar'!V112,4,2)),VALUE(LEFT('Cihazlar'!V112,2))),""))))+0,EDATE((IF('Cihazlar'!V112="","",IF(ISNUMBER('Cihazlar'!V112),'Cihazlar'!V112,IFERROR(DATE(VALUE(RIGHT('Cihazlar'!V112,4)),VALUE(MID('Cihazlar'!V112,4,2)),VALUE(LEFT('Cihazlar'!V112,2))),"")))),12)))</f>
        <v/>
      </c>
      <c r="L112" s="17" t="str">
        <f>IF(K112="","",K112-TODAY())</f>
        <v/>
      </c>
      <c r="M112" s="16" t="str">
        <f>IF('Cihazlar'!F112&lt;&gt;"",IF('Cihazlar'!F112="","",IF(ISNUMBER('Cihazlar'!F112),'Cihazlar'!F112,IFERROR(DATE(VALUE(RIGHT('Cihazlar'!F112,4)),VALUE(MID('Cihazlar'!F112,4,2)),VALUE(LEFT('Cihazlar'!F112,2))),""))),IF('Cihazlar'!E112="","",IF(ISNUMBER('Cihazlar'!E112),'Cihazlar'!E112,IFERROR(DATE(VALUE(RIGHT('Cihazlar'!E112,4)),VALUE(MID('Cihazlar'!E112,4,2)),VALUE(LEFT('Cihazlar'!E112,2))),""))))</f>
        <v/>
      </c>
      <c r="N112" t="str">
        <f>IF('Cihazlar'!C112="","",IFERROR(MATCH('Cihazlar'!C112,'Ürünler'!$A:$A,0),IFERROR(MATCH('Cihazlar'!C112,'Ürünler'!$B:$B,0),"")))</f>
        <v/>
      </c>
      <c r="O112">
        <f>IF(P112&gt;0,0,IF('Cihazlar'!J112&lt;&gt;"",N(VALUE('Cihazlar'!J112)),IF(N112="",0,N(INDEX('Ürünler'!$C:$C,N112)))))</f>
        <v>0</v>
      </c>
      <c r="P112">
        <f>IF('Cihazlar'!K112&lt;&gt;"",N(VALUE('Cihazlar'!K112)),IF('Cihazlar'!J112&lt;&gt;"",0,IF(N112="",0,N(INDEX('Ürünler'!$D:$D,N112)))))</f>
        <v>0</v>
      </c>
    </row>
    <row r="113" spans="1:16">
      <c r="A113" t="str">
        <f>IF(AND('Cihazlar'!A113="",'Cihazlar'!B113=""),"",IFERROR(INDEX('Müşteriler'!$A:$A,MATCH(IF('Cihazlar'!A113="","§",'Cihazlar'!A113),'Müşteriler'!$K:$K,0)),IFERROR(INDEX('Müşteriler'!$A:$A,MATCH(IF('Cihazlar'!B113="","§",'Cihazlar'!B113),'Müşteriler'!$C:$C,0)),'Cihazlar'!A113&amp;'Cihazlar'!B113)))</f>
        <v/>
      </c>
      <c r="B113" t="str">
        <f>IF('Cihazlar'!C113="","",IF(N113="",'Cihazlar'!C113,INDEX('Ürünler'!$B:$B,N113)))</f>
        <v/>
      </c>
      <c r="C113" t="str">
        <f>IF('Cihazlar'!D113="","",'Cihazlar'!D113)</f>
        <v/>
      </c>
      <c r="D113" s="16" t="str">
        <f>M113</f>
        <v/>
      </c>
      <c r="E113" t="str">
        <f>IF(P113&gt;0,P113&amp;" gün",IF(O113&gt;0,O113&amp;" ay",""))</f>
        <v/>
      </c>
      <c r="F113" s="16" t="str">
        <f>IF(OR('Cihazlar'!C113="",M113=""),"",IF(P113&gt;0,M113+P113,IF(O113&gt;0,EDATE(M113,O113),"")))</f>
        <v/>
      </c>
      <c r="G113" s="17" t="str">
        <f>IF(F113="","",F113-TODAY())</f>
        <v/>
      </c>
      <c r="H113" t="str">
        <f>IF(G113="","",IF(G113&lt;0,"Gecikmiş",IF(G113&lt;=30,"30 gün içinde","Planlı")))</f>
        <v/>
      </c>
      <c r="I113" s="16" t="str">
        <f>IF('Cihazlar'!S113="","",IF('Cihazlar'!T113="Uygun değil",(IF('Cihazlar'!S113="","",IF(ISNUMBER('Cihazlar'!S113),'Cihazlar'!S113,IFERROR(DATE(VALUE(RIGHT('Cihazlar'!S113,4)),VALUE(MID('Cihazlar'!S113,4,2)),VALUE(LEFT('Cihazlar'!S113,2))),""))))+0,EDATE((IF('Cihazlar'!S113="","",IF(ISNUMBER('Cihazlar'!S113),'Cihazlar'!S113,IFERROR(DATE(VALUE(RIGHT('Cihazlar'!S113,4)),VALUE(MID('Cihazlar'!S113,4,2)),VALUE(LEFT('Cihazlar'!S113,2))),"")))),12)))</f>
        <v/>
      </c>
      <c r="J113" s="17" t="str">
        <f>IF(I113="","",I113-TODAY())</f>
        <v/>
      </c>
      <c r="K113" s="16" t="str">
        <f>IF('Cihazlar'!V113="","",IF('Cihazlar'!W113="Uygun değil",(IF('Cihazlar'!V113="","",IF(ISNUMBER('Cihazlar'!V113),'Cihazlar'!V113,IFERROR(DATE(VALUE(RIGHT('Cihazlar'!V113,4)),VALUE(MID('Cihazlar'!V113,4,2)),VALUE(LEFT('Cihazlar'!V113,2))),""))))+0,EDATE((IF('Cihazlar'!V113="","",IF(ISNUMBER('Cihazlar'!V113),'Cihazlar'!V113,IFERROR(DATE(VALUE(RIGHT('Cihazlar'!V113,4)),VALUE(MID('Cihazlar'!V113,4,2)),VALUE(LEFT('Cihazlar'!V113,2))),"")))),12)))</f>
        <v/>
      </c>
      <c r="L113" s="17" t="str">
        <f>IF(K113="","",K113-TODAY())</f>
        <v/>
      </c>
      <c r="M113" s="16" t="str">
        <f>IF('Cihazlar'!F113&lt;&gt;"",IF('Cihazlar'!F113="","",IF(ISNUMBER('Cihazlar'!F113),'Cihazlar'!F113,IFERROR(DATE(VALUE(RIGHT('Cihazlar'!F113,4)),VALUE(MID('Cihazlar'!F113,4,2)),VALUE(LEFT('Cihazlar'!F113,2))),""))),IF('Cihazlar'!E113="","",IF(ISNUMBER('Cihazlar'!E113),'Cihazlar'!E113,IFERROR(DATE(VALUE(RIGHT('Cihazlar'!E113,4)),VALUE(MID('Cihazlar'!E113,4,2)),VALUE(LEFT('Cihazlar'!E113,2))),""))))</f>
        <v/>
      </c>
      <c r="N113" t="str">
        <f>IF('Cihazlar'!C113="","",IFERROR(MATCH('Cihazlar'!C113,'Ürünler'!$A:$A,0),IFERROR(MATCH('Cihazlar'!C113,'Ürünler'!$B:$B,0),"")))</f>
        <v/>
      </c>
      <c r="O113">
        <f>IF(P113&gt;0,0,IF('Cihazlar'!J113&lt;&gt;"",N(VALUE('Cihazlar'!J113)),IF(N113="",0,N(INDEX('Ürünler'!$C:$C,N113)))))</f>
        <v>0</v>
      </c>
      <c r="P113">
        <f>IF('Cihazlar'!K113&lt;&gt;"",N(VALUE('Cihazlar'!K113)),IF('Cihazlar'!J113&lt;&gt;"",0,IF(N113="",0,N(INDEX('Ürünler'!$D:$D,N113)))))</f>
        <v>0</v>
      </c>
    </row>
    <row r="114" spans="1:16">
      <c r="A114" t="str">
        <f>IF(AND('Cihazlar'!A114="",'Cihazlar'!B114=""),"",IFERROR(INDEX('Müşteriler'!$A:$A,MATCH(IF('Cihazlar'!A114="","§",'Cihazlar'!A114),'Müşteriler'!$K:$K,0)),IFERROR(INDEX('Müşteriler'!$A:$A,MATCH(IF('Cihazlar'!B114="","§",'Cihazlar'!B114),'Müşteriler'!$C:$C,0)),'Cihazlar'!A114&amp;'Cihazlar'!B114)))</f>
        <v/>
      </c>
      <c r="B114" t="str">
        <f>IF('Cihazlar'!C114="","",IF(N114="",'Cihazlar'!C114,INDEX('Ürünler'!$B:$B,N114)))</f>
        <v/>
      </c>
      <c r="C114" t="str">
        <f>IF('Cihazlar'!D114="","",'Cihazlar'!D114)</f>
        <v/>
      </c>
      <c r="D114" s="16" t="str">
        <f>M114</f>
        <v/>
      </c>
      <c r="E114" t="str">
        <f>IF(P114&gt;0,P114&amp;" gün",IF(O114&gt;0,O114&amp;" ay",""))</f>
        <v/>
      </c>
      <c r="F114" s="16" t="str">
        <f>IF(OR('Cihazlar'!C114="",M114=""),"",IF(P114&gt;0,M114+P114,IF(O114&gt;0,EDATE(M114,O114),"")))</f>
        <v/>
      </c>
      <c r="G114" s="17" t="str">
        <f>IF(F114="","",F114-TODAY())</f>
        <v/>
      </c>
      <c r="H114" t="str">
        <f>IF(G114="","",IF(G114&lt;0,"Gecikmiş",IF(G114&lt;=30,"30 gün içinde","Planlı")))</f>
        <v/>
      </c>
      <c r="I114" s="16" t="str">
        <f>IF('Cihazlar'!S114="","",IF('Cihazlar'!T114="Uygun değil",(IF('Cihazlar'!S114="","",IF(ISNUMBER('Cihazlar'!S114),'Cihazlar'!S114,IFERROR(DATE(VALUE(RIGHT('Cihazlar'!S114,4)),VALUE(MID('Cihazlar'!S114,4,2)),VALUE(LEFT('Cihazlar'!S114,2))),""))))+0,EDATE((IF('Cihazlar'!S114="","",IF(ISNUMBER('Cihazlar'!S114),'Cihazlar'!S114,IFERROR(DATE(VALUE(RIGHT('Cihazlar'!S114,4)),VALUE(MID('Cihazlar'!S114,4,2)),VALUE(LEFT('Cihazlar'!S114,2))),"")))),12)))</f>
        <v/>
      </c>
      <c r="J114" s="17" t="str">
        <f>IF(I114="","",I114-TODAY())</f>
        <v/>
      </c>
      <c r="K114" s="16" t="str">
        <f>IF('Cihazlar'!V114="","",IF('Cihazlar'!W114="Uygun değil",(IF('Cihazlar'!V114="","",IF(ISNUMBER('Cihazlar'!V114),'Cihazlar'!V114,IFERROR(DATE(VALUE(RIGHT('Cihazlar'!V114,4)),VALUE(MID('Cihazlar'!V114,4,2)),VALUE(LEFT('Cihazlar'!V114,2))),""))))+0,EDATE((IF('Cihazlar'!V114="","",IF(ISNUMBER('Cihazlar'!V114),'Cihazlar'!V114,IFERROR(DATE(VALUE(RIGHT('Cihazlar'!V114,4)),VALUE(MID('Cihazlar'!V114,4,2)),VALUE(LEFT('Cihazlar'!V114,2))),"")))),12)))</f>
        <v/>
      </c>
      <c r="L114" s="17" t="str">
        <f>IF(K114="","",K114-TODAY())</f>
        <v/>
      </c>
      <c r="M114" s="16" t="str">
        <f>IF('Cihazlar'!F114&lt;&gt;"",IF('Cihazlar'!F114="","",IF(ISNUMBER('Cihazlar'!F114),'Cihazlar'!F114,IFERROR(DATE(VALUE(RIGHT('Cihazlar'!F114,4)),VALUE(MID('Cihazlar'!F114,4,2)),VALUE(LEFT('Cihazlar'!F114,2))),""))),IF('Cihazlar'!E114="","",IF(ISNUMBER('Cihazlar'!E114),'Cihazlar'!E114,IFERROR(DATE(VALUE(RIGHT('Cihazlar'!E114,4)),VALUE(MID('Cihazlar'!E114,4,2)),VALUE(LEFT('Cihazlar'!E114,2))),""))))</f>
        <v/>
      </c>
      <c r="N114" t="str">
        <f>IF('Cihazlar'!C114="","",IFERROR(MATCH('Cihazlar'!C114,'Ürünler'!$A:$A,0),IFERROR(MATCH('Cihazlar'!C114,'Ürünler'!$B:$B,0),"")))</f>
        <v/>
      </c>
      <c r="O114">
        <f>IF(P114&gt;0,0,IF('Cihazlar'!J114&lt;&gt;"",N(VALUE('Cihazlar'!J114)),IF(N114="",0,N(INDEX('Ürünler'!$C:$C,N114)))))</f>
        <v>0</v>
      </c>
      <c r="P114">
        <f>IF('Cihazlar'!K114&lt;&gt;"",N(VALUE('Cihazlar'!K114)),IF('Cihazlar'!J114&lt;&gt;"",0,IF(N114="",0,N(INDEX('Ürünler'!$D:$D,N114)))))</f>
        <v>0</v>
      </c>
    </row>
    <row r="115" spans="1:16">
      <c r="A115" t="str">
        <f>IF(AND('Cihazlar'!A115="",'Cihazlar'!B115=""),"",IFERROR(INDEX('Müşteriler'!$A:$A,MATCH(IF('Cihazlar'!A115="","§",'Cihazlar'!A115),'Müşteriler'!$K:$K,0)),IFERROR(INDEX('Müşteriler'!$A:$A,MATCH(IF('Cihazlar'!B115="","§",'Cihazlar'!B115),'Müşteriler'!$C:$C,0)),'Cihazlar'!A115&amp;'Cihazlar'!B115)))</f>
        <v/>
      </c>
      <c r="B115" t="str">
        <f>IF('Cihazlar'!C115="","",IF(N115="",'Cihazlar'!C115,INDEX('Ürünler'!$B:$B,N115)))</f>
        <v/>
      </c>
      <c r="C115" t="str">
        <f>IF('Cihazlar'!D115="","",'Cihazlar'!D115)</f>
        <v/>
      </c>
      <c r="D115" s="16" t="str">
        <f>M115</f>
        <v/>
      </c>
      <c r="E115" t="str">
        <f>IF(P115&gt;0,P115&amp;" gün",IF(O115&gt;0,O115&amp;" ay",""))</f>
        <v/>
      </c>
      <c r="F115" s="16" t="str">
        <f>IF(OR('Cihazlar'!C115="",M115=""),"",IF(P115&gt;0,M115+P115,IF(O115&gt;0,EDATE(M115,O115),"")))</f>
        <v/>
      </c>
      <c r="G115" s="17" t="str">
        <f>IF(F115="","",F115-TODAY())</f>
        <v/>
      </c>
      <c r="H115" t="str">
        <f>IF(G115="","",IF(G115&lt;0,"Gecikmiş",IF(G115&lt;=30,"30 gün içinde","Planlı")))</f>
        <v/>
      </c>
      <c r="I115" s="16" t="str">
        <f>IF('Cihazlar'!S115="","",IF('Cihazlar'!T115="Uygun değil",(IF('Cihazlar'!S115="","",IF(ISNUMBER('Cihazlar'!S115),'Cihazlar'!S115,IFERROR(DATE(VALUE(RIGHT('Cihazlar'!S115,4)),VALUE(MID('Cihazlar'!S115,4,2)),VALUE(LEFT('Cihazlar'!S115,2))),""))))+0,EDATE((IF('Cihazlar'!S115="","",IF(ISNUMBER('Cihazlar'!S115),'Cihazlar'!S115,IFERROR(DATE(VALUE(RIGHT('Cihazlar'!S115,4)),VALUE(MID('Cihazlar'!S115,4,2)),VALUE(LEFT('Cihazlar'!S115,2))),"")))),12)))</f>
        <v/>
      </c>
      <c r="J115" s="17" t="str">
        <f>IF(I115="","",I115-TODAY())</f>
        <v/>
      </c>
      <c r="K115" s="16" t="str">
        <f>IF('Cihazlar'!V115="","",IF('Cihazlar'!W115="Uygun değil",(IF('Cihazlar'!V115="","",IF(ISNUMBER('Cihazlar'!V115),'Cihazlar'!V115,IFERROR(DATE(VALUE(RIGHT('Cihazlar'!V115,4)),VALUE(MID('Cihazlar'!V115,4,2)),VALUE(LEFT('Cihazlar'!V115,2))),""))))+0,EDATE((IF('Cihazlar'!V115="","",IF(ISNUMBER('Cihazlar'!V115),'Cihazlar'!V115,IFERROR(DATE(VALUE(RIGHT('Cihazlar'!V115,4)),VALUE(MID('Cihazlar'!V115,4,2)),VALUE(LEFT('Cihazlar'!V115,2))),"")))),12)))</f>
        <v/>
      </c>
      <c r="L115" s="17" t="str">
        <f>IF(K115="","",K115-TODAY())</f>
        <v/>
      </c>
      <c r="M115" s="16" t="str">
        <f>IF('Cihazlar'!F115&lt;&gt;"",IF('Cihazlar'!F115="","",IF(ISNUMBER('Cihazlar'!F115),'Cihazlar'!F115,IFERROR(DATE(VALUE(RIGHT('Cihazlar'!F115,4)),VALUE(MID('Cihazlar'!F115,4,2)),VALUE(LEFT('Cihazlar'!F115,2))),""))),IF('Cihazlar'!E115="","",IF(ISNUMBER('Cihazlar'!E115),'Cihazlar'!E115,IFERROR(DATE(VALUE(RIGHT('Cihazlar'!E115,4)),VALUE(MID('Cihazlar'!E115,4,2)),VALUE(LEFT('Cihazlar'!E115,2))),""))))</f>
        <v/>
      </c>
      <c r="N115" t="str">
        <f>IF('Cihazlar'!C115="","",IFERROR(MATCH('Cihazlar'!C115,'Ürünler'!$A:$A,0),IFERROR(MATCH('Cihazlar'!C115,'Ürünler'!$B:$B,0),"")))</f>
        <v/>
      </c>
      <c r="O115">
        <f>IF(P115&gt;0,0,IF('Cihazlar'!J115&lt;&gt;"",N(VALUE('Cihazlar'!J115)),IF(N115="",0,N(INDEX('Ürünler'!$C:$C,N115)))))</f>
        <v>0</v>
      </c>
      <c r="P115">
        <f>IF('Cihazlar'!K115&lt;&gt;"",N(VALUE('Cihazlar'!K115)),IF('Cihazlar'!J115&lt;&gt;"",0,IF(N115="",0,N(INDEX('Ürünler'!$D:$D,N115)))))</f>
        <v>0</v>
      </c>
    </row>
    <row r="116" spans="1:16">
      <c r="A116" t="str">
        <f>IF(AND('Cihazlar'!A116="",'Cihazlar'!B116=""),"",IFERROR(INDEX('Müşteriler'!$A:$A,MATCH(IF('Cihazlar'!A116="","§",'Cihazlar'!A116),'Müşteriler'!$K:$K,0)),IFERROR(INDEX('Müşteriler'!$A:$A,MATCH(IF('Cihazlar'!B116="","§",'Cihazlar'!B116),'Müşteriler'!$C:$C,0)),'Cihazlar'!A116&amp;'Cihazlar'!B116)))</f>
        <v/>
      </c>
      <c r="B116" t="str">
        <f>IF('Cihazlar'!C116="","",IF(N116="",'Cihazlar'!C116,INDEX('Ürünler'!$B:$B,N116)))</f>
        <v/>
      </c>
      <c r="C116" t="str">
        <f>IF('Cihazlar'!D116="","",'Cihazlar'!D116)</f>
        <v/>
      </c>
      <c r="D116" s="16" t="str">
        <f>M116</f>
        <v/>
      </c>
      <c r="E116" t="str">
        <f>IF(P116&gt;0,P116&amp;" gün",IF(O116&gt;0,O116&amp;" ay",""))</f>
        <v/>
      </c>
      <c r="F116" s="16" t="str">
        <f>IF(OR('Cihazlar'!C116="",M116=""),"",IF(P116&gt;0,M116+P116,IF(O116&gt;0,EDATE(M116,O116),"")))</f>
        <v/>
      </c>
      <c r="G116" s="17" t="str">
        <f>IF(F116="","",F116-TODAY())</f>
        <v/>
      </c>
      <c r="H116" t="str">
        <f>IF(G116="","",IF(G116&lt;0,"Gecikmiş",IF(G116&lt;=30,"30 gün içinde","Planlı")))</f>
        <v/>
      </c>
      <c r="I116" s="16" t="str">
        <f>IF('Cihazlar'!S116="","",IF('Cihazlar'!T116="Uygun değil",(IF('Cihazlar'!S116="","",IF(ISNUMBER('Cihazlar'!S116),'Cihazlar'!S116,IFERROR(DATE(VALUE(RIGHT('Cihazlar'!S116,4)),VALUE(MID('Cihazlar'!S116,4,2)),VALUE(LEFT('Cihazlar'!S116,2))),""))))+0,EDATE((IF('Cihazlar'!S116="","",IF(ISNUMBER('Cihazlar'!S116),'Cihazlar'!S116,IFERROR(DATE(VALUE(RIGHT('Cihazlar'!S116,4)),VALUE(MID('Cihazlar'!S116,4,2)),VALUE(LEFT('Cihazlar'!S116,2))),"")))),12)))</f>
        <v/>
      </c>
      <c r="J116" s="17" t="str">
        <f>IF(I116="","",I116-TODAY())</f>
        <v/>
      </c>
      <c r="K116" s="16" t="str">
        <f>IF('Cihazlar'!V116="","",IF('Cihazlar'!W116="Uygun değil",(IF('Cihazlar'!V116="","",IF(ISNUMBER('Cihazlar'!V116),'Cihazlar'!V116,IFERROR(DATE(VALUE(RIGHT('Cihazlar'!V116,4)),VALUE(MID('Cihazlar'!V116,4,2)),VALUE(LEFT('Cihazlar'!V116,2))),""))))+0,EDATE((IF('Cihazlar'!V116="","",IF(ISNUMBER('Cihazlar'!V116),'Cihazlar'!V116,IFERROR(DATE(VALUE(RIGHT('Cihazlar'!V116,4)),VALUE(MID('Cihazlar'!V116,4,2)),VALUE(LEFT('Cihazlar'!V116,2))),"")))),12)))</f>
        <v/>
      </c>
      <c r="L116" s="17" t="str">
        <f>IF(K116="","",K116-TODAY())</f>
        <v/>
      </c>
      <c r="M116" s="16" t="str">
        <f>IF('Cihazlar'!F116&lt;&gt;"",IF('Cihazlar'!F116="","",IF(ISNUMBER('Cihazlar'!F116),'Cihazlar'!F116,IFERROR(DATE(VALUE(RIGHT('Cihazlar'!F116,4)),VALUE(MID('Cihazlar'!F116,4,2)),VALUE(LEFT('Cihazlar'!F116,2))),""))),IF('Cihazlar'!E116="","",IF(ISNUMBER('Cihazlar'!E116),'Cihazlar'!E116,IFERROR(DATE(VALUE(RIGHT('Cihazlar'!E116,4)),VALUE(MID('Cihazlar'!E116,4,2)),VALUE(LEFT('Cihazlar'!E116,2))),""))))</f>
        <v/>
      </c>
      <c r="N116" t="str">
        <f>IF('Cihazlar'!C116="","",IFERROR(MATCH('Cihazlar'!C116,'Ürünler'!$A:$A,0),IFERROR(MATCH('Cihazlar'!C116,'Ürünler'!$B:$B,0),"")))</f>
        <v/>
      </c>
      <c r="O116">
        <f>IF(P116&gt;0,0,IF('Cihazlar'!J116&lt;&gt;"",N(VALUE('Cihazlar'!J116)),IF(N116="",0,N(INDEX('Ürünler'!$C:$C,N116)))))</f>
        <v>0</v>
      </c>
      <c r="P116">
        <f>IF('Cihazlar'!K116&lt;&gt;"",N(VALUE('Cihazlar'!K116)),IF('Cihazlar'!J116&lt;&gt;"",0,IF(N116="",0,N(INDEX('Ürünler'!$D:$D,N116)))))</f>
        <v>0</v>
      </c>
    </row>
    <row r="117" spans="1:16">
      <c r="A117" t="str">
        <f>IF(AND('Cihazlar'!A117="",'Cihazlar'!B117=""),"",IFERROR(INDEX('Müşteriler'!$A:$A,MATCH(IF('Cihazlar'!A117="","§",'Cihazlar'!A117),'Müşteriler'!$K:$K,0)),IFERROR(INDEX('Müşteriler'!$A:$A,MATCH(IF('Cihazlar'!B117="","§",'Cihazlar'!B117),'Müşteriler'!$C:$C,0)),'Cihazlar'!A117&amp;'Cihazlar'!B117)))</f>
        <v/>
      </c>
      <c r="B117" t="str">
        <f>IF('Cihazlar'!C117="","",IF(N117="",'Cihazlar'!C117,INDEX('Ürünler'!$B:$B,N117)))</f>
        <v/>
      </c>
      <c r="C117" t="str">
        <f>IF('Cihazlar'!D117="","",'Cihazlar'!D117)</f>
        <v/>
      </c>
      <c r="D117" s="16" t="str">
        <f>M117</f>
        <v/>
      </c>
      <c r="E117" t="str">
        <f>IF(P117&gt;0,P117&amp;" gün",IF(O117&gt;0,O117&amp;" ay",""))</f>
        <v/>
      </c>
      <c r="F117" s="16" t="str">
        <f>IF(OR('Cihazlar'!C117="",M117=""),"",IF(P117&gt;0,M117+P117,IF(O117&gt;0,EDATE(M117,O117),"")))</f>
        <v/>
      </c>
      <c r="G117" s="17" t="str">
        <f>IF(F117="","",F117-TODAY())</f>
        <v/>
      </c>
      <c r="H117" t="str">
        <f>IF(G117="","",IF(G117&lt;0,"Gecikmiş",IF(G117&lt;=30,"30 gün içinde","Planlı")))</f>
        <v/>
      </c>
      <c r="I117" s="16" t="str">
        <f>IF('Cihazlar'!S117="","",IF('Cihazlar'!T117="Uygun değil",(IF('Cihazlar'!S117="","",IF(ISNUMBER('Cihazlar'!S117),'Cihazlar'!S117,IFERROR(DATE(VALUE(RIGHT('Cihazlar'!S117,4)),VALUE(MID('Cihazlar'!S117,4,2)),VALUE(LEFT('Cihazlar'!S117,2))),""))))+0,EDATE((IF('Cihazlar'!S117="","",IF(ISNUMBER('Cihazlar'!S117),'Cihazlar'!S117,IFERROR(DATE(VALUE(RIGHT('Cihazlar'!S117,4)),VALUE(MID('Cihazlar'!S117,4,2)),VALUE(LEFT('Cihazlar'!S117,2))),"")))),12)))</f>
        <v/>
      </c>
      <c r="J117" s="17" t="str">
        <f>IF(I117="","",I117-TODAY())</f>
        <v/>
      </c>
      <c r="K117" s="16" t="str">
        <f>IF('Cihazlar'!V117="","",IF('Cihazlar'!W117="Uygun değil",(IF('Cihazlar'!V117="","",IF(ISNUMBER('Cihazlar'!V117),'Cihazlar'!V117,IFERROR(DATE(VALUE(RIGHT('Cihazlar'!V117,4)),VALUE(MID('Cihazlar'!V117,4,2)),VALUE(LEFT('Cihazlar'!V117,2))),""))))+0,EDATE((IF('Cihazlar'!V117="","",IF(ISNUMBER('Cihazlar'!V117),'Cihazlar'!V117,IFERROR(DATE(VALUE(RIGHT('Cihazlar'!V117,4)),VALUE(MID('Cihazlar'!V117,4,2)),VALUE(LEFT('Cihazlar'!V117,2))),"")))),12)))</f>
        <v/>
      </c>
      <c r="L117" s="17" t="str">
        <f>IF(K117="","",K117-TODAY())</f>
        <v/>
      </c>
      <c r="M117" s="16" t="str">
        <f>IF('Cihazlar'!F117&lt;&gt;"",IF('Cihazlar'!F117="","",IF(ISNUMBER('Cihazlar'!F117),'Cihazlar'!F117,IFERROR(DATE(VALUE(RIGHT('Cihazlar'!F117,4)),VALUE(MID('Cihazlar'!F117,4,2)),VALUE(LEFT('Cihazlar'!F117,2))),""))),IF('Cihazlar'!E117="","",IF(ISNUMBER('Cihazlar'!E117),'Cihazlar'!E117,IFERROR(DATE(VALUE(RIGHT('Cihazlar'!E117,4)),VALUE(MID('Cihazlar'!E117,4,2)),VALUE(LEFT('Cihazlar'!E117,2))),""))))</f>
        <v/>
      </c>
      <c r="N117" t="str">
        <f>IF('Cihazlar'!C117="","",IFERROR(MATCH('Cihazlar'!C117,'Ürünler'!$A:$A,0),IFERROR(MATCH('Cihazlar'!C117,'Ürünler'!$B:$B,0),"")))</f>
        <v/>
      </c>
      <c r="O117">
        <f>IF(P117&gt;0,0,IF('Cihazlar'!J117&lt;&gt;"",N(VALUE('Cihazlar'!J117)),IF(N117="",0,N(INDEX('Ürünler'!$C:$C,N117)))))</f>
        <v>0</v>
      </c>
      <c r="P117">
        <f>IF('Cihazlar'!K117&lt;&gt;"",N(VALUE('Cihazlar'!K117)),IF('Cihazlar'!J117&lt;&gt;"",0,IF(N117="",0,N(INDEX('Ürünler'!$D:$D,N117)))))</f>
        <v>0</v>
      </c>
    </row>
    <row r="118" spans="1:16">
      <c r="A118" t="str">
        <f>IF(AND('Cihazlar'!A118="",'Cihazlar'!B118=""),"",IFERROR(INDEX('Müşteriler'!$A:$A,MATCH(IF('Cihazlar'!A118="","§",'Cihazlar'!A118),'Müşteriler'!$K:$K,0)),IFERROR(INDEX('Müşteriler'!$A:$A,MATCH(IF('Cihazlar'!B118="","§",'Cihazlar'!B118),'Müşteriler'!$C:$C,0)),'Cihazlar'!A118&amp;'Cihazlar'!B118)))</f>
        <v/>
      </c>
      <c r="B118" t="str">
        <f>IF('Cihazlar'!C118="","",IF(N118="",'Cihazlar'!C118,INDEX('Ürünler'!$B:$B,N118)))</f>
        <v/>
      </c>
      <c r="C118" t="str">
        <f>IF('Cihazlar'!D118="","",'Cihazlar'!D118)</f>
        <v/>
      </c>
      <c r="D118" s="16" t="str">
        <f>M118</f>
        <v/>
      </c>
      <c r="E118" t="str">
        <f>IF(P118&gt;0,P118&amp;" gün",IF(O118&gt;0,O118&amp;" ay",""))</f>
        <v/>
      </c>
      <c r="F118" s="16" t="str">
        <f>IF(OR('Cihazlar'!C118="",M118=""),"",IF(P118&gt;0,M118+P118,IF(O118&gt;0,EDATE(M118,O118),"")))</f>
        <v/>
      </c>
      <c r="G118" s="17" t="str">
        <f>IF(F118="","",F118-TODAY())</f>
        <v/>
      </c>
      <c r="H118" t="str">
        <f>IF(G118="","",IF(G118&lt;0,"Gecikmiş",IF(G118&lt;=30,"30 gün içinde","Planlı")))</f>
        <v/>
      </c>
      <c r="I118" s="16" t="str">
        <f>IF('Cihazlar'!S118="","",IF('Cihazlar'!T118="Uygun değil",(IF('Cihazlar'!S118="","",IF(ISNUMBER('Cihazlar'!S118),'Cihazlar'!S118,IFERROR(DATE(VALUE(RIGHT('Cihazlar'!S118,4)),VALUE(MID('Cihazlar'!S118,4,2)),VALUE(LEFT('Cihazlar'!S118,2))),""))))+0,EDATE((IF('Cihazlar'!S118="","",IF(ISNUMBER('Cihazlar'!S118),'Cihazlar'!S118,IFERROR(DATE(VALUE(RIGHT('Cihazlar'!S118,4)),VALUE(MID('Cihazlar'!S118,4,2)),VALUE(LEFT('Cihazlar'!S118,2))),"")))),12)))</f>
        <v/>
      </c>
      <c r="J118" s="17" t="str">
        <f>IF(I118="","",I118-TODAY())</f>
        <v/>
      </c>
      <c r="K118" s="16" t="str">
        <f>IF('Cihazlar'!V118="","",IF('Cihazlar'!W118="Uygun değil",(IF('Cihazlar'!V118="","",IF(ISNUMBER('Cihazlar'!V118),'Cihazlar'!V118,IFERROR(DATE(VALUE(RIGHT('Cihazlar'!V118,4)),VALUE(MID('Cihazlar'!V118,4,2)),VALUE(LEFT('Cihazlar'!V118,2))),""))))+0,EDATE((IF('Cihazlar'!V118="","",IF(ISNUMBER('Cihazlar'!V118),'Cihazlar'!V118,IFERROR(DATE(VALUE(RIGHT('Cihazlar'!V118,4)),VALUE(MID('Cihazlar'!V118,4,2)),VALUE(LEFT('Cihazlar'!V118,2))),"")))),12)))</f>
        <v/>
      </c>
      <c r="L118" s="17" t="str">
        <f>IF(K118="","",K118-TODAY())</f>
        <v/>
      </c>
      <c r="M118" s="16" t="str">
        <f>IF('Cihazlar'!F118&lt;&gt;"",IF('Cihazlar'!F118="","",IF(ISNUMBER('Cihazlar'!F118),'Cihazlar'!F118,IFERROR(DATE(VALUE(RIGHT('Cihazlar'!F118,4)),VALUE(MID('Cihazlar'!F118,4,2)),VALUE(LEFT('Cihazlar'!F118,2))),""))),IF('Cihazlar'!E118="","",IF(ISNUMBER('Cihazlar'!E118),'Cihazlar'!E118,IFERROR(DATE(VALUE(RIGHT('Cihazlar'!E118,4)),VALUE(MID('Cihazlar'!E118,4,2)),VALUE(LEFT('Cihazlar'!E118,2))),""))))</f>
        <v/>
      </c>
      <c r="N118" t="str">
        <f>IF('Cihazlar'!C118="","",IFERROR(MATCH('Cihazlar'!C118,'Ürünler'!$A:$A,0),IFERROR(MATCH('Cihazlar'!C118,'Ürünler'!$B:$B,0),"")))</f>
        <v/>
      </c>
      <c r="O118">
        <f>IF(P118&gt;0,0,IF('Cihazlar'!J118&lt;&gt;"",N(VALUE('Cihazlar'!J118)),IF(N118="",0,N(INDEX('Ürünler'!$C:$C,N118)))))</f>
        <v>0</v>
      </c>
      <c r="P118">
        <f>IF('Cihazlar'!K118&lt;&gt;"",N(VALUE('Cihazlar'!K118)),IF('Cihazlar'!J118&lt;&gt;"",0,IF(N118="",0,N(INDEX('Ürünler'!$D:$D,N118)))))</f>
        <v>0</v>
      </c>
    </row>
    <row r="119" spans="1:16">
      <c r="A119" t="str">
        <f>IF(AND('Cihazlar'!A119="",'Cihazlar'!B119=""),"",IFERROR(INDEX('Müşteriler'!$A:$A,MATCH(IF('Cihazlar'!A119="","§",'Cihazlar'!A119),'Müşteriler'!$K:$K,0)),IFERROR(INDEX('Müşteriler'!$A:$A,MATCH(IF('Cihazlar'!B119="","§",'Cihazlar'!B119),'Müşteriler'!$C:$C,0)),'Cihazlar'!A119&amp;'Cihazlar'!B119)))</f>
        <v/>
      </c>
      <c r="B119" t="str">
        <f>IF('Cihazlar'!C119="","",IF(N119="",'Cihazlar'!C119,INDEX('Ürünler'!$B:$B,N119)))</f>
        <v/>
      </c>
      <c r="C119" t="str">
        <f>IF('Cihazlar'!D119="","",'Cihazlar'!D119)</f>
        <v/>
      </c>
      <c r="D119" s="16" t="str">
        <f>M119</f>
        <v/>
      </c>
      <c r="E119" t="str">
        <f>IF(P119&gt;0,P119&amp;" gün",IF(O119&gt;0,O119&amp;" ay",""))</f>
        <v/>
      </c>
      <c r="F119" s="16" t="str">
        <f>IF(OR('Cihazlar'!C119="",M119=""),"",IF(P119&gt;0,M119+P119,IF(O119&gt;0,EDATE(M119,O119),"")))</f>
        <v/>
      </c>
      <c r="G119" s="17" t="str">
        <f>IF(F119="","",F119-TODAY())</f>
        <v/>
      </c>
      <c r="H119" t="str">
        <f>IF(G119="","",IF(G119&lt;0,"Gecikmiş",IF(G119&lt;=30,"30 gün içinde","Planlı")))</f>
        <v/>
      </c>
      <c r="I119" s="16" t="str">
        <f>IF('Cihazlar'!S119="","",IF('Cihazlar'!T119="Uygun değil",(IF('Cihazlar'!S119="","",IF(ISNUMBER('Cihazlar'!S119),'Cihazlar'!S119,IFERROR(DATE(VALUE(RIGHT('Cihazlar'!S119,4)),VALUE(MID('Cihazlar'!S119,4,2)),VALUE(LEFT('Cihazlar'!S119,2))),""))))+0,EDATE((IF('Cihazlar'!S119="","",IF(ISNUMBER('Cihazlar'!S119),'Cihazlar'!S119,IFERROR(DATE(VALUE(RIGHT('Cihazlar'!S119,4)),VALUE(MID('Cihazlar'!S119,4,2)),VALUE(LEFT('Cihazlar'!S119,2))),"")))),12)))</f>
        <v/>
      </c>
      <c r="J119" s="17" t="str">
        <f>IF(I119="","",I119-TODAY())</f>
        <v/>
      </c>
      <c r="K119" s="16" t="str">
        <f>IF('Cihazlar'!V119="","",IF('Cihazlar'!W119="Uygun değil",(IF('Cihazlar'!V119="","",IF(ISNUMBER('Cihazlar'!V119),'Cihazlar'!V119,IFERROR(DATE(VALUE(RIGHT('Cihazlar'!V119,4)),VALUE(MID('Cihazlar'!V119,4,2)),VALUE(LEFT('Cihazlar'!V119,2))),""))))+0,EDATE((IF('Cihazlar'!V119="","",IF(ISNUMBER('Cihazlar'!V119),'Cihazlar'!V119,IFERROR(DATE(VALUE(RIGHT('Cihazlar'!V119,4)),VALUE(MID('Cihazlar'!V119,4,2)),VALUE(LEFT('Cihazlar'!V119,2))),"")))),12)))</f>
        <v/>
      </c>
      <c r="L119" s="17" t="str">
        <f>IF(K119="","",K119-TODAY())</f>
        <v/>
      </c>
      <c r="M119" s="16" t="str">
        <f>IF('Cihazlar'!F119&lt;&gt;"",IF('Cihazlar'!F119="","",IF(ISNUMBER('Cihazlar'!F119),'Cihazlar'!F119,IFERROR(DATE(VALUE(RIGHT('Cihazlar'!F119,4)),VALUE(MID('Cihazlar'!F119,4,2)),VALUE(LEFT('Cihazlar'!F119,2))),""))),IF('Cihazlar'!E119="","",IF(ISNUMBER('Cihazlar'!E119),'Cihazlar'!E119,IFERROR(DATE(VALUE(RIGHT('Cihazlar'!E119,4)),VALUE(MID('Cihazlar'!E119,4,2)),VALUE(LEFT('Cihazlar'!E119,2))),""))))</f>
        <v/>
      </c>
      <c r="N119" t="str">
        <f>IF('Cihazlar'!C119="","",IFERROR(MATCH('Cihazlar'!C119,'Ürünler'!$A:$A,0),IFERROR(MATCH('Cihazlar'!C119,'Ürünler'!$B:$B,0),"")))</f>
        <v/>
      </c>
      <c r="O119">
        <f>IF(P119&gt;0,0,IF('Cihazlar'!J119&lt;&gt;"",N(VALUE('Cihazlar'!J119)),IF(N119="",0,N(INDEX('Ürünler'!$C:$C,N119)))))</f>
        <v>0</v>
      </c>
      <c r="P119">
        <f>IF('Cihazlar'!K119&lt;&gt;"",N(VALUE('Cihazlar'!K119)),IF('Cihazlar'!J119&lt;&gt;"",0,IF(N119="",0,N(INDEX('Ürünler'!$D:$D,N119)))))</f>
        <v>0</v>
      </c>
    </row>
    <row r="120" spans="1:16">
      <c r="A120" t="str">
        <f>IF(AND('Cihazlar'!A120="",'Cihazlar'!B120=""),"",IFERROR(INDEX('Müşteriler'!$A:$A,MATCH(IF('Cihazlar'!A120="","§",'Cihazlar'!A120),'Müşteriler'!$K:$K,0)),IFERROR(INDEX('Müşteriler'!$A:$A,MATCH(IF('Cihazlar'!B120="","§",'Cihazlar'!B120),'Müşteriler'!$C:$C,0)),'Cihazlar'!A120&amp;'Cihazlar'!B120)))</f>
        <v/>
      </c>
      <c r="B120" t="str">
        <f>IF('Cihazlar'!C120="","",IF(N120="",'Cihazlar'!C120,INDEX('Ürünler'!$B:$B,N120)))</f>
        <v/>
      </c>
      <c r="C120" t="str">
        <f>IF('Cihazlar'!D120="","",'Cihazlar'!D120)</f>
        <v/>
      </c>
      <c r="D120" s="16" t="str">
        <f>M120</f>
        <v/>
      </c>
      <c r="E120" t="str">
        <f>IF(P120&gt;0,P120&amp;" gün",IF(O120&gt;0,O120&amp;" ay",""))</f>
        <v/>
      </c>
      <c r="F120" s="16" t="str">
        <f>IF(OR('Cihazlar'!C120="",M120=""),"",IF(P120&gt;0,M120+P120,IF(O120&gt;0,EDATE(M120,O120),"")))</f>
        <v/>
      </c>
      <c r="G120" s="17" t="str">
        <f>IF(F120="","",F120-TODAY())</f>
        <v/>
      </c>
      <c r="H120" t="str">
        <f>IF(G120="","",IF(G120&lt;0,"Gecikmiş",IF(G120&lt;=30,"30 gün içinde","Planlı")))</f>
        <v/>
      </c>
      <c r="I120" s="16" t="str">
        <f>IF('Cihazlar'!S120="","",IF('Cihazlar'!T120="Uygun değil",(IF('Cihazlar'!S120="","",IF(ISNUMBER('Cihazlar'!S120),'Cihazlar'!S120,IFERROR(DATE(VALUE(RIGHT('Cihazlar'!S120,4)),VALUE(MID('Cihazlar'!S120,4,2)),VALUE(LEFT('Cihazlar'!S120,2))),""))))+0,EDATE((IF('Cihazlar'!S120="","",IF(ISNUMBER('Cihazlar'!S120),'Cihazlar'!S120,IFERROR(DATE(VALUE(RIGHT('Cihazlar'!S120,4)),VALUE(MID('Cihazlar'!S120,4,2)),VALUE(LEFT('Cihazlar'!S120,2))),"")))),12)))</f>
        <v/>
      </c>
      <c r="J120" s="17" t="str">
        <f>IF(I120="","",I120-TODAY())</f>
        <v/>
      </c>
      <c r="K120" s="16" t="str">
        <f>IF('Cihazlar'!V120="","",IF('Cihazlar'!W120="Uygun değil",(IF('Cihazlar'!V120="","",IF(ISNUMBER('Cihazlar'!V120),'Cihazlar'!V120,IFERROR(DATE(VALUE(RIGHT('Cihazlar'!V120,4)),VALUE(MID('Cihazlar'!V120,4,2)),VALUE(LEFT('Cihazlar'!V120,2))),""))))+0,EDATE((IF('Cihazlar'!V120="","",IF(ISNUMBER('Cihazlar'!V120),'Cihazlar'!V120,IFERROR(DATE(VALUE(RIGHT('Cihazlar'!V120,4)),VALUE(MID('Cihazlar'!V120,4,2)),VALUE(LEFT('Cihazlar'!V120,2))),"")))),12)))</f>
        <v/>
      </c>
      <c r="L120" s="17" t="str">
        <f>IF(K120="","",K120-TODAY())</f>
        <v/>
      </c>
      <c r="M120" s="16" t="str">
        <f>IF('Cihazlar'!F120&lt;&gt;"",IF('Cihazlar'!F120="","",IF(ISNUMBER('Cihazlar'!F120),'Cihazlar'!F120,IFERROR(DATE(VALUE(RIGHT('Cihazlar'!F120,4)),VALUE(MID('Cihazlar'!F120,4,2)),VALUE(LEFT('Cihazlar'!F120,2))),""))),IF('Cihazlar'!E120="","",IF(ISNUMBER('Cihazlar'!E120),'Cihazlar'!E120,IFERROR(DATE(VALUE(RIGHT('Cihazlar'!E120,4)),VALUE(MID('Cihazlar'!E120,4,2)),VALUE(LEFT('Cihazlar'!E120,2))),""))))</f>
        <v/>
      </c>
      <c r="N120" t="str">
        <f>IF('Cihazlar'!C120="","",IFERROR(MATCH('Cihazlar'!C120,'Ürünler'!$A:$A,0),IFERROR(MATCH('Cihazlar'!C120,'Ürünler'!$B:$B,0),"")))</f>
        <v/>
      </c>
      <c r="O120">
        <f>IF(P120&gt;0,0,IF('Cihazlar'!J120&lt;&gt;"",N(VALUE('Cihazlar'!J120)),IF(N120="",0,N(INDEX('Ürünler'!$C:$C,N120)))))</f>
        <v>0</v>
      </c>
      <c r="P120">
        <f>IF('Cihazlar'!K120&lt;&gt;"",N(VALUE('Cihazlar'!K120)),IF('Cihazlar'!J120&lt;&gt;"",0,IF(N120="",0,N(INDEX('Ürünler'!$D:$D,N120)))))</f>
        <v>0</v>
      </c>
    </row>
    <row r="121" spans="1:16">
      <c r="A121" t="str">
        <f>IF(AND('Cihazlar'!A121="",'Cihazlar'!B121=""),"",IFERROR(INDEX('Müşteriler'!$A:$A,MATCH(IF('Cihazlar'!A121="","§",'Cihazlar'!A121),'Müşteriler'!$K:$K,0)),IFERROR(INDEX('Müşteriler'!$A:$A,MATCH(IF('Cihazlar'!B121="","§",'Cihazlar'!B121),'Müşteriler'!$C:$C,0)),'Cihazlar'!A121&amp;'Cihazlar'!B121)))</f>
        <v/>
      </c>
      <c r="B121" t="str">
        <f>IF('Cihazlar'!C121="","",IF(N121="",'Cihazlar'!C121,INDEX('Ürünler'!$B:$B,N121)))</f>
        <v/>
      </c>
      <c r="C121" t="str">
        <f>IF('Cihazlar'!D121="","",'Cihazlar'!D121)</f>
        <v/>
      </c>
      <c r="D121" s="16" t="str">
        <f>M121</f>
        <v/>
      </c>
      <c r="E121" t="str">
        <f>IF(P121&gt;0,P121&amp;" gün",IF(O121&gt;0,O121&amp;" ay",""))</f>
        <v/>
      </c>
      <c r="F121" s="16" t="str">
        <f>IF(OR('Cihazlar'!C121="",M121=""),"",IF(P121&gt;0,M121+P121,IF(O121&gt;0,EDATE(M121,O121),"")))</f>
        <v/>
      </c>
      <c r="G121" s="17" t="str">
        <f>IF(F121="","",F121-TODAY())</f>
        <v/>
      </c>
      <c r="H121" t="str">
        <f>IF(G121="","",IF(G121&lt;0,"Gecikmiş",IF(G121&lt;=30,"30 gün içinde","Planlı")))</f>
        <v/>
      </c>
      <c r="I121" s="16" t="str">
        <f>IF('Cihazlar'!S121="","",IF('Cihazlar'!T121="Uygun değil",(IF('Cihazlar'!S121="","",IF(ISNUMBER('Cihazlar'!S121),'Cihazlar'!S121,IFERROR(DATE(VALUE(RIGHT('Cihazlar'!S121,4)),VALUE(MID('Cihazlar'!S121,4,2)),VALUE(LEFT('Cihazlar'!S121,2))),""))))+0,EDATE((IF('Cihazlar'!S121="","",IF(ISNUMBER('Cihazlar'!S121),'Cihazlar'!S121,IFERROR(DATE(VALUE(RIGHT('Cihazlar'!S121,4)),VALUE(MID('Cihazlar'!S121,4,2)),VALUE(LEFT('Cihazlar'!S121,2))),"")))),12)))</f>
        <v/>
      </c>
      <c r="J121" s="17" t="str">
        <f>IF(I121="","",I121-TODAY())</f>
        <v/>
      </c>
      <c r="K121" s="16" t="str">
        <f>IF('Cihazlar'!V121="","",IF('Cihazlar'!W121="Uygun değil",(IF('Cihazlar'!V121="","",IF(ISNUMBER('Cihazlar'!V121),'Cihazlar'!V121,IFERROR(DATE(VALUE(RIGHT('Cihazlar'!V121,4)),VALUE(MID('Cihazlar'!V121,4,2)),VALUE(LEFT('Cihazlar'!V121,2))),""))))+0,EDATE((IF('Cihazlar'!V121="","",IF(ISNUMBER('Cihazlar'!V121),'Cihazlar'!V121,IFERROR(DATE(VALUE(RIGHT('Cihazlar'!V121,4)),VALUE(MID('Cihazlar'!V121,4,2)),VALUE(LEFT('Cihazlar'!V121,2))),"")))),12)))</f>
        <v/>
      </c>
      <c r="L121" s="17" t="str">
        <f>IF(K121="","",K121-TODAY())</f>
        <v/>
      </c>
      <c r="M121" s="16" t="str">
        <f>IF('Cihazlar'!F121&lt;&gt;"",IF('Cihazlar'!F121="","",IF(ISNUMBER('Cihazlar'!F121),'Cihazlar'!F121,IFERROR(DATE(VALUE(RIGHT('Cihazlar'!F121,4)),VALUE(MID('Cihazlar'!F121,4,2)),VALUE(LEFT('Cihazlar'!F121,2))),""))),IF('Cihazlar'!E121="","",IF(ISNUMBER('Cihazlar'!E121),'Cihazlar'!E121,IFERROR(DATE(VALUE(RIGHT('Cihazlar'!E121,4)),VALUE(MID('Cihazlar'!E121,4,2)),VALUE(LEFT('Cihazlar'!E121,2))),""))))</f>
        <v/>
      </c>
      <c r="N121" t="str">
        <f>IF('Cihazlar'!C121="","",IFERROR(MATCH('Cihazlar'!C121,'Ürünler'!$A:$A,0),IFERROR(MATCH('Cihazlar'!C121,'Ürünler'!$B:$B,0),"")))</f>
        <v/>
      </c>
      <c r="O121">
        <f>IF(P121&gt;0,0,IF('Cihazlar'!J121&lt;&gt;"",N(VALUE('Cihazlar'!J121)),IF(N121="",0,N(INDEX('Ürünler'!$C:$C,N121)))))</f>
        <v>0</v>
      </c>
      <c r="P121">
        <f>IF('Cihazlar'!K121&lt;&gt;"",N(VALUE('Cihazlar'!K121)),IF('Cihazlar'!J121&lt;&gt;"",0,IF(N121="",0,N(INDEX('Ürünler'!$D:$D,N121)))))</f>
        <v>0</v>
      </c>
    </row>
    <row r="122" spans="1:16">
      <c r="A122" t="str">
        <f>IF(AND('Cihazlar'!A122="",'Cihazlar'!B122=""),"",IFERROR(INDEX('Müşteriler'!$A:$A,MATCH(IF('Cihazlar'!A122="","§",'Cihazlar'!A122),'Müşteriler'!$K:$K,0)),IFERROR(INDEX('Müşteriler'!$A:$A,MATCH(IF('Cihazlar'!B122="","§",'Cihazlar'!B122),'Müşteriler'!$C:$C,0)),'Cihazlar'!A122&amp;'Cihazlar'!B122)))</f>
        <v/>
      </c>
      <c r="B122" t="str">
        <f>IF('Cihazlar'!C122="","",IF(N122="",'Cihazlar'!C122,INDEX('Ürünler'!$B:$B,N122)))</f>
        <v/>
      </c>
      <c r="C122" t="str">
        <f>IF('Cihazlar'!D122="","",'Cihazlar'!D122)</f>
        <v/>
      </c>
      <c r="D122" s="16" t="str">
        <f>M122</f>
        <v/>
      </c>
      <c r="E122" t="str">
        <f>IF(P122&gt;0,P122&amp;" gün",IF(O122&gt;0,O122&amp;" ay",""))</f>
        <v/>
      </c>
      <c r="F122" s="16" t="str">
        <f>IF(OR('Cihazlar'!C122="",M122=""),"",IF(P122&gt;0,M122+P122,IF(O122&gt;0,EDATE(M122,O122),"")))</f>
        <v/>
      </c>
      <c r="G122" s="17" t="str">
        <f>IF(F122="","",F122-TODAY())</f>
        <v/>
      </c>
      <c r="H122" t="str">
        <f>IF(G122="","",IF(G122&lt;0,"Gecikmiş",IF(G122&lt;=30,"30 gün içinde","Planlı")))</f>
        <v/>
      </c>
      <c r="I122" s="16" t="str">
        <f>IF('Cihazlar'!S122="","",IF('Cihazlar'!T122="Uygun değil",(IF('Cihazlar'!S122="","",IF(ISNUMBER('Cihazlar'!S122),'Cihazlar'!S122,IFERROR(DATE(VALUE(RIGHT('Cihazlar'!S122,4)),VALUE(MID('Cihazlar'!S122,4,2)),VALUE(LEFT('Cihazlar'!S122,2))),""))))+0,EDATE((IF('Cihazlar'!S122="","",IF(ISNUMBER('Cihazlar'!S122),'Cihazlar'!S122,IFERROR(DATE(VALUE(RIGHT('Cihazlar'!S122,4)),VALUE(MID('Cihazlar'!S122,4,2)),VALUE(LEFT('Cihazlar'!S122,2))),"")))),12)))</f>
        <v/>
      </c>
      <c r="J122" s="17" t="str">
        <f>IF(I122="","",I122-TODAY())</f>
        <v/>
      </c>
      <c r="K122" s="16" t="str">
        <f>IF('Cihazlar'!V122="","",IF('Cihazlar'!W122="Uygun değil",(IF('Cihazlar'!V122="","",IF(ISNUMBER('Cihazlar'!V122),'Cihazlar'!V122,IFERROR(DATE(VALUE(RIGHT('Cihazlar'!V122,4)),VALUE(MID('Cihazlar'!V122,4,2)),VALUE(LEFT('Cihazlar'!V122,2))),""))))+0,EDATE((IF('Cihazlar'!V122="","",IF(ISNUMBER('Cihazlar'!V122),'Cihazlar'!V122,IFERROR(DATE(VALUE(RIGHT('Cihazlar'!V122,4)),VALUE(MID('Cihazlar'!V122,4,2)),VALUE(LEFT('Cihazlar'!V122,2))),"")))),12)))</f>
        <v/>
      </c>
      <c r="L122" s="17" t="str">
        <f>IF(K122="","",K122-TODAY())</f>
        <v/>
      </c>
      <c r="M122" s="16" t="str">
        <f>IF('Cihazlar'!F122&lt;&gt;"",IF('Cihazlar'!F122="","",IF(ISNUMBER('Cihazlar'!F122),'Cihazlar'!F122,IFERROR(DATE(VALUE(RIGHT('Cihazlar'!F122,4)),VALUE(MID('Cihazlar'!F122,4,2)),VALUE(LEFT('Cihazlar'!F122,2))),""))),IF('Cihazlar'!E122="","",IF(ISNUMBER('Cihazlar'!E122),'Cihazlar'!E122,IFERROR(DATE(VALUE(RIGHT('Cihazlar'!E122,4)),VALUE(MID('Cihazlar'!E122,4,2)),VALUE(LEFT('Cihazlar'!E122,2))),""))))</f>
        <v/>
      </c>
      <c r="N122" t="str">
        <f>IF('Cihazlar'!C122="","",IFERROR(MATCH('Cihazlar'!C122,'Ürünler'!$A:$A,0),IFERROR(MATCH('Cihazlar'!C122,'Ürünler'!$B:$B,0),"")))</f>
        <v/>
      </c>
      <c r="O122">
        <f>IF(P122&gt;0,0,IF('Cihazlar'!J122&lt;&gt;"",N(VALUE('Cihazlar'!J122)),IF(N122="",0,N(INDEX('Ürünler'!$C:$C,N122)))))</f>
        <v>0</v>
      </c>
      <c r="P122">
        <f>IF('Cihazlar'!K122&lt;&gt;"",N(VALUE('Cihazlar'!K122)),IF('Cihazlar'!J122&lt;&gt;"",0,IF(N122="",0,N(INDEX('Ürünler'!$D:$D,N122)))))</f>
        <v>0</v>
      </c>
    </row>
    <row r="123" spans="1:16">
      <c r="A123" t="str">
        <f>IF(AND('Cihazlar'!A123="",'Cihazlar'!B123=""),"",IFERROR(INDEX('Müşteriler'!$A:$A,MATCH(IF('Cihazlar'!A123="","§",'Cihazlar'!A123),'Müşteriler'!$K:$K,0)),IFERROR(INDEX('Müşteriler'!$A:$A,MATCH(IF('Cihazlar'!B123="","§",'Cihazlar'!B123),'Müşteriler'!$C:$C,0)),'Cihazlar'!A123&amp;'Cihazlar'!B123)))</f>
        <v/>
      </c>
      <c r="B123" t="str">
        <f>IF('Cihazlar'!C123="","",IF(N123="",'Cihazlar'!C123,INDEX('Ürünler'!$B:$B,N123)))</f>
        <v/>
      </c>
      <c r="C123" t="str">
        <f>IF('Cihazlar'!D123="","",'Cihazlar'!D123)</f>
        <v/>
      </c>
      <c r="D123" s="16" t="str">
        <f>M123</f>
        <v/>
      </c>
      <c r="E123" t="str">
        <f>IF(P123&gt;0,P123&amp;" gün",IF(O123&gt;0,O123&amp;" ay",""))</f>
        <v/>
      </c>
      <c r="F123" s="16" t="str">
        <f>IF(OR('Cihazlar'!C123="",M123=""),"",IF(P123&gt;0,M123+P123,IF(O123&gt;0,EDATE(M123,O123),"")))</f>
        <v/>
      </c>
      <c r="G123" s="17" t="str">
        <f>IF(F123="","",F123-TODAY())</f>
        <v/>
      </c>
      <c r="H123" t="str">
        <f>IF(G123="","",IF(G123&lt;0,"Gecikmiş",IF(G123&lt;=30,"30 gün içinde","Planlı")))</f>
        <v/>
      </c>
      <c r="I123" s="16" t="str">
        <f>IF('Cihazlar'!S123="","",IF('Cihazlar'!T123="Uygun değil",(IF('Cihazlar'!S123="","",IF(ISNUMBER('Cihazlar'!S123),'Cihazlar'!S123,IFERROR(DATE(VALUE(RIGHT('Cihazlar'!S123,4)),VALUE(MID('Cihazlar'!S123,4,2)),VALUE(LEFT('Cihazlar'!S123,2))),""))))+0,EDATE((IF('Cihazlar'!S123="","",IF(ISNUMBER('Cihazlar'!S123),'Cihazlar'!S123,IFERROR(DATE(VALUE(RIGHT('Cihazlar'!S123,4)),VALUE(MID('Cihazlar'!S123,4,2)),VALUE(LEFT('Cihazlar'!S123,2))),"")))),12)))</f>
        <v/>
      </c>
      <c r="J123" s="17" t="str">
        <f>IF(I123="","",I123-TODAY())</f>
        <v/>
      </c>
      <c r="K123" s="16" t="str">
        <f>IF('Cihazlar'!V123="","",IF('Cihazlar'!W123="Uygun değil",(IF('Cihazlar'!V123="","",IF(ISNUMBER('Cihazlar'!V123),'Cihazlar'!V123,IFERROR(DATE(VALUE(RIGHT('Cihazlar'!V123,4)),VALUE(MID('Cihazlar'!V123,4,2)),VALUE(LEFT('Cihazlar'!V123,2))),""))))+0,EDATE((IF('Cihazlar'!V123="","",IF(ISNUMBER('Cihazlar'!V123),'Cihazlar'!V123,IFERROR(DATE(VALUE(RIGHT('Cihazlar'!V123,4)),VALUE(MID('Cihazlar'!V123,4,2)),VALUE(LEFT('Cihazlar'!V123,2))),"")))),12)))</f>
        <v/>
      </c>
      <c r="L123" s="17" t="str">
        <f>IF(K123="","",K123-TODAY())</f>
        <v/>
      </c>
      <c r="M123" s="16" t="str">
        <f>IF('Cihazlar'!F123&lt;&gt;"",IF('Cihazlar'!F123="","",IF(ISNUMBER('Cihazlar'!F123),'Cihazlar'!F123,IFERROR(DATE(VALUE(RIGHT('Cihazlar'!F123,4)),VALUE(MID('Cihazlar'!F123,4,2)),VALUE(LEFT('Cihazlar'!F123,2))),""))),IF('Cihazlar'!E123="","",IF(ISNUMBER('Cihazlar'!E123),'Cihazlar'!E123,IFERROR(DATE(VALUE(RIGHT('Cihazlar'!E123,4)),VALUE(MID('Cihazlar'!E123,4,2)),VALUE(LEFT('Cihazlar'!E123,2))),""))))</f>
        <v/>
      </c>
      <c r="N123" t="str">
        <f>IF('Cihazlar'!C123="","",IFERROR(MATCH('Cihazlar'!C123,'Ürünler'!$A:$A,0),IFERROR(MATCH('Cihazlar'!C123,'Ürünler'!$B:$B,0),"")))</f>
        <v/>
      </c>
      <c r="O123">
        <f>IF(P123&gt;0,0,IF('Cihazlar'!J123&lt;&gt;"",N(VALUE('Cihazlar'!J123)),IF(N123="",0,N(INDEX('Ürünler'!$C:$C,N123)))))</f>
        <v>0</v>
      </c>
      <c r="P123">
        <f>IF('Cihazlar'!K123&lt;&gt;"",N(VALUE('Cihazlar'!K123)),IF('Cihazlar'!J123&lt;&gt;"",0,IF(N123="",0,N(INDEX('Ürünler'!$D:$D,N123)))))</f>
        <v>0</v>
      </c>
    </row>
    <row r="124" spans="1:16">
      <c r="A124" t="str">
        <f>IF(AND('Cihazlar'!A124="",'Cihazlar'!B124=""),"",IFERROR(INDEX('Müşteriler'!$A:$A,MATCH(IF('Cihazlar'!A124="","§",'Cihazlar'!A124),'Müşteriler'!$K:$K,0)),IFERROR(INDEX('Müşteriler'!$A:$A,MATCH(IF('Cihazlar'!B124="","§",'Cihazlar'!B124),'Müşteriler'!$C:$C,0)),'Cihazlar'!A124&amp;'Cihazlar'!B124)))</f>
        <v/>
      </c>
      <c r="B124" t="str">
        <f>IF('Cihazlar'!C124="","",IF(N124="",'Cihazlar'!C124,INDEX('Ürünler'!$B:$B,N124)))</f>
        <v/>
      </c>
      <c r="C124" t="str">
        <f>IF('Cihazlar'!D124="","",'Cihazlar'!D124)</f>
        <v/>
      </c>
      <c r="D124" s="16" t="str">
        <f>M124</f>
        <v/>
      </c>
      <c r="E124" t="str">
        <f>IF(P124&gt;0,P124&amp;" gün",IF(O124&gt;0,O124&amp;" ay",""))</f>
        <v/>
      </c>
      <c r="F124" s="16" t="str">
        <f>IF(OR('Cihazlar'!C124="",M124=""),"",IF(P124&gt;0,M124+P124,IF(O124&gt;0,EDATE(M124,O124),"")))</f>
        <v/>
      </c>
      <c r="G124" s="17" t="str">
        <f>IF(F124="","",F124-TODAY())</f>
        <v/>
      </c>
      <c r="H124" t="str">
        <f>IF(G124="","",IF(G124&lt;0,"Gecikmiş",IF(G124&lt;=30,"30 gün içinde","Planlı")))</f>
        <v/>
      </c>
      <c r="I124" s="16" t="str">
        <f>IF('Cihazlar'!S124="","",IF('Cihazlar'!T124="Uygun değil",(IF('Cihazlar'!S124="","",IF(ISNUMBER('Cihazlar'!S124),'Cihazlar'!S124,IFERROR(DATE(VALUE(RIGHT('Cihazlar'!S124,4)),VALUE(MID('Cihazlar'!S124,4,2)),VALUE(LEFT('Cihazlar'!S124,2))),""))))+0,EDATE((IF('Cihazlar'!S124="","",IF(ISNUMBER('Cihazlar'!S124),'Cihazlar'!S124,IFERROR(DATE(VALUE(RIGHT('Cihazlar'!S124,4)),VALUE(MID('Cihazlar'!S124,4,2)),VALUE(LEFT('Cihazlar'!S124,2))),"")))),12)))</f>
        <v/>
      </c>
      <c r="J124" s="17" t="str">
        <f>IF(I124="","",I124-TODAY())</f>
        <v/>
      </c>
      <c r="K124" s="16" t="str">
        <f>IF('Cihazlar'!V124="","",IF('Cihazlar'!W124="Uygun değil",(IF('Cihazlar'!V124="","",IF(ISNUMBER('Cihazlar'!V124),'Cihazlar'!V124,IFERROR(DATE(VALUE(RIGHT('Cihazlar'!V124,4)),VALUE(MID('Cihazlar'!V124,4,2)),VALUE(LEFT('Cihazlar'!V124,2))),""))))+0,EDATE((IF('Cihazlar'!V124="","",IF(ISNUMBER('Cihazlar'!V124),'Cihazlar'!V124,IFERROR(DATE(VALUE(RIGHT('Cihazlar'!V124,4)),VALUE(MID('Cihazlar'!V124,4,2)),VALUE(LEFT('Cihazlar'!V124,2))),"")))),12)))</f>
        <v/>
      </c>
      <c r="L124" s="17" t="str">
        <f>IF(K124="","",K124-TODAY())</f>
        <v/>
      </c>
      <c r="M124" s="16" t="str">
        <f>IF('Cihazlar'!F124&lt;&gt;"",IF('Cihazlar'!F124="","",IF(ISNUMBER('Cihazlar'!F124),'Cihazlar'!F124,IFERROR(DATE(VALUE(RIGHT('Cihazlar'!F124,4)),VALUE(MID('Cihazlar'!F124,4,2)),VALUE(LEFT('Cihazlar'!F124,2))),""))),IF('Cihazlar'!E124="","",IF(ISNUMBER('Cihazlar'!E124),'Cihazlar'!E124,IFERROR(DATE(VALUE(RIGHT('Cihazlar'!E124,4)),VALUE(MID('Cihazlar'!E124,4,2)),VALUE(LEFT('Cihazlar'!E124,2))),""))))</f>
        <v/>
      </c>
      <c r="N124" t="str">
        <f>IF('Cihazlar'!C124="","",IFERROR(MATCH('Cihazlar'!C124,'Ürünler'!$A:$A,0),IFERROR(MATCH('Cihazlar'!C124,'Ürünler'!$B:$B,0),"")))</f>
        <v/>
      </c>
      <c r="O124">
        <f>IF(P124&gt;0,0,IF('Cihazlar'!J124&lt;&gt;"",N(VALUE('Cihazlar'!J124)),IF(N124="",0,N(INDEX('Ürünler'!$C:$C,N124)))))</f>
        <v>0</v>
      </c>
      <c r="P124">
        <f>IF('Cihazlar'!K124&lt;&gt;"",N(VALUE('Cihazlar'!K124)),IF('Cihazlar'!J124&lt;&gt;"",0,IF(N124="",0,N(INDEX('Ürünler'!$D:$D,N124)))))</f>
        <v>0</v>
      </c>
    </row>
    <row r="125" spans="1:16">
      <c r="A125" t="str">
        <f>IF(AND('Cihazlar'!A125="",'Cihazlar'!B125=""),"",IFERROR(INDEX('Müşteriler'!$A:$A,MATCH(IF('Cihazlar'!A125="","§",'Cihazlar'!A125),'Müşteriler'!$K:$K,0)),IFERROR(INDEX('Müşteriler'!$A:$A,MATCH(IF('Cihazlar'!B125="","§",'Cihazlar'!B125),'Müşteriler'!$C:$C,0)),'Cihazlar'!A125&amp;'Cihazlar'!B125)))</f>
        <v/>
      </c>
      <c r="B125" t="str">
        <f>IF('Cihazlar'!C125="","",IF(N125="",'Cihazlar'!C125,INDEX('Ürünler'!$B:$B,N125)))</f>
        <v/>
      </c>
      <c r="C125" t="str">
        <f>IF('Cihazlar'!D125="","",'Cihazlar'!D125)</f>
        <v/>
      </c>
      <c r="D125" s="16" t="str">
        <f>M125</f>
        <v/>
      </c>
      <c r="E125" t="str">
        <f>IF(P125&gt;0,P125&amp;" gün",IF(O125&gt;0,O125&amp;" ay",""))</f>
        <v/>
      </c>
      <c r="F125" s="16" t="str">
        <f>IF(OR('Cihazlar'!C125="",M125=""),"",IF(P125&gt;0,M125+P125,IF(O125&gt;0,EDATE(M125,O125),"")))</f>
        <v/>
      </c>
      <c r="G125" s="17" t="str">
        <f>IF(F125="","",F125-TODAY())</f>
        <v/>
      </c>
      <c r="H125" t="str">
        <f>IF(G125="","",IF(G125&lt;0,"Gecikmiş",IF(G125&lt;=30,"30 gün içinde","Planlı")))</f>
        <v/>
      </c>
      <c r="I125" s="16" t="str">
        <f>IF('Cihazlar'!S125="","",IF('Cihazlar'!T125="Uygun değil",(IF('Cihazlar'!S125="","",IF(ISNUMBER('Cihazlar'!S125),'Cihazlar'!S125,IFERROR(DATE(VALUE(RIGHT('Cihazlar'!S125,4)),VALUE(MID('Cihazlar'!S125,4,2)),VALUE(LEFT('Cihazlar'!S125,2))),""))))+0,EDATE((IF('Cihazlar'!S125="","",IF(ISNUMBER('Cihazlar'!S125),'Cihazlar'!S125,IFERROR(DATE(VALUE(RIGHT('Cihazlar'!S125,4)),VALUE(MID('Cihazlar'!S125,4,2)),VALUE(LEFT('Cihazlar'!S125,2))),"")))),12)))</f>
        <v/>
      </c>
      <c r="J125" s="17" t="str">
        <f>IF(I125="","",I125-TODAY())</f>
        <v/>
      </c>
      <c r="K125" s="16" t="str">
        <f>IF('Cihazlar'!V125="","",IF('Cihazlar'!W125="Uygun değil",(IF('Cihazlar'!V125="","",IF(ISNUMBER('Cihazlar'!V125),'Cihazlar'!V125,IFERROR(DATE(VALUE(RIGHT('Cihazlar'!V125,4)),VALUE(MID('Cihazlar'!V125,4,2)),VALUE(LEFT('Cihazlar'!V125,2))),""))))+0,EDATE((IF('Cihazlar'!V125="","",IF(ISNUMBER('Cihazlar'!V125),'Cihazlar'!V125,IFERROR(DATE(VALUE(RIGHT('Cihazlar'!V125,4)),VALUE(MID('Cihazlar'!V125,4,2)),VALUE(LEFT('Cihazlar'!V125,2))),"")))),12)))</f>
        <v/>
      </c>
      <c r="L125" s="17" t="str">
        <f>IF(K125="","",K125-TODAY())</f>
        <v/>
      </c>
      <c r="M125" s="16" t="str">
        <f>IF('Cihazlar'!F125&lt;&gt;"",IF('Cihazlar'!F125="","",IF(ISNUMBER('Cihazlar'!F125),'Cihazlar'!F125,IFERROR(DATE(VALUE(RIGHT('Cihazlar'!F125,4)),VALUE(MID('Cihazlar'!F125,4,2)),VALUE(LEFT('Cihazlar'!F125,2))),""))),IF('Cihazlar'!E125="","",IF(ISNUMBER('Cihazlar'!E125),'Cihazlar'!E125,IFERROR(DATE(VALUE(RIGHT('Cihazlar'!E125,4)),VALUE(MID('Cihazlar'!E125,4,2)),VALUE(LEFT('Cihazlar'!E125,2))),""))))</f>
        <v/>
      </c>
      <c r="N125" t="str">
        <f>IF('Cihazlar'!C125="","",IFERROR(MATCH('Cihazlar'!C125,'Ürünler'!$A:$A,0),IFERROR(MATCH('Cihazlar'!C125,'Ürünler'!$B:$B,0),"")))</f>
        <v/>
      </c>
      <c r="O125">
        <f>IF(P125&gt;0,0,IF('Cihazlar'!J125&lt;&gt;"",N(VALUE('Cihazlar'!J125)),IF(N125="",0,N(INDEX('Ürünler'!$C:$C,N125)))))</f>
        <v>0</v>
      </c>
      <c r="P125">
        <f>IF('Cihazlar'!K125&lt;&gt;"",N(VALUE('Cihazlar'!K125)),IF('Cihazlar'!J125&lt;&gt;"",0,IF(N125="",0,N(INDEX('Ürünler'!$D:$D,N125)))))</f>
        <v>0</v>
      </c>
    </row>
    <row r="126" spans="1:16">
      <c r="A126" t="str">
        <f>IF(AND('Cihazlar'!A126="",'Cihazlar'!B126=""),"",IFERROR(INDEX('Müşteriler'!$A:$A,MATCH(IF('Cihazlar'!A126="","§",'Cihazlar'!A126),'Müşteriler'!$K:$K,0)),IFERROR(INDEX('Müşteriler'!$A:$A,MATCH(IF('Cihazlar'!B126="","§",'Cihazlar'!B126),'Müşteriler'!$C:$C,0)),'Cihazlar'!A126&amp;'Cihazlar'!B126)))</f>
        <v/>
      </c>
      <c r="B126" t="str">
        <f>IF('Cihazlar'!C126="","",IF(N126="",'Cihazlar'!C126,INDEX('Ürünler'!$B:$B,N126)))</f>
        <v/>
      </c>
      <c r="C126" t="str">
        <f>IF('Cihazlar'!D126="","",'Cihazlar'!D126)</f>
        <v/>
      </c>
      <c r="D126" s="16" t="str">
        <f>M126</f>
        <v/>
      </c>
      <c r="E126" t="str">
        <f>IF(P126&gt;0,P126&amp;" gün",IF(O126&gt;0,O126&amp;" ay",""))</f>
        <v/>
      </c>
      <c r="F126" s="16" t="str">
        <f>IF(OR('Cihazlar'!C126="",M126=""),"",IF(P126&gt;0,M126+P126,IF(O126&gt;0,EDATE(M126,O126),"")))</f>
        <v/>
      </c>
      <c r="G126" s="17" t="str">
        <f>IF(F126="","",F126-TODAY())</f>
        <v/>
      </c>
      <c r="H126" t="str">
        <f>IF(G126="","",IF(G126&lt;0,"Gecikmiş",IF(G126&lt;=30,"30 gün içinde","Planlı")))</f>
        <v/>
      </c>
      <c r="I126" s="16" t="str">
        <f>IF('Cihazlar'!S126="","",IF('Cihazlar'!T126="Uygun değil",(IF('Cihazlar'!S126="","",IF(ISNUMBER('Cihazlar'!S126),'Cihazlar'!S126,IFERROR(DATE(VALUE(RIGHT('Cihazlar'!S126,4)),VALUE(MID('Cihazlar'!S126,4,2)),VALUE(LEFT('Cihazlar'!S126,2))),""))))+0,EDATE((IF('Cihazlar'!S126="","",IF(ISNUMBER('Cihazlar'!S126),'Cihazlar'!S126,IFERROR(DATE(VALUE(RIGHT('Cihazlar'!S126,4)),VALUE(MID('Cihazlar'!S126,4,2)),VALUE(LEFT('Cihazlar'!S126,2))),"")))),12)))</f>
        <v/>
      </c>
      <c r="J126" s="17" t="str">
        <f>IF(I126="","",I126-TODAY())</f>
        <v/>
      </c>
      <c r="K126" s="16" t="str">
        <f>IF('Cihazlar'!V126="","",IF('Cihazlar'!W126="Uygun değil",(IF('Cihazlar'!V126="","",IF(ISNUMBER('Cihazlar'!V126),'Cihazlar'!V126,IFERROR(DATE(VALUE(RIGHT('Cihazlar'!V126,4)),VALUE(MID('Cihazlar'!V126,4,2)),VALUE(LEFT('Cihazlar'!V126,2))),""))))+0,EDATE((IF('Cihazlar'!V126="","",IF(ISNUMBER('Cihazlar'!V126),'Cihazlar'!V126,IFERROR(DATE(VALUE(RIGHT('Cihazlar'!V126,4)),VALUE(MID('Cihazlar'!V126,4,2)),VALUE(LEFT('Cihazlar'!V126,2))),"")))),12)))</f>
        <v/>
      </c>
      <c r="L126" s="17" t="str">
        <f>IF(K126="","",K126-TODAY())</f>
        <v/>
      </c>
      <c r="M126" s="16" t="str">
        <f>IF('Cihazlar'!F126&lt;&gt;"",IF('Cihazlar'!F126="","",IF(ISNUMBER('Cihazlar'!F126),'Cihazlar'!F126,IFERROR(DATE(VALUE(RIGHT('Cihazlar'!F126,4)),VALUE(MID('Cihazlar'!F126,4,2)),VALUE(LEFT('Cihazlar'!F126,2))),""))),IF('Cihazlar'!E126="","",IF(ISNUMBER('Cihazlar'!E126),'Cihazlar'!E126,IFERROR(DATE(VALUE(RIGHT('Cihazlar'!E126,4)),VALUE(MID('Cihazlar'!E126,4,2)),VALUE(LEFT('Cihazlar'!E126,2))),""))))</f>
        <v/>
      </c>
      <c r="N126" t="str">
        <f>IF('Cihazlar'!C126="","",IFERROR(MATCH('Cihazlar'!C126,'Ürünler'!$A:$A,0),IFERROR(MATCH('Cihazlar'!C126,'Ürünler'!$B:$B,0),"")))</f>
        <v/>
      </c>
      <c r="O126">
        <f>IF(P126&gt;0,0,IF('Cihazlar'!J126&lt;&gt;"",N(VALUE('Cihazlar'!J126)),IF(N126="",0,N(INDEX('Ürünler'!$C:$C,N126)))))</f>
        <v>0</v>
      </c>
      <c r="P126">
        <f>IF('Cihazlar'!K126&lt;&gt;"",N(VALUE('Cihazlar'!K126)),IF('Cihazlar'!J126&lt;&gt;"",0,IF(N126="",0,N(INDEX('Ürünler'!$D:$D,N126)))))</f>
        <v>0</v>
      </c>
    </row>
    <row r="127" spans="1:16">
      <c r="A127" t="str">
        <f>IF(AND('Cihazlar'!A127="",'Cihazlar'!B127=""),"",IFERROR(INDEX('Müşteriler'!$A:$A,MATCH(IF('Cihazlar'!A127="","§",'Cihazlar'!A127),'Müşteriler'!$K:$K,0)),IFERROR(INDEX('Müşteriler'!$A:$A,MATCH(IF('Cihazlar'!B127="","§",'Cihazlar'!B127),'Müşteriler'!$C:$C,0)),'Cihazlar'!A127&amp;'Cihazlar'!B127)))</f>
        <v/>
      </c>
      <c r="B127" t="str">
        <f>IF('Cihazlar'!C127="","",IF(N127="",'Cihazlar'!C127,INDEX('Ürünler'!$B:$B,N127)))</f>
        <v/>
      </c>
      <c r="C127" t="str">
        <f>IF('Cihazlar'!D127="","",'Cihazlar'!D127)</f>
        <v/>
      </c>
      <c r="D127" s="16" t="str">
        <f>M127</f>
        <v/>
      </c>
      <c r="E127" t="str">
        <f>IF(P127&gt;0,P127&amp;" gün",IF(O127&gt;0,O127&amp;" ay",""))</f>
        <v/>
      </c>
      <c r="F127" s="16" t="str">
        <f>IF(OR('Cihazlar'!C127="",M127=""),"",IF(P127&gt;0,M127+P127,IF(O127&gt;0,EDATE(M127,O127),"")))</f>
        <v/>
      </c>
      <c r="G127" s="17" t="str">
        <f>IF(F127="","",F127-TODAY())</f>
        <v/>
      </c>
      <c r="H127" t="str">
        <f>IF(G127="","",IF(G127&lt;0,"Gecikmiş",IF(G127&lt;=30,"30 gün içinde","Planlı")))</f>
        <v/>
      </c>
      <c r="I127" s="16" t="str">
        <f>IF('Cihazlar'!S127="","",IF('Cihazlar'!T127="Uygun değil",(IF('Cihazlar'!S127="","",IF(ISNUMBER('Cihazlar'!S127),'Cihazlar'!S127,IFERROR(DATE(VALUE(RIGHT('Cihazlar'!S127,4)),VALUE(MID('Cihazlar'!S127,4,2)),VALUE(LEFT('Cihazlar'!S127,2))),""))))+0,EDATE((IF('Cihazlar'!S127="","",IF(ISNUMBER('Cihazlar'!S127),'Cihazlar'!S127,IFERROR(DATE(VALUE(RIGHT('Cihazlar'!S127,4)),VALUE(MID('Cihazlar'!S127,4,2)),VALUE(LEFT('Cihazlar'!S127,2))),"")))),12)))</f>
        <v/>
      </c>
      <c r="J127" s="17" t="str">
        <f>IF(I127="","",I127-TODAY())</f>
        <v/>
      </c>
      <c r="K127" s="16" t="str">
        <f>IF('Cihazlar'!V127="","",IF('Cihazlar'!W127="Uygun değil",(IF('Cihazlar'!V127="","",IF(ISNUMBER('Cihazlar'!V127),'Cihazlar'!V127,IFERROR(DATE(VALUE(RIGHT('Cihazlar'!V127,4)),VALUE(MID('Cihazlar'!V127,4,2)),VALUE(LEFT('Cihazlar'!V127,2))),""))))+0,EDATE((IF('Cihazlar'!V127="","",IF(ISNUMBER('Cihazlar'!V127),'Cihazlar'!V127,IFERROR(DATE(VALUE(RIGHT('Cihazlar'!V127,4)),VALUE(MID('Cihazlar'!V127,4,2)),VALUE(LEFT('Cihazlar'!V127,2))),"")))),12)))</f>
        <v/>
      </c>
      <c r="L127" s="17" t="str">
        <f>IF(K127="","",K127-TODAY())</f>
        <v/>
      </c>
      <c r="M127" s="16" t="str">
        <f>IF('Cihazlar'!F127&lt;&gt;"",IF('Cihazlar'!F127="","",IF(ISNUMBER('Cihazlar'!F127),'Cihazlar'!F127,IFERROR(DATE(VALUE(RIGHT('Cihazlar'!F127,4)),VALUE(MID('Cihazlar'!F127,4,2)),VALUE(LEFT('Cihazlar'!F127,2))),""))),IF('Cihazlar'!E127="","",IF(ISNUMBER('Cihazlar'!E127),'Cihazlar'!E127,IFERROR(DATE(VALUE(RIGHT('Cihazlar'!E127,4)),VALUE(MID('Cihazlar'!E127,4,2)),VALUE(LEFT('Cihazlar'!E127,2))),""))))</f>
        <v/>
      </c>
      <c r="N127" t="str">
        <f>IF('Cihazlar'!C127="","",IFERROR(MATCH('Cihazlar'!C127,'Ürünler'!$A:$A,0),IFERROR(MATCH('Cihazlar'!C127,'Ürünler'!$B:$B,0),"")))</f>
        <v/>
      </c>
      <c r="O127">
        <f>IF(P127&gt;0,0,IF('Cihazlar'!J127&lt;&gt;"",N(VALUE('Cihazlar'!J127)),IF(N127="",0,N(INDEX('Ürünler'!$C:$C,N127)))))</f>
        <v>0</v>
      </c>
      <c r="P127">
        <f>IF('Cihazlar'!K127&lt;&gt;"",N(VALUE('Cihazlar'!K127)),IF('Cihazlar'!J127&lt;&gt;"",0,IF(N127="",0,N(INDEX('Ürünler'!$D:$D,N127)))))</f>
        <v>0</v>
      </c>
    </row>
    <row r="128" spans="1:16">
      <c r="A128" t="str">
        <f>IF(AND('Cihazlar'!A128="",'Cihazlar'!B128=""),"",IFERROR(INDEX('Müşteriler'!$A:$A,MATCH(IF('Cihazlar'!A128="","§",'Cihazlar'!A128),'Müşteriler'!$K:$K,0)),IFERROR(INDEX('Müşteriler'!$A:$A,MATCH(IF('Cihazlar'!B128="","§",'Cihazlar'!B128),'Müşteriler'!$C:$C,0)),'Cihazlar'!A128&amp;'Cihazlar'!B128)))</f>
        <v/>
      </c>
      <c r="B128" t="str">
        <f>IF('Cihazlar'!C128="","",IF(N128="",'Cihazlar'!C128,INDEX('Ürünler'!$B:$B,N128)))</f>
        <v/>
      </c>
      <c r="C128" t="str">
        <f>IF('Cihazlar'!D128="","",'Cihazlar'!D128)</f>
        <v/>
      </c>
      <c r="D128" s="16" t="str">
        <f>M128</f>
        <v/>
      </c>
      <c r="E128" t="str">
        <f>IF(P128&gt;0,P128&amp;" gün",IF(O128&gt;0,O128&amp;" ay",""))</f>
        <v/>
      </c>
      <c r="F128" s="16" t="str">
        <f>IF(OR('Cihazlar'!C128="",M128=""),"",IF(P128&gt;0,M128+P128,IF(O128&gt;0,EDATE(M128,O128),"")))</f>
        <v/>
      </c>
      <c r="G128" s="17" t="str">
        <f>IF(F128="","",F128-TODAY())</f>
        <v/>
      </c>
      <c r="H128" t="str">
        <f>IF(G128="","",IF(G128&lt;0,"Gecikmiş",IF(G128&lt;=30,"30 gün içinde","Planlı")))</f>
        <v/>
      </c>
      <c r="I128" s="16" t="str">
        <f>IF('Cihazlar'!S128="","",IF('Cihazlar'!T128="Uygun değil",(IF('Cihazlar'!S128="","",IF(ISNUMBER('Cihazlar'!S128),'Cihazlar'!S128,IFERROR(DATE(VALUE(RIGHT('Cihazlar'!S128,4)),VALUE(MID('Cihazlar'!S128,4,2)),VALUE(LEFT('Cihazlar'!S128,2))),""))))+0,EDATE((IF('Cihazlar'!S128="","",IF(ISNUMBER('Cihazlar'!S128),'Cihazlar'!S128,IFERROR(DATE(VALUE(RIGHT('Cihazlar'!S128,4)),VALUE(MID('Cihazlar'!S128,4,2)),VALUE(LEFT('Cihazlar'!S128,2))),"")))),12)))</f>
        <v/>
      </c>
      <c r="J128" s="17" t="str">
        <f>IF(I128="","",I128-TODAY())</f>
        <v/>
      </c>
      <c r="K128" s="16" t="str">
        <f>IF('Cihazlar'!V128="","",IF('Cihazlar'!W128="Uygun değil",(IF('Cihazlar'!V128="","",IF(ISNUMBER('Cihazlar'!V128),'Cihazlar'!V128,IFERROR(DATE(VALUE(RIGHT('Cihazlar'!V128,4)),VALUE(MID('Cihazlar'!V128,4,2)),VALUE(LEFT('Cihazlar'!V128,2))),""))))+0,EDATE((IF('Cihazlar'!V128="","",IF(ISNUMBER('Cihazlar'!V128),'Cihazlar'!V128,IFERROR(DATE(VALUE(RIGHT('Cihazlar'!V128,4)),VALUE(MID('Cihazlar'!V128,4,2)),VALUE(LEFT('Cihazlar'!V128,2))),"")))),12)))</f>
        <v/>
      </c>
      <c r="L128" s="17" t="str">
        <f>IF(K128="","",K128-TODAY())</f>
        <v/>
      </c>
      <c r="M128" s="16" t="str">
        <f>IF('Cihazlar'!F128&lt;&gt;"",IF('Cihazlar'!F128="","",IF(ISNUMBER('Cihazlar'!F128),'Cihazlar'!F128,IFERROR(DATE(VALUE(RIGHT('Cihazlar'!F128,4)),VALUE(MID('Cihazlar'!F128,4,2)),VALUE(LEFT('Cihazlar'!F128,2))),""))),IF('Cihazlar'!E128="","",IF(ISNUMBER('Cihazlar'!E128),'Cihazlar'!E128,IFERROR(DATE(VALUE(RIGHT('Cihazlar'!E128,4)),VALUE(MID('Cihazlar'!E128,4,2)),VALUE(LEFT('Cihazlar'!E128,2))),""))))</f>
        <v/>
      </c>
      <c r="N128" t="str">
        <f>IF('Cihazlar'!C128="","",IFERROR(MATCH('Cihazlar'!C128,'Ürünler'!$A:$A,0),IFERROR(MATCH('Cihazlar'!C128,'Ürünler'!$B:$B,0),"")))</f>
        <v/>
      </c>
      <c r="O128">
        <f>IF(P128&gt;0,0,IF('Cihazlar'!J128&lt;&gt;"",N(VALUE('Cihazlar'!J128)),IF(N128="",0,N(INDEX('Ürünler'!$C:$C,N128)))))</f>
        <v>0</v>
      </c>
      <c r="P128">
        <f>IF('Cihazlar'!K128&lt;&gt;"",N(VALUE('Cihazlar'!K128)),IF('Cihazlar'!J128&lt;&gt;"",0,IF(N128="",0,N(INDEX('Ürünler'!$D:$D,N128)))))</f>
        <v>0</v>
      </c>
    </row>
    <row r="129" spans="1:16">
      <c r="A129" t="str">
        <f>IF(AND('Cihazlar'!A129="",'Cihazlar'!B129=""),"",IFERROR(INDEX('Müşteriler'!$A:$A,MATCH(IF('Cihazlar'!A129="","§",'Cihazlar'!A129),'Müşteriler'!$K:$K,0)),IFERROR(INDEX('Müşteriler'!$A:$A,MATCH(IF('Cihazlar'!B129="","§",'Cihazlar'!B129),'Müşteriler'!$C:$C,0)),'Cihazlar'!A129&amp;'Cihazlar'!B129)))</f>
        <v/>
      </c>
      <c r="B129" t="str">
        <f>IF('Cihazlar'!C129="","",IF(N129="",'Cihazlar'!C129,INDEX('Ürünler'!$B:$B,N129)))</f>
        <v/>
      </c>
      <c r="C129" t="str">
        <f>IF('Cihazlar'!D129="","",'Cihazlar'!D129)</f>
        <v/>
      </c>
      <c r="D129" s="16" t="str">
        <f>M129</f>
        <v/>
      </c>
      <c r="E129" t="str">
        <f>IF(P129&gt;0,P129&amp;" gün",IF(O129&gt;0,O129&amp;" ay",""))</f>
        <v/>
      </c>
      <c r="F129" s="16" t="str">
        <f>IF(OR('Cihazlar'!C129="",M129=""),"",IF(P129&gt;0,M129+P129,IF(O129&gt;0,EDATE(M129,O129),"")))</f>
        <v/>
      </c>
      <c r="G129" s="17" t="str">
        <f>IF(F129="","",F129-TODAY())</f>
        <v/>
      </c>
      <c r="H129" t="str">
        <f>IF(G129="","",IF(G129&lt;0,"Gecikmiş",IF(G129&lt;=30,"30 gün içinde","Planlı")))</f>
        <v/>
      </c>
      <c r="I129" s="16" t="str">
        <f>IF('Cihazlar'!S129="","",IF('Cihazlar'!T129="Uygun değil",(IF('Cihazlar'!S129="","",IF(ISNUMBER('Cihazlar'!S129),'Cihazlar'!S129,IFERROR(DATE(VALUE(RIGHT('Cihazlar'!S129,4)),VALUE(MID('Cihazlar'!S129,4,2)),VALUE(LEFT('Cihazlar'!S129,2))),""))))+0,EDATE((IF('Cihazlar'!S129="","",IF(ISNUMBER('Cihazlar'!S129),'Cihazlar'!S129,IFERROR(DATE(VALUE(RIGHT('Cihazlar'!S129,4)),VALUE(MID('Cihazlar'!S129,4,2)),VALUE(LEFT('Cihazlar'!S129,2))),"")))),12)))</f>
        <v/>
      </c>
      <c r="J129" s="17" t="str">
        <f>IF(I129="","",I129-TODAY())</f>
        <v/>
      </c>
      <c r="K129" s="16" t="str">
        <f>IF('Cihazlar'!V129="","",IF('Cihazlar'!W129="Uygun değil",(IF('Cihazlar'!V129="","",IF(ISNUMBER('Cihazlar'!V129),'Cihazlar'!V129,IFERROR(DATE(VALUE(RIGHT('Cihazlar'!V129,4)),VALUE(MID('Cihazlar'!V129,4,2)),VALUE(LEFT('Cihazlar'!V129,2))),""))))+0,EDATE((IF('Cihazlar'!V129="","",IF(ISNUMBER('Cihazlar'!V129),'Cihazlar'!V129,IFERROR(DATE(VALUE(RIGHT('Cihazlar'!V129,4)),VALUE(MID('Cihazlar'!V129,4,2)),VALUE(LEFT('Cihazlar'!V129,2))),"")))),12)))</f>
        <v/>
      </c>
      <c r="L129" s="17" t="str">
        <f>IF(K129="","",K129-TODAY())</f>
        <v/>
      </c>
      <c r="M129" s="16" t="str">
        <f>IF('Cihazlar'!F129&lt;&gt;"",IF('Cihazlar'!F129="","",IF(ISNUMBER('Cihazlar'!F129),'Cihazlar'!F129,IFERROR(DATE(VALUE(RIGHT('Cihazlar'!F129,4)),VALUE(MID('Cihazlar'!F129,4,2)),VALUE(LEFT('Cihazlar'!F129,2))),""))),IF('Cihazlar'!E129="","",IF(ISNUMBER('Cihazlar'!E129),'Cihazlar'!E129,IFERROR(DATE(VALUE(RIGHT('Cihazlar'!E129,4)),VALUE(MID('Cihazlar'!E129,4,2)),VALUE(LEFT('Cihazlar'!E129,2))),""))))</f>
        <v/>
      </c>
      <c r="N129" t="str">
        <f>IF('Cihazlar'!C129="","",IFERROR(MATCH('Cihazlar'!C129,'Ürünler'!$A:$A,0),IFERROR(MATCH('Cihazlar'!C129,'Ürünler'!$B:$B,0),"")))</f>
        <v/>
      </c>
      <c r="O129">
        <f>IF(P129&gt;0,0,IF('Cihazlar'!J129&lt;&gt;"",N(VALUE('Cihazlar'!J129)),IF(N129="",0,N(INDEX('Ürünler'!$C:$C,N129)))))</f>
        <v>0</v>
      </c>
      <c r="P129">
        <f>IF('Cihazlar'!K129&lt;&gt;"",N(VALUE('Cihazlar'!K129)),IF('Cihazlar'!J129&lt;&gt;"",0,IF(N129="",0,N(INDEX('Ürünler'!$D:$D,N129)))))</f>
        <v>0</v>
      </c>
    </row>
    <row r="130" spans="1:16">
      <c r="A130" t="str">
        <f>IF(AND('Cihazlar'!A130="",'Cihazlar'!B130=""),"",IFERROR(INDEX('Müşteriler'!$A:$A,MATCH(IF('Cihazlar'!A130="","§",'Cihazlar'!A130),'Müşteriler'!$K:$K,0)),IFERROR(INDEX('Müşteriler'!$A:$A,MATCH(IF('Cihazlar'!B130="","§",'Cihazlar'!B130),'Müşteriler'!$C:$C,0)),'Cihazlar'!A130&amp;'Cihazlar'!B130)))</f>
        <v/>
      </c>
      <c r="B130" t="str">
        <f>IF('Cihazlar'!C130="","",IF(N130="",'Cihazlar'!C130,INDEX('Ürünler'!$B:$B,N130)))</f>
        <v/>
      </c>
      <c r="C130" t="str">
        <f>IF('Cihazlar'!D130="","",'Cihazlar'!D130)</f>
        <v/>
      </c>
      <c r="D130" s="16" t="str">
        <f>M130</f>
        <v/>
      </c>
      <c r="E130" t="str">
        <f>IF(P130&gt;0,P130&amp;" gün",IF(O130&gt;0,O130&amp;" ay",""))</f>
        <v/>
      </c>
      <c r="F130" s="16" t="str">
        <f>IF(OR('Cihazlar'!C130="",M130=""),"",IF(P130&gt;0,M130+P130,IF(O130&gt;0,EDATE(M130,O130),"")))</f>
        <v/>
      </c>
      <c r="G130" s="17" t="str">
        <f>IF(F130="","",F130-TODAY())</f>
        <v/>
      </c>
      <c r="H130" t="str">
        <f>IF(G130="","",IF(G130&lt;0,"Gecikmiş",IF(G130&lt;=30,"30 gün içinde","Planlı")))</f>
        <v/>
      </c>
      <c r="I130" s="16" t="str">
        <f>IF('Cihazlar'!S130="","",IF('Cihazlar'!T130="Uygun değil",(IF('Cihazlar'!S130="","",IF(ISNUMBER('Cihazlar'!S130),'Cihazlar'!S130,IFERROR(DATE(VALUE(RIGHT('Cihazlar'!S130,4)),VALUE(MID('Cihazlar'!S130,4,2)),VALUE(LEFT('Cihazlar'!S130,2))),""))))+0,EDATE((IF('Cihazlar'!S130="","",IF(ISNUMBER('Cihazlar'!S130),'Cihazlar'!S130,IFERROR(DATE(VALUE(RIGHT('Cihazlar'!S130,4)),VALUE(MID('Cihazlar'!S130,4,2)),VALUE(LEFT('Cihazlar'!S130,2))),"")))),12)))</f>
        <v/>
      </c>
      <c r="J130" s="17" t="str">
        <f>IF(I130="","",I130-TODAY())</f>
        <v/>
      </c>
      <c r="K130" s="16" t="str">
        <f>IF('Cihazlar'!V130="","",IF('Cihazlar'!W130="Uygun değil",(IF('Cihazlar'!V130="","",IF(ISNUMBER('Cihazlar'!V130),'Cihazlar'!V130,IFERROR(DATE(VALUE(RIGHT('Cihazlar'!V130,4)),VALUE(MID('Cihazlar'!V130,4,2)),VALUE(LEFT('Cihazlar'!V130,2))),""))))+0,EDATE((IF('Cihazlar'!V130="","",IF(ISNUMBER('Cihazlar'!V130),'Cihazlar'!V130,IFERROR(DATE(VALUE(RIGHT('Cihazlar'!V130,4)),VALUE(MID('Cihazlar'!V130,4,2)),VALUE(LEFT('Cihazlar'!V130,2))),"")))),12)))</f>
        <v/>
      </c>
      <c r="L130" s="17" t="str">
        <f>IF(K130="","",K130-TODAY())</f>
        <v/>
      </c>
      <c r="M130" s="16" t="str">
        <f>IF('Cihazlar'!F130&lt;&gt;"",IF('Cihazlar'!F130="","",IF(ISNUMBER('Cihazlar'!F130),'Cihazlar'!F130,IFERROR(DATE(VALUE(RIGHT('Cihazlar'!F130,4)),VALUE(MID('Cihazlar'!F130,4,2)),VALUE(LEFT('Cihazlar'!F130,2))),""))),IF('Cihazlar'!E130="","",IF(ISNUMBER('Cihazlar'!E130),'Cihazlar'!E130,IFERROR(DATE(VALUE(RIGHT('Cihazlar'!E130,4)),VALUE(MID('Cihazlar'!E130,4,2)),VALUE(LEFT('Cihazlar'!E130,2))),""))))</f>
        <v/>
      </c>
      <c r="N130" t="str">
        <f>IF('Cihazlar'!C130="","",IFERROR(MATCH('Cihazlar'!C130,'Ürünler'!$A:$A,0),IFERROR(MATCH('Cihazlar'!C130,'Ürünler'!$B:$B,0),"")))</f>
        <v/>
      </c>
      <c r="O130">
        <f>IF(P130&gt;0,0,IF('Cihazlar'!J130&lt;&gt;"",N(VALUE('Cihazlar'!J130)),IF(N130="",0,N(INDEX('Ürünler'!$C:$C,N130)))))</f>
        <v>0</v>
      </c>
      <c r="P130">
        <f>IF('Cihazlar'!K130&lt;&gt;"",N(VALUE('Cihazlar'!K130)),IF('Cihazlar'!J130&lt;&gt;"",0,IF(N130="",0,N(INDEX('Ürünler'!$D:$D,N130)))))</f>
        <v>0</v>
      </c>
    </row>
    <row r="131" spans="1:16">
      <c r="A131" t="str">
        <f>IF(AND('Cihazlar'!A131="",'Cihazlar'!B131=""),"",IFERROR(INDEX('Müşteriler'!$A:$A,MATCH(IF('Cihazlar'!A131="","§",'Cihazlar'!A131),'Müşteriler'!$K:$K,0)),IFERROR(INDEX('Müşteriler'!$A:$A,MATCH(IF('Cihazlar'!B131="","§",'Cihazlar'!B131),'Müşteriler'!$C:$C,0)),'Cihazlar'!A131&amp;'Cihazlar'!B131)))</f>
        <v/>
      </c>
      <c r="B131" t="str">
        <f>IF('Cihazlar'!C131="","",IF(N131="",'Cihazlar'!C131,INDEX('Ürünler'!$B:$B,N131)))</f>
        <v/>
      </c>
      <c r="C131" t="str">
        <f>IF('Cihazlar'!D131="","",'Cihazlar'!D131)</f>
        <v/>
      </c>
      <c r="D131" s="16" t="str">
        <f>M131</f>
        <v/>
      </c>
      <c r="E131" t="str">
        <f>IF(P131&gt;0,P131&amp;" gün",IF(O131&gt;0,O131&amp;" ay",""))</f>
        <v/>
      </c>
      <c r="F131" s="16" t="str">
        <f>IF(OR('Cihazlar'!C131="",M131=""),"",IF(P131&gt;0,M131+P131,IF(O131&gt;0,EDATE(M131,O131),"")))</f>
        <v/>
      </c>
      <c r="G131" s="17" t="str">
        <f>IF(F131="","",F131-TODAY())</f>
        <v/>
      </c>
      <c r="H131" t="str">
        <f>IF(G131="","",IF(G131&lt;0,"Gecikmiş",IF(G131&lt;=30,"30 gün içinde","Planlı")))</f>
        <v/>
      </c>
      <c r="I131" s="16" t="str">
        <f>IF('Cihazlar'!S131="","",IF('Cihazlar'!T131="Uygun değil",(IF('Cihazlar'!S131="","",IF(ISNUMBER('Cihazlar'!S131),'Cihazlar'!S131,IFERROR(DATE(VALUE(RIGHT('Cihazlar'!S131,4)),VALUE(MID('Cihazlar'!S131,4,2)),VALUE(LEFT('Cihazlar'!S131,2))),""))))+0,EDATE((IF('Cihazlar'!S131="","",IF(ISNUMBER('Cihazlar'!S131),'Cihazlar'!S131,IFERROR(DATE(VALUE(RIGHT('Cihazlar'!S131,4)),VALUE(MID('Cihazlar'!S131,4,2)),VALUE(LEFT('Cihazlar'!S131,2))),"")))),12)))</f>
        <v/>
      </c>
      <c r="J131" s="17" t="str">
        <f>IF(I131="","",I131-TODAY())</f>
        <v/>
      </c>
      <c r="K131" s="16" t="str">
        <f>IF('Cihazlar'!V131="","",IF('Cihazlar'!W131="Uygun değil",(IF('Cihazlar'!V131="","",IF(ISNUMBER('Cihazlar'!V131),'Cihazlar'!V131,IFERROR(DATE(VALUE(RIGHT('Cihazlar'!V131,4)),VALUE(MID('Cihazlar'!V131,4,2)),VALUE(LEFT('Cihazlar'!V131,2))),""))))+0,EDATE((IF('Cihazlar'!V131="","",IF(ISNUMBER('Cihazlar'!V131),'Cihazlar'!V131,IFERROR(DATE(VALUE(RIGHT('Cihazlar'!V131,4)),VALUE(MID('Cihazlar'!V131,4,2)),VALUE(LEFT('Cihazlar'!V131,2))),"")))),12)))</f>
        <v/>
      </c>
      <c r="L131" s="17" t="str">
        <f>IF(K131="","",K131-TODAY())</f>
        <v/>
      </c>
      <c r="M131" s="16" t="str">
        <f>IF('Cihazlar'!F131&lt;&gt;"",IF('Cihazlar'!F131="","",IF(ISNUMBER('Cihazlar'!F131),'Cihazlar'!F131,IFERROR(DATE(VALUE(RIGHT('Cihazlar'!F131,4)),VALUE(MID('Cihazlar'!F131,4,2)),VALUE(LEFT('Cihazlar'!F131,2))),""))),IF('Cihazlar'!E131="","",IF(ISNUMBER('Cihazlar'!E131),'Cihazlar'!E131,IFERROR(DATE(VALUE(RIGHT('Cihazlar'!E131,4)),VALUE(MID('Cihazlar'!E131,4,2)),VALUE(LEFT('Cihazlar'!E131,2))),""))))</f>
        <v/>
      </c>
      <c r="N131" t="str">
        <f>IF('Cihazlar'!C131="","",IFERROR(MATCH('Cihazlar'!C131,'Ürünler'!$A:$A,0),IFERROR(MATCH('Cihazlar'!C131,'Ürünler'!$B:$B,0),"")))</f>
        <v/>
      </c>
      <c r="O131">
        <f>IF(P131&gt;0,0,IF('Cihazlar'!J131&lt;&gt;"",N(VALUE('Cihazlar'!J131)),IF(N131="",0,N(INDEX('Ürünler'!$C:$C,N131)))))</f>
        <v>0</v>
      </c>
      <c r="P131">
        <f>IF('Cihazlar'!K131&lt;&gt;"",N(VALUE('Cihazlar'!K131)),IF('Cihazlar'!J131&lt;&gt;"",0,IF(N131="",0,N(INDEX('Ürünler'!$D:$D,N131)))))</f>
        <v>0</v>
      </c>
    </row>
    <row r="132" spans="1:16">
      <c r="A132" t="str">
        <f>IF(AND('Cihazlar'!A132="",'Cihazlar'!B132=""),"",IFERROR(INDEX('Müşteriler'!$A:$A,MATCH(IF('Cihazlar'!A132="","§",'Cihazlar'!A132),'Müşteriler'!$K:$K,0)),IFERROR(INDEX('Müşteriler'!$A:$A,MATCH(IF('Cihazlar'!B132="","§",'Cihazlar'!B132),'Müşteriler'!$C:$C,0)),'Cihazlar'!A132&amp;'Cihazlar'!B132)))</f>
        <v/>
      </c>
      <c r="B132" t="str">
        <f>IF('Cihazlar'!C132="","",IF(N132="",'Cihazlar'!C132,INDEX('Ürünler'!$B:$B,N132)))</f>
        <v/>
      </c>
      <c r="C132" t="str">
        <f>IF('Cihazlar'!D132="","",'Cihazlar'!D132)</f>
        <v/>
      </c>
      <c r="D132" s="16" t="str">
        <f>M132</f>
        <v/>
      </c>
      <c r="E132" t="str">
        <f>IF(P132&gt;0,P132&amp;" gün",IF(O132&gt;0,O132&amp;" ay",""))</f>
        <v/>
      </c>
      <c r="F132" s="16" t="str">
        <f>IF(OR('Cihazlar'!C132="",M132=""),"",IF(P132&gt;0,M132+P132,IF(O132&gt;0,EDATE(M132,O132),"")))</f>
        <v/>
      </c>
      <c r="G132" s="17" t="str">
        <f>IF(F132="","",F132-TODAY())</f>
        <v/>
      </c>
      <c r="H132" t="str">
        <f>IF(G132="","",IF(G132&lt;0,"Gecikmiş",IF(G132&lt;=30,"30 gün içinde","Planlı")))</f>
        <v/>
      </c>
      <c r="I132" s="16" t="str">
        <f>IF('Cihazlar'!S132="","",IF('Cihazlar'!T132="Uygun değil",(IF('Cihazlar'!S132="","",IF(ISNUMBER('Cihazlar'!S132),'Cihazlar'!S132,IFERROR(DATE(VALUE(RIGHT('Cihazlar'!S132,4)),VALUE(MID('Cihazlar'!S132,4,2)),VALUE(LEFT('Cihazlar'!S132,2))),""))))+0,EDATE((IF('Cihazlar'!S132="","",IF(ISNUMBER('Cihazlar'!S132),'Cihazlar'!S132,IFERROR(DATE(VALUE(RIGHT('Cihazlar'!S132,4)),VALUE(MID('Cihazlar'!S132,4,2)),VALUE(LEFT('Cihazlar'!S132,2))),"")))),12)))</f>
        <v/>
      </c>
      <c r="J132" s="17" t="str">
        <f>IF(I132="","",I132-TODAY())</f>
        <v/>
      </c>
      <c r="K132" s="16" t="str">
        <f>IF('Cihazlar'!V132="","",IF('Cihazlar'!W132="Uygun değil",(IF('Cihazlar'!V132="","",IF(ISNUMBER('Cihazlar'!V132),'Cihazlar'!V132,IFERROR(DATE(VALUE(RIGHT('Cihazlar'!V132,4)),VALUE(MID('Cihazlar'!V132,4,2)),VALUE(LEFT('Cihazlar'!V132,2))),""))))+0,EDATE((IF('Cihazlar'!V132="","",IF(ISNUMBER('Cihazlar'!V132),'Cihazlar'!V132,IFERROR(DATE(VALUE(RIGHT('Cihazlar'!V132,4)),VALUE(MID('Cihazlar'!V132,4,2)),VALUE(LEFT('Cihazlar'!V132,2))),"")))),12)))</f>
        <v/>
      </c>
      <c r="L132" s="17" t="str">
        <f>IF(K132="","",K132-TODAY())</f>
        <v/>
      </c>
      <c r="M132" s="16" t="str">
        <f>IF('Cihazlar'!F132&lt;&gt;"",IF('Cihazlar'!F132="","",IF(ISNUMBER('Cihazlar'!F132),'Cihazlar'!F132,IFERROR(DATE(VALUE(RIGHT('Cihazlar'!F132,4)),VALUE(MID('Cihazlar'!F132,4,2)),VALUE(LEFT('Cihazlar'!F132,2))),""))),IF('Cihazlar'!E132="","",IF(ISNUMBER('Cihazlar'!E132),'Cihazlar'!E132,IFERROR(DATE(VALUE(RIGHT('Cihazlar'!E132,4)),VALUE(MID('Cihazlar'!E132,4,2)),VALUE(LEFT('Cihazlar'!E132,2))),""))))</f>
        <v/>
      </c>
      <c r="N132" t="str">
        <f>IF('Cihazlar'!C132="","",IFERROR(MATCH('Cihazlar'!C132,'Ürünler'!$A:$A,0),IFERROR(MATCH('Cihazlar'!C132,'Ürünler'!$B:$B,0),"")))</f>
        <v/>
      </c>
      <c r="O132">
        <f>IF(P132&gt;0,0,IF('Cihazlar'!J132&lt;&gt;"",N(VALUE('Cihazlar'!J132)),IF(N132="",0,N(INDEX('Ürünler'!$C:$C,N132)))))</f>
        <v>0</v>
      </c>
      <c r="P132">
        <f>IF('Cihazlar'!K132&lt;&gt;"",N(VALUE('Cihazlar'!K132)),IF('Cihazlar'!J132&lt;&gt;"",0,IF(N132="",0,N(INDEX('Ürünler'!$D:$D,N132)))))</f>
        <v>0</v>
      </c>
    </row>
    <row r="133" spans="1:16">
      <c r="A133" t="str">
        <f>IF(AND('Cihazlar'!A133="",'Cihazlar'!B133=""),"",IFERROR(INDEX('Müşteriler'!$A:$A,MATCH(IF('Cihazlar'!A133="","§",'Cihazlar'!A133),'Müşteriler'!$K:$K,0)),IFERROR(INDEX('Müşteriler'!$A:$A,MATCH(IF('Cihazlar'!B133="","§",'Cihazlar'!B133),'Müşteriler'!$C:$C,0)),'Cihazlar'!A133&amp;'Cihazlar'!B133)))</f>
        <v/>
      </c>
      <c r="B133" t="str">
        <f>IF('Cihazlar'!C133="","",IF(N133="",'Cihazlar'!C133,INDEX('Ürünler'!$B:$B,N133)))</f>
        <v/>
      </c>
      <c r="C133" t="str">
        <f>IF('Cihazlar'!D133="","",'Cihazlar'!D133)</f>
        <v/>
      </c>
      <c r="D133" s="16" t="str">
        <f>M133</f>
        <v/>
      </c>
      <c r="E133" t="str">
        <f>IF(P133&gt;0,P133&amp;" gün",IF(O133&gt;0,O133&amp;" ay",""))</f>
        <v/>
      </c>
      <c r="F133" s="16" t="str">
        <f>IF(OR('Cihazlar'!C133="",M133=""),"",IF(P133&gt;0,M133+P133,IF(O133&gt;0,EDATE(M133,O133),"")))</f>
        <v/>
      </c>
      <c r="G133" s="17" t="str">
        <f>IF(F133="","",F133-TODAY())</f>
        <v/>
      </c>
      <c r="H133" t="str">
        <f>IF(G133="","",IF(G133&lt;0,"Gecikmiş",IF(G133&lt;=30,"30 gün içinde","Planlı")))</f>
        <v/>
      </c>
      <c r="I133" s="16" t="str">
        <f>IF('Cihazlar'!S133="","",IF('Cihazlar'!T133="Uygun değil",(IF('Cihazlar'!S133="","",IF(ISNUMBER('Cihazlar'!S133),'Cihazlar'!S133,IFERROR(DATE(VALUE(RIGHT('Cihazlar'!S133,4)),VALUE(MID('Cihazlar'!S133,4,2)),VALUE(LEFT('Cihazlar'!S133,2))),""))))+0,EDATE((IF('Cihazlar'!S133="","",IF(ISNUMBER('Cihazlar'!S133),'Cihazlar'!S133,IFERROR(DATE(VALUE(RIGHT('Cihazlar'!S133,4)),VALUE(MID('Cihazlar'!S133,4,2)),VALUE(LEFT('Cihazlar'!S133,2))),"")))),12)))</f>
        <v/>
      </c>
      <c r="J133" s="17" t="str">
        <f>IF(I133="","",I133-TODAY())</f>
        <v/>
      </c>
      <c r="K133" s="16" t="str">
        <f>IF('Cihazlar'!V133="","",IF('Cihazlar'!W133="Uygun değil",(IF('Cihazlar'!V133="","",IF(ISNUMBER('Cihazlar'!V133),'Cihazlar'!V133,IFERROR(DATE(VALUE(RIGHT('Cihazlar'!V133,4)),VALUE(MID('Cihazlar'!V133,4,2)),VALUE(LEFT('Cihazlar'!V133,2))),""))))+0,EDATE((IF('Cihazlar'!V133="","",IF(ISNUMBER('Cihazlar'!V133),'Cihazlar'!V133,IFERROR(DATE(VALUE(RIGHT('Cihazlar'!V133,4)),VALUE(MID('Cihazlar'!V133,4,2)),VALUE(LEFT('Cihazlar'!V133,2))),"")))),12)))</f>
        <v/>
      </c>
      <c r="L133" s="17" t="str">
        <f>IF(K133="","",K133-TODAY())</f>
        <v/>
      </c>
      <c r="M133" s="16" t="str">
        <f>IF('Cihazlar'!F133&lt;&gt;"",IF('Cihazlar'!F133="","",IF(ISNUMBER('Cihazlar'!F133),'Cihazlar'!F133,IFERROR(DATE(VALUE(RIGHT('Cihazlar'!F133,4)),VALUE(MID('Cihazlar'!F133,4,2)),VALUE(LEFT('Cihazlar'!F133,2))),""))),IF('Cihazlar'!E133="","",IF(ISNUMBER('Cihazlar'!E133),'Cihazlar'!E133,IFERROR(DATE(VALUE(RIGHT('Cihazlar'!E133,4)),VALUE(MID('Cihazlar'!E133,4,2)),VALUE(LEFT('Cihazlar'!E133,2))),""))))</f>
        <v/>
      </c>
      <c r="N133" t="str">
        <f>IF('Cihazlar'!C133="","",IFERROR(MATCH('Cihazlar'!C133,'Ürünler'!$A:$A,0),IFERROR(MATCH('Cihazlar'!C133,'Ürünler'!$B:$B,0),"")))</f>
        <v/>
      </c>
      <c r="O133">
        <f>IF(P133&gt;0,0,IF('Cihazlar'!J133&lt;&gt;"",N(VALUE('Cihazlar'!J133)),IF(N133="",0,N(INDEX('Ürünler'!$C:$C,N133)))))</f>
        <v>0</v>
      </c>
      <c r="P133">
        <f>IF('Cihazlar'!K133&lt;&gt;"",N(VALUE('Cihazlar'!K133)),IF('Cihazlar'!J133&lt;&gt;"",0,IF(N133="",0,N(INDEX('Ürünler'!$D:$D,N133)))))</f>
        <v>0</v>
      </c>
    </row>
    <row r="134" spans="1:16">
      <c r="A134" t="str">
        <f>IF(AND('Cihazlar'!A134="",'Cihazlar'!B134=""),"",IFERROR(INDEX('Müşteriler'!$A:$A,MATCH(IF('Cihazlar'!A134="","§",'Cihazlar'!A134),'Müşteriler'!$K:$K,0)),IFERROR(INDEX('Müşteriler'!$A:$A,MATCH(IF('Cihazlar'!B134="","§",'Cihazlar'!B134),'Müşteriler'!$C:$C,0)),'Cihazlar'!A134&amp;'Cihazlar'!B134)))</f>
        <v/>
      </c>
      <c r="B134" t="str">
        <f>IF('Cihazlar'!C134="","",IF(N134="",'Cihazlar'!C134,INDEX('Ürünler'!$B:$B,N134)))</f>
        <v/>
      </c>
      <c r="C134" t="str">
        <f>IF('Cihazlar'!D134="","",'Cihazlar'!D134)</f>
        <v/>
      </c>
      <c r="D134" s="16" t="str">
        <f>M134</f>
        <v/>
      </c>
      <c r="E134" t="str">
        <f>IF(P134&gt;0,P134&amp;" gün",IF(O134&gt;0,O134&amp;" ay",""))</f>
        <v/>
      </c>
      <c r="F134" s="16" t="str">
        <f>IF(OR('Cihazlar'!C134="",M134=""),"",IF(P134&gt;0,M134+P134,IF(O134&gt;0,EDATE(M134,O134),"")))</f>
        <v/>
      </c>
      <c r="G134" s="17" t="str">
        <f>IF(F134="","",F134-TODAY())</f>
        <v/>
      </c>
      <c r="H134" t="str">
        <f>IF(G134="","",IF(G134&lt;0,"Gecikmiş",IF(G134&lt;=30,"30 gün içinde","Planlı")))</f>
        <v/>
      </c>
      <c r="I134" s="16" t="str">
        <f>IF('Cihazlar'!S134="","",IF('Cihazlar'!T134="Uygun değil",(IF('Cihazlar'!S134="","",IF(ISNUMBER('Cihazlar'!S134),'Cihazlar'!S134,IFERROR(DATE(VALUE(RIGHT('Cihazlar'!S134,4)),VALUE(MID('Cihazlar'!S134,4,2)),VALUE(LEFT('Cihazlar'!S134,2))),""))))+0,EDATE((IF('Cihazlar'!S134="","",IF(ISNUMBER('Cihazlar'!S134),'Cihazlar'!S134,IFERROR(DATE(VALUE(RIGHT('Cihazlar'!S134,4)),VALUE(MID('Cihazlar'!S134,4,2)),VALUE(LEFT('Cihazlar'!S134,2))),"")))),12)))</f>
        <v/>
      </c>
      <c r="J134" s="17" t="str">
        <f>IF(I134="","",I134-TODAY())</f>
        <v/>
      </c>
      <c r="K134" s="16" t="str">
        <f>IF('Cihazlar'!V134="","",IF('Cihazlar'!W134="Uygun değil",(IF('Cihazlar'!V134="","",IF(ISNUMBER('Cihazlar'!V134),'Cihazlar'!V134,IFERROR(DATE(VALUE(RIGHT('Cihazlar'!V134,4)),VALUE(MID('Cihazlar'!V134,4,2)),VALUE(LEFT('Cihazlar'!V134,2))),""))))+0,EDATE((IF('Cihazlar'!V134="","",IF(ISNUMBER('Cihazlar'!V134),'Cihazlar'!V134,IFERROR(DATE(VALUE(RIGHT('Cihazlar'!V134,4)),VALUE(MID('Cihazlar'!V134,4,2)),VALUE(LEFT('Cihazlar'!V134,2))),"")))),12)))</f>
        <v/>
      </c>
      <c r="L134" s="17" t="str">
        <f>IF(K134="","",K134-TODAY())</f>
        <v/>
      </c>
      <c r="M134" s="16" t="str">
        <f>IF('Cihazlar'!F134&lt;&gt;"",IF('Cihazlar'!F134="","",IF(ISNUMBER('Cihazlar'!F134),'Cihazlar'!F134,IFERROR(DATE(VALUE(RIGHT('Cihazlar'!F134,4)),VALUE(MID('Cihazlar'!F134,4,2)),VALUE(LEFT('Cihazlar'!F134,2))),""))),IF('Cihazlar'!E134="","",IF(ISNUMBER('Cihazlar'!E134),'Cihazlar'!E134,IFERROR(DATE(VALUE(RIGHT('Cihazlar'!E134,4)),VALUE(MID('Cihazlar'!E134,4,2)),VALUE(LEFT('Cihazlar'!E134,2))),""))))</f>
        <v/>
      </c>
      <c r="N134" t="str">
        <f>IF('Cihazlar'!C134="","",IFERROR(MATCH('Cihazlar'!C134,'Ürünler'!$A:$A,0),IFERROR(MATCH('Cihazlar'!C134,'Ürünler'!$B:$B,0),"")))</f>
        <v/>
      </c>
      <c r="O134">
        <f>IF(P134&gt;0,0,IF('Cihazlar'!J134&lt;&gt;"",N(VALUE('Cihazlar'!J134)),IF(N134="",0,N(INDEX('Ürünler'!$C:$C,N134)))))</f>
        <v>0</v>
      </c>
      <c r="P134">
        <f>IF('Cihazlar'!K134&lt;&gt;"",N(VALUE('Cihazlar'!K134)),IF('Cihazlar'!J134&lt;&gt;"",0,IF(N134="",0,N(INDEX('Ürünler'!$D:$D,N134)))))</f>
        <v>0</v>
      </c>
    </row>
    <row r="135" spans="1:16">
      <c r="A135" t="str">
        <f>IF(AND('Cihazlar'!A135="",'Cihazlar'!B135=""),"",IFERROR(INDEX('Müşteriler'!$A:$A,MATCH(IF('Cihazlar'!A135="","§",'Cihazlar'!A135),'Müşteriler'!$K:$K,0)),IFERROR(INDEX('Müşteriler'!$A:$A,MATCH(IF('Cihazlar'!B135="","§",'Cihazlar'!B135),'Müşteriler'!$C:$C,0)),'Cihazlar'!A135&amp;'Cihazlar'!B135)))</f>
        <v/>
      </c>
      <c r="B135" t="str">
        <f>IF('Cihazlar'!C135="","",IF(N135="",'Cihazlar'!C135,INDEX('Ürünler'!$B:$B,N135)))</f>
        <v/>
      </c>
      <c r="C135" t="str">
        <f>IF('Cihazlar'!D135="","",'Cihazlar'!D135)</f>
        <v/>
      </c>
      <c r="D135" s="16" t="str">
        <f>M135</f>
        <v/>
      </c>
      <c r="E135" t="str">
        <f>IF(P135&gt;0,P135&amp;" gün",IF(O135&gt;0,O135&amp;" ay",""))</f>
        <v/>
      </c>
      <c r="F135" s="16" t="str">
        <f>IF(OR('Cihazlar'!C135="",M135=""),"",IF(P135&gt;0,M135+P135,IF(O135&gt;0,EDATE(M135,O135),"")))</f>
        <v/>
      </c>
      <c r="G135" s="17" t="str">
        <f>IF(F135="","",F135-TODAY())</f>
        <v/>
      </c>
      <c r="H135" t="str">
        <f>IF(G135="","",IF(G135&lt;0,"Gecikmiş",IF(G135&lt;=30,"30 gün içinde","Planlı")))</f>
        <v/>
      </c>
      <c r="I135" s="16" t="str">
        <f>IF('Cihazlar'!S135="","",IF('Cihazlar'!T135="Uygun değil",(IF('Cihazlar'!S135="","",IF(ISNUMBER('Cihazlar'!S135),'Cihazlar'!S135,IFERROR(DATE(VALUE(RIGHT('Cihazlar'!S135,4)),VALUE(MID('Cihazlar'!S135,4,2)),VALUE(LEFT('Cihazlar'!S135,2))),""))))+0,EDATE((IF('Cihazlar'!S135="","",IF(ISNUMBER('Cihazlar'!S135),'Cihazlar'!S135,IFERROR(DATE(VALUE(RIGHT('Cihazlar'!S135,4)),VALUE(MID('Cihazlar'!S135,4,2)),VALUE(LEFT('Cihazlar'!S135,2))),"")))),12)))</f>
        <v/>
      </c>
      <c r="J135" s="17" t="str">
        <f>IF(I135="","",I135-TODAY())</f>
        <v/>
      </c>
      <c r="K135" s="16" t="str">
        <f>IF('Cihazlar'!V135="","",IF('Cihazlar'!W135="Uygun değil",(IF('Cihazlar'!V135="","",IF(ISNUMBER('Cihazlar'!V135),'Cihazlar'!V135,IFERROR(DATE(VALUE(RIGHT('Cihazlar'!V135,4)),VALUE(MID('Cihazlar'!V135,4,2)),VALUE(LEFT('Cihazlar'!V135,2))),""))))+0,EDATE((IF('Cihazlar'!V135="","",IF(ISNUMBER('Cihazlar'!V135),'Cihazlar'!V135,IFERROR(DATE(VALUE(RIGHT('Cihazlar'!V135,4)),VALUE(MID('Cihazlar'!V135,4,2)),VALUE(LEFT('Cihazlar'!V135,2))),"")))),12)))</f>
        <v/>
      </c>
      <c r="L135" s="17" t="str">
        <f>IF(K135="","",K135-TODAY())</f>
        <v/>
      </c>
      <c r="M135" s="16" t="str">
        <f>IF('Cihazlar'!F135&lt;&gt;"",IF('Cihazlar'!F135="","",IF(ISNUMBER('Cihazlar'!F135),'Cihazlar'!F135,IFERROR(DATE(VALUE(RIGHT('Cihazlar'!F135,4)),VALUE(MID('Cihazlar'!F135,4,2)),VALUE(LEFT('Cihazlar'!F135,2))),""))),IF('Cihazlar'!E135="","",IF(ISNUMBER('Cihazlar'!E135),'Cihazlar'!E135,IFERROR(DATE(VALUE(RIGHT('Cihazlar'!E135,4)),VALUE(MID('Cihazlar'!E135,4,2)),VALUE(LEFT('Cihazlar'!E135,2))),""))))</f>
        <v/>
      </c>
      <c r="N135" t="str">
        <f>IF('Cihazlar'!C135="","",IFERROR(MATCH('Cihazlar'!C135,'Ürünler'!$A:$A,0),IFERROR(MATCH('Cihazlar'!C135,'Ürünler'!$B:$B,0),"")))</f>
        <v/>
      </c>
      <c r="O135">
        <f>IF(P135&gt;0,0,IF('Cihazlar'!J135&lt;&gt;"",N(VALUE('Cihazlar'!J135)),IF(N135="",0,N(INDEX('Ürünler'!$C:$C,N135)))))</f>
        <v>0</v>
      </c>
      <c r="P135">
        <f>IF('Cihazlar'!K135&lt;&gt;"",N(VALUE('Cihazlar'!K135)),IF('Cihazlar'!J135&lt;&gt;"",0,IF(N135="",0,N(INDEX('Ürünler'!$D:$D,N135)))))</f>
        <v>0</v>
      </c>
    </row>
    <row r="136" spans="1:16">
      <c r="A136" t="str">
        <f>IF(AND('Cihazlar'!A136="",'Cihazlar'!B136=""),"",IFERROR(INDEX('Müşteriler'!$A:$A,MATCH(IF('Cihazlar'!A136="","§",'Cihazlar'!A136),'Müşteriler'!$K:$K,0)),IFERROR(INDEX('Müşteriler'!$A:$A,MATCH(IF('Cihazlar'!B136="","§",'Cihazlar'!B136),'Müşteriler'!$C:$C,0)),'Cihazlar'!A136&amp;'Cihazlar'!B136)))</f>
        <v/>
      </c>
      <c r="B136" t="str">
        <f>IF('Cihazlar'!C136="","",IF(N136="",'Cihazlar'!C136,INDEX('Ürünler'!$B:$B,N136)))</f>
        <v/>
      </c>
      <c r="C136" t="str">
        <f>IF('Cihazlar'!D136="","",'Cihazlar'!D136)</f>
        <v/>
      </c>
      <c r="D136" s="16" t="str">
        <f>M136</f>
        <v/>
      </c>
      <c r="E136" t="str">
        <f>IF(P136&gt;0,P136&amp;" gün",IF(O136&gt;0,O136&amp;" ay",""))</f>
        <v/>
      </c>
      <c r="F136" s="16" t="str">
        <f>IF(OR('Cihazlar'!C136="",M136=""),"",IF(P136&gt;0,M136+P136,IF(O136&gt;0,EDATE(M136,O136),"")))</f>
        <v/>
      </c>
      <c r="G136" s="17" t="str">
        <f>IF(F136="","",F136-TODAY())</f>
        <v/>
      </c>
      <c r="H136" t="str">
        <f>IF(G136="","",IF(G136&lt;0,"Gecikmiş",IF(G136&lt;=30,"30 gün içinde","Planlı")))</f>
        <v/>
      </c>
      <c r="I136" s="16" t="str">
        <f>IF('Cihazlar'!S136="","",IF('Cihazlar'!T136="Uygun değil",(IF('Cihazlar'!S136="","",IF(ISNUMBER('Cihazlar'!S136),'Cihazlar'!S136,IFERROR(DATE(VALUE(RIGHT('Cihazlar'!S136,4)),VALUE(MID('Cihazlar'!S136,4,2)),VALUE(LEFT('Cihazlar'!S136,2))),""))))+0,EDATE((IF('Cihazlar'!S136="","",IF(ISNUMBER('Cihazlar'!S136),'Cihazlar'!S136,IFERROR(DATE(VALUE(RIGHT('Cihazlar'!S136,4)),VALUE(MID('Cihazlar'!S136,4,2)),VALUE(LEFT('Cihazlar'!S136,2))),"")))),12)))</f>
        <v/>
      </c>
      <c r="J136" s="17" t="str">
        <f>IF(I136="","",I136-TODAY())</f>
        <v/>
      </c>
      <c r="K136" s="16" t="str">
        <f>IF('Cihazlar'!V136="","",IF('Cihazlar'!W136="Uygun değil",(IF('Cihazlar'!V136="","",IF(ISNUMBER('Cihazlar'!V136),'Cihazlar'!V136,IFERROR(DATE(VALUE(RIGHT('Cihazlar'!V136,4)),VALUE(MID('Cihazlar'!V136,4,2)),VALUE(LEFT('Cihazlar'!V136,2))),""))))+0,EDATE((IF('Cihazlar'!V136="","",IF(ISNUMBER('Cihazlar'!V136),'Cihazlar'!V136,IFERROR(DATE(VALUE(RIGHT('Cihazlar'!V136,4)),VALUE(MID('Cihazlar'!V136,4,2)),VALUE(LEFT('Cihazlar'!V136,2))),"")))),12)))</f>
        <v/>
      </c>
      <c r="L136" s="17" t="str">
        <f>IF(K136="","",K136-TODAY())</f>
        <v/>
      </c>
      <c r="M136" s="16" t="str">
        <f>IF('Cihazlar'!F136&lt;&gt;"",IF('Cihazlar'!F136="","",IF(ISNUMBER('Cihazlar'!F136),'Cihazlar'!F136,IFERROR(DATE(VALUE(RIGHT('Cihazlar'!F136,4)),VALUE(MID('Cihazlar'!F136,4,2)),VALUE(LEFT('Cihazlar'!F136,2))),""))),IF('Cihazlar'!E136="","",IF(ISNUMBER('Cihazlar'!E136),'Cihazlar'!E136,IFERROR(DATE(VALUE(RIGHT('Cihazlar'!E136,4)),VALUE(MID('Cihazlar'!E136,4,2)),VALUE(LEFT('Cihazlar'!E136,2))),""))))</f>
        <v/>
      </c>
      <c r="N136" t="str">
        <f>IF('Cihazlar'!C136="","",IFERROR(MATCH('Cihazlar'!C136,'Ürünler'!$A:$A,0),IFERROR(MATCH('Cihazlar'!C136,'Ürünler'!$B:$B,0),"")))</f>
        <v/>
      </c>
      <c r="O136">
        <f>IF(P136&gt;0,0,IF('Cihazlar'!J136&lt;&gt;"",N(VALUE('Cihazlar'!J136)),IF(N136="",0,N(INDEX('Ürünler'!$C:$C,N136)))))</f>
        <v>0</v>
      </c>
      <c r="P136">
        <f>IF('Cihazlar'!K136&lt;&gt;"",N(VALUE('Cihazlar'!K136)),IF('Cihazlar'!J136&lt;&gt;"",0,IF(N136="",0,N(INDEX('Ürünler'!$D:$D,N136)))))</f>
        <v>0</v>
      </c>
    </row>
    <row r="137" spans="1:16">
      <c r="A137" t="str">
        <f>IF(AND('Cihazlar'!A137="",'Cihazlar'!B137=""),"",IFERROR(INDEX('Müşteriler'!$A:$A,MATCH(IF('Cihazlar'!A137="","§",'Cihazlar'!A137),'Müşteriler'!$K:$K,0)),IFERROR(INDEX('Müşteriler'!$A:$A,MATCH(IF('Cihazlar'!B137="","§",'Cihazlar'!B137),'Müşteriler'!$C:$C,0)),'Cihazlar'!A137&amp;'Cihazlar'!B137)))</f>
        <v/>
      </c>
      <c r="B137" t="str">
        <f>IF('Cihazlar'!C137="","",IF(N137="",'Cihazlar'!C137,INDEX('Ürünler'!$B:$B,N137)))</f>
        <v/>
      </c>
      <c r="C137" t="str">
        <f>IF('Cihazlar'!D137="","",'Cihazlar'!D137)</f>
        <v/>
      </c>
      <c r="D137" s="16" t="str">
        <f>M137</f>
        <v/>
      </c>
      <c r="E137" t="str">
        <f>IF(P137&gt;0,P137&amp;" gün",IF(O137&gt;0,O137&amp;" ay",""))</f>
        <v/>
      </c>
      <c r="F137" s="16" t="str">
        <f>IF(OR('Cihazlar'!C137="",M137=""),"",IF(P137&gt;0,M137+P137,IF(O137&gt;0,EDATE(M137,O137),"")))</f>
        <v/>
      </c>
      <c r="G137" s="17" t="str">
        <f>IF(F137="","",F137-TODAY())</f>
        <v/>
      </c>
      <c r="H137" t="str">
        <f>IF(G137="","",IF(G137&lt;0,"Gecikmiş",IF(G137&lt;=30,"30 gün içinde","Planlı")))</f>
        <v/>
      </c>
      <c r="I137" s="16" t="str">
        <f>IF('Cihazlar'!S137="","",IF('Cihazlar'!T137="Uygun değil",(IF('Cihazlar'!S137="","",IF(ISNUMBER('Cihazlar'!S137),'Cihazlar'!S137,IFERROR(DATE(VALUE(RIGHT('Cihazlar'!S137,4)),VALUE(MID('Cihazlar'!S137,4,2)),VALUE(LEFT('Cihazlar'!S137,2))),""))))+0,EDATE((IF('Cihazlar'!S137="","",IF(ISNUMBER('Cihazlar'!S137),'Cihazlar'!S137,IFERROR(DATE(VALUE(RIGHT('Cihazlar'!S137,4)),VALUE(MID('Cihazlar'!S137,4,2)),VALUE(LEFT('Cihazlar'!S137,2))),"")))),12)))</f>
        <v/>
      </c>
      <c r="J137" s="17" t="str">
        <f>IF(I137="","",I137-TODAY())</f>
        <v/>
      </c>
      <c r="K137" s="16" t="str">
        <f>IF('Cihazlar'!V137="","",IF('Cihazlar'!W137="Uygun değil",(IF('Cihazlar'!V137="","",IF(ISNUMBER('Cihazlar'!V137),'Cihazlar'!V137,IFERROR(DATE(VALUE(RIGHT('Cihazlar'!V137,4)),VALUE(MID('Cihazlar'!V137,4,2)),VALUE(LEFT('Cihazlar'!V137,2))),""))))+0,EDATE((IF('Cihazlar'!V137="","",IF(ISNUMBER('Cihazlar'!V137),'Cihazlar'!V137,IFERROR(DATE(VALUE(RIGHT('Cihazlar'!V137,4)),VALUE(MID('Cihazlar'!V137,4,2)),VALUE(LEFT('Cihazlar'!V137,2))),"")))),12)))</f>
        <v/>
      </c>
      <c r="L137" s="17" t="str">
        <f>IF(K137="","",K137-TODAY())</f>
        <v/>
      </c>
      <c r="M137" s="16" t="str">
        <f>IF('Cihazlar'!F137&lt;&gt;"",IF('Cihazlar'!F137="","",IF(ISNUMBER('Cihazlar'!F137),'Cihazlar'!F137,IFERROR(DATE(VALUE(RIGHT('Cihazlar'!F137,4)),VALUE(MID('Cihazlar'!F137,4,2)),VALUE(LEFT('Cihazlar'!F137,2))),""))),IF('Cihazlar'!E137="","",IF(ISNUMBER('Cihazlar'!E137),'Cihazlar'!E137,IFERROR(DATE(VALUE(RIGHT('Cihazlar'!E137,4)),VALUE(MID('Cihazlar'!E137,4,2)),VALUE(LEFT('Cihazlar'!E137,2))),""))))</f>
        <v/>
      </c>
      <c r="N137" t="str">
        <f>IF('Cihazlar'!C137="","",IFERROR(MATCH('Cihazlar'!C137,'Ürünler'!$A:$A,0),IFERROR(MATCH('Cihazlar'!C137,'Ürünler'!$B:$B,0),"")))</f>
        <v/>
      </c>
      <c r="O137">
        <f>IF(P137&gt;0,0,IF('Cihazlar'!J137&lt;&gt;"",N(VALUE('Cihazlar'!J137)),IF(N137="",0,N(INDEX('Ürünler'!$C:$C,N137)))))</f>
        <v>0</v>
      </c>
      <c r="P137">
        <f>IF('Cihazlar'!K137&lt;&gt;"",N(VALUE('Cihazlar'!K137)),IF('Cihazlar'!J137&lt;&gt;"",0,IF(N137="",0,N(INDEX('Ürünler'!$D:$D,N137)))))</f>
        <v>0</v>
      </c>
    </row>
    <row r="138" spans="1:16">
      <c r="A138" t="str">
        <f>IF(AND('Cihazlar'!A138="",'Cihazlar'!B138=""),"",IFERROR(INDEX('Müşteriler'!$A:$A,MATCH(IF('Cihazlar'!A138="","§",'Cihazlar'!A138),'Müşteriler'!$K:$K,0)),IFERROR(INDEX('Müşteriler'!$A:$A,MATCH(IF('Cihazlar'!B138="","§",'Cihazlar'!B138),'Müşteriler'!$C:$C,0)),'Cihazlar'!A138&amp;'Cihazlar'!B138)))</f>
        <v/>
      </c>
      <c r="B138" t="str">
        <f>IF('Cihazlar'!C138="","",IF(N138="",'Cihazlar'!C138,INDEX('Ürünler'!$B:$B,N138)))</f>
        <v/>
      </c>
      <c r="C138" t="str">
        <f>IF('Cihazlar'!D138="","",'Cihazlar'!D138)</f>
        <v/>
      </c>
      <c r="D138" s="16" t="str">
        <f>M138</f>
        <v/>
      </c>
      <c r="E138" t="str">
        <f>IF(P138&gt;0,P138&amp;" gün",IF(O138&gt;0,O138&amp;" ay",""))</f>
        <v/>
      </c>
      <c r="F138" s="16" t="str">
        <f>IF(OR('Cihazlar'!C138="",M138=""),"",IF(P138&gt;0,M138+P138,IF(O138&gt;0,EDATE(M138,O138),"")))</f>
        <v/>
      </c>
      <c r="G138" s="17" t="str">
        <f>IF(F138="","",F138-TODAY())</f>
        <v/>
      </c>
      <c r="H138" t="str">
        <f>IF(G138="","",IF(G138&lt;0,"Gecikmiş",IF(G138&lt;=30,"30 gün içinde","Planlı")))</f>
        <v/>
      </c>
      <c r="I138" s="16" t="str">
        <f>IF('Cihazlar'!S138="","",IF('Cihazlar'!T138="Uygun değil",(IF('Cihazlar'!S138="","",IF(ISNUMBER('Cihazlar'!S138),'Cihazlar'!S138,IFERROR(DATE(VALUE(RIGHT('Cihazlar'!S138,4)),VALUE(MID('Cihazlar'!S138,4,2)),VALUE(LEFT('Cihazlar'!S138,2))),""))))+0,EDATE((IF('Cihazlar'!S138="","",IF(ISNUMBER('Cihazlar'!S138),'Cihazlar'!S138,IFERROR(DATE(VALUE(RIGHT('Cihazlar'!S138,4)),VALUE(MID('Cihazlar'!S138,4,2)),VALUE(LEFT('Cihazlar'!S138,2))),"")))),12)))</f>
        <v/>
      </c>
      <c r="J138" s="17" t="str">
        <f>IF(I138="","",I138-TODAY())</f>
        <v/>
      </c>
      <c r="K138" s="16" t="str">
        <f>IF('Cihazlar'!V138="","",IF('Cihazlar'!W138="Uygun değil",(IF('Cihazlar'!V138="","",IF(ISNUMBER('Cihazlar'!V138),'Cihazlar'!V138,IFERROR(DATE(VALUE(RIGHT('Cihazlar'!V138,4)),VALUE(MID('Cihazlar'!V138,4,2)),VALUE(LEFT('Cihazlar'!V138,2))),""))))+0,EDATE((IF('Cihazlar'!V138="","",IF(ISNUMBER('Cihazlar'!V138),'Cihazlar'!V138,IFERROR(DATE(VALUE(RIGHT('Cihazlar'!V138,4)),VALUE(MID('Cihazlar'!V138,4,2)),VALUE(LEFT('Cihazlar'!V138,2))),"")))),12)))</f>
        <v/>
      </c>
      <c r="L138" s="17" t="str">
        <f>IF(K138="","",K138-TODAY())</f>
        <v/>
      </c>
      <c r="M138" s="16" t="str">
        <f>IF('Cihazlar'!F138&lt;&gt;"",IF('Cihazlar'!F138="","",IF(ISNUMBER('Cihazlar'!F138),'Cihazlar'!F138,IFERROR(DATE(VALUE(RIGHT('Cihazlar'!F138,4)),VALUE(MID('Cihazlar'!F138,4,2)),VALUE(LEFT('Cihazlar'!F138,2))),""))),IF('Cihazlar'!E138="","",IF(ISNUMBER('Cihazlar'!E138),'Cihazlar'!E138,IFERROR(DATE(VALUE(RIGHT('Cihazlar'!E138,4)),VALUE(MID('Cihazlar'!E138,4,2)),VALUE(LEFT('Cihazlar'!E138,2))),""))))</f>
        <v/>
      </c>
      <c r="N138" t="str">
        <f>IF('Cihazlar'!C138="","",IFERROR(MATCH('Cihazlar'!C138,'Ürünler'!$A:$A,0),IFERROR(MATCH('Cihazlar'!C138,'Ürünler'!$B:$B,0),"")))</f>
        <v/>
      </c>
      <c r="O138">
        <f>IF(P138&gt;0,0,IF('Cihazlar'!J138&lt;&gt;"",N(VALUE('Cihazlar'!J138)),IF(N138="",0,N(INDEX('Ürünler'!$C:$C,N138)))))</f>
        <v>0</v>
      </c>
      <c r="P138">
        <f>IF('Cihazlar'!K138&lt;&gt;"",N(VALUE('Cihazlar'!K138)),IF('Cihazlar'!J138&lt;&gt;"",0,IF(N138="",0,N(INDEX('Ürünler'!$D:$D,N138)))))</f>
        <v>0</v>
      </c>
    </row>
    <row r="139" spans="1:16">
      <c r="A139" t="str">
        <f>IF(AND('Cihazlar'!A139="",'Cihazlar'!B139=""),"",IFERROR(INDEX('Müşteriler'!$A:$A,MATCH(IF('Cihazlar'!A139="","§",'Cihazlar'!A139),'Müşteriler'!$K:$K,0)),IFERROR(INDEX('Müşteriler'!$A:$A,MATCH(IF('Cihazlar'!B139="","§",'Cihazlar'!B139),'Müşteriler'!$C:$C,0)),'Cihazlar'!A139&amp;'Cihazlar'!B139)))</f>
        <v/>
      </c>
      <c r="B139" t="str">
        <f>IF('Cihazlar'!C139="","",IF(N139="",'Cihazlar'!C139,INDEX('Ürünler'!$B:$B,N139)))</f>
        <v/>
      </c>
      <c r="C139" t="str">
        <f>IF('Cihazlar'!D139="","",'Cihazlar'!D139)</f>
        <v/>
      </c>
      <c r="D139" s="16" t="str">
        <f>M139</f>
        <v/>
      </c>
      <c r="E139" t="str">
        <f>IF(P139&gt;0,P139&amp;" gün",IF(O139&gt;0,O139&amp;" ay",""))</f>
        <v/>
      </c>
      <c r="F139" s="16" t="str">
        <f>IF(OR('Cihazlar'!C139="",M139=""),"",IF(P139&gt;0,M139+P139,IF(O139&gt;0,EDATE(M139,O139),"")))</f>
        <v/>
      </c>
      <c r="G139" s="17" t="str">
        <f>IF(F139="","",F139-TODAY())</f>
        <v/>
      </c>
      <c r="H139" t="str">
        <f>IF(G139="","",IF(G139&lt;0,"Gecikmiş",IF(G139&lt;=30,"30 gün içinde","Planlı")))</f>
        <v/>
      </c>
      <c r="I139" s="16" t="str">
        <f>IF('Cihazlar'!S139="","",IF('Cihazlar'!T139="Uygun değil",(IF('Cihazlar'!S139="","",IF(ISNUMBER('Cihazlar'!S139),'Cihazlar'!S139,IFERROR(DATE(VALUE(RIGHT('Cihazlar'!S139,4)),VALUE(MID('Cihazlar'!S139,4,2)),VALUE(LEFT('Cihazlar'!S139,2))),""))))+0,EDATE((IF('Cihazlar'!S139="","",IF(ISNUMBER('Cihazlar'!S139),'Cihazlar'!S139,IFERROR(DATE(VALUE(RIGHT('Cihazlar'!S139,4)),VALUE(MID('Cihazlar'!S139,4,2)),VALUE(LEFT('Cihazlar'!S139,2))),"")))),12)))</f>
        <v/>
      </c>
      <c r="J139" s="17" t="str">
        <f>IF(I139="","",I139-TODAY())</f>
        <v/>
      </c>
      <c r="K139" s="16" t="str">
        <f>IF('Cihazlar'!V139="","",IF('Cihazlar'!W139="Uygun değil",(IF('Cihazlar'!V139="","",IF(ISNUMBER('Cihazlar'!V139),'Cihazlar'!V139,IFERROR(DATE(VALUE(RIGHT('Cihazlar'!V139,4)),VALUE(MID('Cihazlar'!V139,4,2)),VALUE(LEFT('Cihazlar'!V139,2))),""))))+0,EDATE((IF('Cihazlar'!V139="","",IF(ISNUMBER('Cihazlar'!V139),'Cihazlar'!V139,IFERROR(DATE(VALUE(RIGHT('Cihazlar'!V139,4)),VALUE(MID('Cihazlar'!V139,4,2)),VALUE(LEFT('Cihazlar'!V139,2))),"")))),12)))</f>
        <v/>
      </c>
      <c r="L139" s="17" t="str">
        <f>IF(K139="","",K139-TODAY())</f>
        <v/>
      </c>
      <c r="M139" s="16" t="str">
        <f>IF('Cihazlar'!F139&lt;&gt;"",IF('Cihazlar'!F139="","",IF(ISNUMBER('Cihazlar'!F139),'Cihazlar'!F139,IFERROR(DATE(VALUE(RIGHT('Cihazlar'!F139,4)),VALUE(MID('Cihazlar'!F139,4,2)),VALUE(LEFT('Cihazlar'!F139,2))),""))),IF('Cihazlar'!E139="","",IF(ISNUMBER('Cihazlar'!E139),'Cihazlar'!E139,IFERROR(DATE(VALUE(RIGHT('Cihazlar'!E139,4)),VALUE(MID('Cihazlar'!E139,4,2)),VALUE(LEFT('Cihazlar'!E139,2))),""))))</f>
        <v/>
      </c>
      <c r="N139" t="str">
        <f>IF('Cihazlar'!C139="","",IFERROR(MATCH('Cihazlar'!C139,'Ürünler'!$A:$A,0),IFERROR(MATCH('Cihazlar'!C139,'Ürünler'!$B:$B,0),"")))</f>
        <v/>
      </c>
      <c r="O139">
        <f>IF(P139&gt;0,0,IF('Cihazlar'!J139&lt;&gt;"",N(VALUE('Cihazlar'!J139)),IF(N139="",0,N(INDEX('Ürünler'!$C:$C,N139)))))</f>
        <v>0</v>
      </c>
      <c r="P139">
        <f>IF('Cihazlar'!K139&lt;&gt;"",N(VALUE('Cihazlar'!K139)),IF('Cihazlar'!J139&lt;&gt;"",0,IF(N139="",0,N(INDEX('Ürünler'!$D:$D,N139)))))</f>
        <v>0</v>
      </c>
    </row>
    <row r="140" spans="1:16">
      <c r="A140" t="str">
        <f>IF(AND('Cihazlar'!A140="",'Cihazlar'!B140=""),"",IFERROR(INDEX('Müşteriler'!$A:$A,MATCH(IF('Cihazlar'!A140="","§",'Cihazlar'!A140),'Müşteriler'!$K:$K,0)),IFERROR(INDEX('Müşteriler'!$A:$A,MATCH(IF('Cihazlar'!B140="","§",'Cihazlar'!B140),'Müşteriler'!$C:$C,0)),'Cihazlar'!A140&amp;'Cihazlar'!B140)))</f>
        <v/>
      </c>
      <c r="B140" t="str">
        <f>IF('Cihazlar'!C140="","",IF(N140="",'Cihazlar'!C140,INDEX('Ürünler'!$B:$B,N140)))</f>
        <v/>
      </c>
      <c r="C140" t="str">
        <f>IF('Cihazlar'!D140="","",'Cihazlar'!D140)</f>
        <v/>
      </c>
      <c r="D140" s="16" t="str">
        <f>M140</f>
        <v/>
      </c>
      <c r="E140" t="str">
        <f>IF(P140&gt;0,P140&amp;" gün",IF(O140&gt;0,O140&amp;" ay",""))</f>
        <v/>
      </c>
      <c r="F140" s="16" t="str">
        <f>IF(OR('Cihazlar'!C140="",M140=""),"",IF(P140&gt;0,M140+P140,IF(O140&gt;0,EDATE(M140,O140),"")))</f>
        <v/>
      </c>
      <c r="G140" s="17" t="str">
        <f>IF(F140="","",F140-TODAY())</f>
        <v/>
      </c>
      <c r="H140" t="str">
        <f>IF(G140="","",IF(G140&lt;0,"Gecikmiş",IF(G140&lt;=30,"30 gün içinde","Planlı")))</f>
        <v/>
      </c>
      <c r="I140" s="16" t="str">
        <f>IF('Cihazlar'!S140="","",IF('Cihazlar'!T140="Uygun değil",(IF('Cihazlar'!S140="","",IF(ISNUMBER('Cihazlar'!S140),'Cihazlar'!S140,IFERROR(DATE(VALUE(RIGHT('Cihazlar'!S140,4)),VALUE(MID('Cihazlar'!S140,4,2)),VALUE(LEFT('Cihazlar'!S140,2))),""))))+0,EDATE((IF('Cihazlar'!S140="","",IF(ISNUMBER('Cihazlar'!S140),'Cihazlar'!S140,IFERROR(DATE(VALUE(RIGHT('Cihazlar'!S140,4)),VALUE(MID('Cihazlar'!S140,4,2)),VALUE(LEFT('Cihazlar'!S140,2))),"")))),12)))</f>
        <v/>
      </c>
      <c r="J140" s="17" t="str">
        <f>IF(I140="","",I140-TODAY())</f>
        <v/>
      </c>
      <c r="K140" s="16" t="str">
        <f>IF('Cihazlar'!V140="","",IF('Cihazlar'!W140="Uygun değil",(IF('Cihazlar'!V140="","",IF(ISNUMBER('Cihazlar'!V140),'Cihazlar'!V140,IFERROR(DATE(VALUE(RIGHT('Cihazlar'!V140,4)),VALUE(MID('Cihazlar'!V140,4,2)),VALUE(LEFT('Cihazlar'!V140,2))),""))))+0,EDATE((IF('Cihazlar'!V140="","",IF(ISNUMBER('Cihazlar'!V140),'Cihazlar'!V140,IFERROR(DATE(VALUE(RIGHT('Cihazlar'!V140,4)),VALUE(MID('Cihazlar'!V140,4,2)),VALUE(LEFT('Cihazlar'!V140,2))),"")))),12)))</f>
        <v/>
      </c>
      <c r="L140" s="17" t="str">
        <f>IF(K140="","",K140-TODAY())</f>
        <v/>
      </c>
      <c r="M140" s="16" t="str">
        <f>IF('Cihazlar'!F140&lt;&gt;"",IF('Cihazlar'!F140="","",IF(ISNUMBER('Cihazlar'!F140),'Cihazlar'!F140,IFERROR(DATE(VALUE(RIGHT('Cihazlar'!F140,4)),VALUE(MID('Cihazlar'!F140,4,2)),VALUE(LEFT('Cihazlar'!F140,2))),""))),IF('Cihazlar'!E140="","",IF(ISNUMBER('Cihazlar'!E140),'Cihazlar'!E140,IFERROR(DATE(VALUE(RIGHT('Cihazlar'!E140,4)),VALUE(MID('Cihazlar'!E140,4,2)),VALUE(LEFT('Cihazlar'!E140,2))),""))))</f>
        <v/>
      </c>
      <c r="N140" t="str">
        <f>IF('Cihazlar'!C140="","",IFERROR(MATCH('Cihazlar'!C140,'Ürünler'!$A:$A,0),IFERROR(MATCH('Cihazlar'!C140,'Ürünler'!$B:$B,0),"")))</f>
        <v/>
      </c>
      <c r="O140">
        <f>IF(P140&gt;0,0,IF('Cihazlar'!J140&lt;&gt;"",N(VALUE('Cihazlar'!J140)),IF(N140="",0,N(INDEX('Ürünler'!$C:$C,N140)))))</f>
        <v>0</v>
      </c>
      <c r="P140">
        <f>IF('Cihazlar'!K140&lt;&gt;"",N(VALUE('Cihazlar'!K140)),IF('Cihazlar'!J140&lt;&gt;"",0,IF(N140="",0,N(INDEX('Ürünler'!$D:$D,N140)))))</f>
        <v>0</v>
      </c>
    </row>
    <row r="141" spans="1:16">
      <c r="A141" t="str">
        <f>IF(AND('Cihazlar'!A141="",'Cihazlar'!B141=""),"",IFERROR(INDEX('Müşteriler'!$A:$A,MATCH(IF('Cihazlar'!A141="","§",'Cihazlar'!A141),'Müşteriler'!$K:$K,0)),IFERROR(INDEX('Müşteriler'!$A:$A,MATCH(IF('Cihazlar'!B141="","§",'Cihazlar'!B141),'Müşteriler'!$C:$C,0)),'Cihazlar'!A141&amp;'Cihazlar'!B141)))</f>
        <v/>
      </c>
      <c r="B141" t="str">
        <f>IF('Cihazlar'!C141="","",IF(N141="",'Cihazlar'!C141,INDEX('Ürünler'!$B:$B,N141)))</f>
        <v/>
      </c>
      <c r="C141" t="str">
        <f>IF('Cihazlar'!D141="","",'Cihazlar'!D141)</f>
        <v/>
      </c>
      <c r="D141" s="16" t="str">
        <f>M141</f>
        <v/>
      </c>
      <c r="E141" t="str">
        <f>IF(P141&gt;0,P141&amp;" gün",IF(O141&gt;0,O141&amp;" ay",""))</f>
        <v/>
      </c>
      <c r="F141" s="16" t="str">
        <f>IF(OR('Cihazlar'!C141="",M141=""),"",IF(P141&gt;0,M141+P141,IF(O141&gt;0,EDATE(M141,O141),"")))</f>
        <v/>
      </c>
      <c r="G141" s="17" t="str">
        <f>IF(F141="","",F141-TODAY())</f>
        <v/>
      </c>
      <c r="H141" t="str">
        <f>IF(G141="","",IF(G141&lt;0,"Gecikmiş",IF(G141&lt;=30,"30 gün içinde","Planlı")))</f>
        <v/>
      </c>
      <c r="I141" s="16" t="str">
        <f>IF('Cihazlar'!S141="","",IF('Cihazlar'!T141="Uygun değil",(IF('Cihazlar'!S141="","",IF(ISNUMBER('Cihazlar'!S141),'Cihazlar'!S141,IFERROR(DATE(VALUE(RIGHT('Cihazlar'!S141,4)),VALUE(MID('Cihazlar'!S141,4,2)),VALUE(LEFT('Cihazlar'!S141,2))),""))))+0,EDATE((IF('Cihazlar'!S141="","",IF(ISNUMBER('Cihazlar'!S141),'Cihazlar'!S141,IFERROR(DATE(VALUE(RIGHT('Cihazlar'!S141,4)),VALUE(MID('Cihazlar'!S141,4,2)),VALUE(LEFT('Cihazlar'!S141,2))),"")))),12)))</f>
        <v/>
      </c>
      <c r="J141" s="17" t="str">
        <f>IF(I141="","",I141-TODAY())</f>
        <v/>
      </c>
      <c r="K141" s="16" t="str">
        <f>IF('Cihazlar'!V141="","",IF('Cihazlar'!W141="Uygun değil",(IF('Cihazlar'!V141="","",IF(ISNUMBER('Cihazlar'!V141),'Cihazlar'!V141,IFERROR(DATE(VALUE(RIGHT('Cihazlar'!V141,4)),VALUE(MID('Cihazlar'!V141,4,2)),VALUE(LEFT('Cihazlar'!V141,2))),""))))+0,EDATE((IF('Cihazlar'!V141="","",IF(ISNUMBER('Cihazlar'!V141),'Cihazlar'!V141,IFERROR(DATE(VALUE(RIGHT('Cihazlar'!V141,4)),VALUE(MID('Cihazlar'!V141,4,2)),VALUE(LEFT('Cihazlar'!V141,2))),"")))),12)))</f>
        <v/>
      </c>
      <c r="L141" s="17" t="str">
        <f>IF(K141="","",K141-TODAY())</f>
        <v/>
      </c>
      <c r="M141" s="16" t="str">
        <f>IF('Cihazlar'!F141&lt;&gt;"",IF('Cihazlar'!F141="","",IF(ISNUMBER('Cihazlar'!F141),'Cihazlar'!F141,IFERROR(DATE(VALUE(RIGHT('Cihazlar'!F141,4)),VALUE(MID('Cihazlar'!F141,4,2)),VALUE(LEFT('Cihazlar'!F141,2))),""))),IF('Cihazlar'!E141="","",IF(ISNUMBER('Cihazlar'!E141),'Cihazlar'!E141,IFERROR(DATE(VALUE(RIGHT('Cihazlar'!E141,4)),VALUE(MID('Cihazlar'!E141,4,2)),VALUE(LEFT('Cihazlar'!E141,2))),""))))</f>
        <v/>
      </c>
      <c r="N141" t="str">
        <f>IF('Cihazlar'!C141="","",IFERROR(MATCH('Cihazlar'!C141,'Ürünler'!$A:$A,0),IFERROR(MATCH('Cihazlar'!C141,'Ürünler'!$B:$B,0),"")))</f>
        <v/>
      </c>
      <c r="O141">
        <f>IF(P141&gt;0,0,IF('Cihazlar'!J141&lt;&gt;"",N(VALUE('Cihazlar'!J141)),IF(N141="",0,N(INDEX('Ürünler'!$C:$C,N141)))))</f>
        <v>0</v>
      </c>
      <c r="P141">
        <f>IF('Cihazlar'!K141&lt;&gt;"",N(VALUE('Cihazlar'!K141)),IF('Cihazlar'!J141&lt;&gt;"",0,IF(N141="",0,N(INDEX('Ürünler'!$D:$D,N141)))))</f>
        <v>0</v>
      </c>
    </row>
    <row r="142" spans="1:16">
      <c r="A142" t="str">
        <f>IF(AND('Cihazlar'!A142="",'Cihazlar'!B142=""),"",IFERROR(INDEX('Müşteriler'!$A:$A,MATCH(IF('Cihazlar'!A142="","§",'Cihazlar'!A142),'Müşteriler'!$K:$K,0)),IFERROR(INDEX('Müşteriler'!$A:$A,MATCH(IF('Cihazlar'!B142="","§",'Cihazlar'!B142),'Müşteriler'!$C:$C,0)),'Cihazlar'!A142&amp;'Cihazlar'!B142)))</f>
        <v/>
      </c>
      <c r="B142" t="str">
        <f>IF('Cihazlar'!C142="","",IF(N142="",'Cihazlar'!C142,INDEX('Ürünler'!$B:$B,N142)))</f>
        <v/>
      </c>
      <c r="C142" t="str">
        <f>IF('Cihazlar'!D142="","",'Cihazlar'!D142)</f>
        <v/>
      </c>
      <c r="D142" s="16" t="str">
        <f>M142</f>
        <v/>
      </c>
      <c r="E142" t="str">
        <f>IF(P142&gt;0,P142&amp;" gün",IF(O142&gt;0,O142&amp;" ay",""))</f>
        <v/>
      </c>
      <c r="F142" s="16" t="str">
        <f>IF(OR('Cihazlar'!C142="",M142=""),"",IF(P142&gt;0,M142+P142,IF(O142&gt;0,EDATE(M142,O142),"")))</f>
        <v/>
      </c>
      <c r="G142" s="17" t="str">
        <f>IF(F142="","",F142-TODAY())</f>
        <v/>
      </c>
      <c r="H142" t="str">
        <f>IF(G142="","",IF(G142&lt;0,"Gecikmiş",IF(G142&lt;=30,"30 gün içinde","Planlı")))</f>
        <v/>
      </c>
      <c r="I142" s="16" t="str">
        <f>IF('Cihazlar'!S142="","",IF('Cihazlar'!T142="Uygun değil",(IF('Cihazlar'!S142="","",IF(ISNUMBER('Cihazlar'!S142),'Cihazlar'!S142,IFERROR(DATE(VALUE(RIGHT('Cihazlar'!S142,4)),VALUE(MID('Cihazlar'!S142,4,2)),VALUE(LEFT('Cihazlar'!S142,2))),""))))+0,EDATE((IF('Cihazlar'!S142="","",IF(ISNUMBER('Cihazlar'!S142),'Cihazlar'!S142,IFERROR(DATE(VALUE(RIGHT('Cihazlar'!S142,4)),VALUE(MID('Cihazlar'!S142,4,2)),VALUE(LEFT('Cihazlar'!S142,2))),"")))),12)))</f>
        <v/>
      </c>
      <c r="J142" s="17" t="str">
        <f>IF(I142="","",I142-TODAY())</f>
        <v/>
      </c>
      <c r="K142" s="16" t="str">
        <f>IF('Cihazlar'!V142="","",IF('Cihazlar'!W142="Uygun değil",(IF('Cihazlar'!V142="","",IF(ISNUMBER('Cihazlar'!V142),'Cihazlar'!V142,IFERROR(DATE(VALUE(RIGHT('Cihazlar'!V142,4)),VALUE(MID('Cihazlar'!V142,4,2)),VALUE(LEFT('Cihazlar'!V142,2))),""))))+0,EDATE((IF('Cihazlar'!V142="","",IF(ISNUMBER('Cihazlar'!V142),'Cihazlar'!V142,IFERROR(DATE(VALUE(RIGHT('Cihazlar'!V142,4)),VALUE(MID('Cihazlar'!V142,4,2)),VALUE(LEFT('Cihazlar'!V142,2))),"")))),12)))</f>
        <v/>
      </c>
      <c r="L142" s="17" t="str">
        <f>IF(K142="","",K142-TODAY())</f>
        <v/>
      </c>
      <c r="M142" s="16" t="str">
        <f>IF('Cihazlar'!F142&lt;&gt;"",IF('Cihazlar'!F142="","",IF(ISNUMBER('Cihazlar'!F142),'Cihazlar'!F142,IFERROR(DATE(VALUE(RIGHT('Cihazlar'!F142,4)),VALUE(MID('Cihazlar'!F142,4,2)),VALUE(LEFT('Cihazlar'!F142,2))),""))),IF('Cihazlar'!E142="","",IF(ISNUMBER('Cihazlar'!E142),'Cihazlar'!E142,IFERROR(DATE(VALUE(RIGHT('Cihazlar'!E142,4)),VALUE(MID('Cihazlar'!E142,4,2)),VALUE(LEFT('Cihazlar'!E142,2))),""))))</f>
        <v/>
      </c>
      <c r="N142" t="str">
        <f>IF('Cihazlar'!C142="","",IFERROR(MATCH('Cihazlar'!C142,'Ürünler'!$A:$A,0),IFERROR(MATCH('Cihazlar'!C142,'Ürünler'!$B:$B,0),"")))</f>
        <v/>
      </c>
      <c r="O142">
        <f>IF(P142&gt;0,0,IF('Cihazlar'!J142&lt;&gt;"",N(VALUE('Cihazlar'!J142)),IF(N142="",0,N(INDEX('Ürünler'!$C:$C,N142)))))</f>
        <v>0</v>
      </c>
      <c r="P142">
        <f>IF('Cihazlar'!K142&lt;&gt;"",N(VALUE('Cihazlar'!K142)),IF('Cihazlar'!J142&lt;&gt;"",0,IF(N142="",0,N(INDEX('Ürünler'!$D:$D,N142)))))</f>
        <v>0</v>
      </c>
    </row>
    <row r="143" spans="1:16">
      <c r="A143" t="str">
        <f>IF(AND('Cihazlar'!A143="",'Cihazlar'!B143=""),"",IFERROR(INDEX('Müşteriler'!$A:$A,MATCH(IF('Cihazlar'!A143="","§",'Cihazlar'!A143),'Müşteriler'!$K:$K,0)),IFERROR(INDEX('Müşteriler'!$A:$A,MATCH(IF('Cihazlar'!B143="","§",'Cihazlar'!B143),'Müşteriler'!$C:$C,0)),'Cihazlar'!A143&amp;'Cihazlar'!B143)))</f>
        <v/>
      </c>
      <c r="B143" t="str">
        <f>IF('Cihazlar'!C143="","",IF(N143="",'Cihazlar'!C143,INDEX('Ürünler'!$B:$B,N143)))</f>
        <v/>
      </c>
      <c r="C143" t="str">
        <f>IF('Cihazlar'!D143="","",'Cihazlar'!D143)</f>
        <v/>
      </c>
      <c r="D143" s="16" t="str">
        <f>M143</f>
        <v/>
      </c>
      <c r="E143" t="str">
        <f>IF(P143&gt;0,P143&amp;" gün",IF(O143&gt;0,O143&amp;" ay",""))</f>
        <v/>
      </c>
      <c r="F143" s="16" t="str">
        <f>IF(OR('Cihazlar'!C143="",M143=""),"",IF(P143&gt;0,M143+P143,IF(O143&gt;0,EDATE(M143,O143),"")))</f>
        <v/>
      </c>
      <c r="G143" s="17" t="str">
        <f>IF(F143="","",F143-TODAY())</f>
        <v/>
      </c>
      <c r="H143" t="str">
        <f>IF(G143="","",IF(G143&lt;0,"Gecikmiş",IF(G143&lt;=30,"30 gün içinde","Planlı")))</f>
        <v/>
      </c>
      <c r="I143" s="16" t="str">
        <f>IF('Cihazlar'!S143="","",IF('Cihazlar'!T143="Uygun değil",(IF('Cihazlar'!S143="","",IF(ISNUMBER('Cihazlar'!S143),'Cihazlar'!S143,IFERROR(DATE(VALUE(RIGHT('Cihazlar'!S143,4)),VALUE(MID('Cihazlar'!S143,4,2)),VALUE(LEFT('Cihazlar'!S143,2))),""))))+0,EDATE((IF('Cihazlar'!S143="","",IF(ISNUMBER('Cihazlar'!S143),'Cihazlar'!S143,IFERROR(DATE(VALUE(RIGHT('Cihazlar'!S143,4)),VALUE(MID('Cihazlar'!S143,4,2)),VALUE(LEFT('Cihazlar'!S143,2))),"")))),12)))</f>
        <v/>
      </c>
      <c r="J143" s="17" t="str">
        <f>IF(I143="","",I143-TODAY())</f>
        <v/>
      </c>
      <c r="K143" s="16" t="str">
        <f>IF('Cihazlar'!V143="","",IF('Cihazlar'!W143="Uygun değil",(IF('Cihazlar'!V143="","",IF(ISNUMBER('Cihazlar'!V143),'Cihazlar'!V143,IFERROR(DATE(VALUE(RIGHT('Cihazlar'!V143,4)),VALUE(MID('Cihazlar'!V143,4,2)),VALUE(LEFT('Cihazlar'!V143,2))),""))))+0,EDATE((IF('Cihazlar'!V143="","",IF(ISNUMBER('Cihazlar'!V143),'Cihazlar'!V143,IFERROR(DATE(VALUE(RIGHT('Cihazlar'!V143,4)),VALUE(MID('Cihazlar'!V143,4,2)),VALUE(LEFT('Cihazlar'!V143,2))),"")))),12)))</f>
        <v/>
      </c>
      <c r="L143" s="17" t="str">
        <f>IF(K143="","",K143-TODAY())</f>
        <v/>
      </c>
      <c r="M143" s="16" t="str">
        <f>IF('Cihazlar'!F143&lt;&gt;"",IF('Cihazlar'!F143="","",IF(ISNUMBER('Cihazlar'!F143),'Cihazlar'!F143,IFERROR(DATE(VALUE(RIGHT('Cihazlar'!F143,4)),VALUE(MID('Cihazlar'!F143,4,2)),VALUE(LEFT('Cihazlar'!F143,2))),""))),IF('Cihazlar'!E143="","",IF(ISNUMBER('Cihazlar'!E143),'Cihazlar'!E143,IFERROR(DATE(VALUE(RIGHT('Cihazlar'!E143,4)),VALUE(MID('Cihazlar'!E143,4,2)),VALUE(LEFT('Cihazlar'!E143,2))),""))))</f>
        <v/>
      </c>
      <c r="N143" t="str">
        <f>IF('Cihazlar'!C143="","",IFERROR(MATCH('Cihazlar'!C143,'Ürünler'!$A:$A,0),IFERROR(MATCH('Cihazlar'!C143,'Ürünler'!$B:$B,0),"")))</f>
        <v/>
      </c>
      <c r="O143">
        <f>IF(P143&gt;0,0,IF('Cihazlar'!J143&lt;&gt;"",N(VALUE('Cihazlar'!J143)),IF(N143="",0,N(INDEX('Ürünler'!$C:$C,N143)))))</f>
        <v>0</v>
      </c>
      <c r="P143">
        <f>IF('Cihazlar'!K143&lt;&gt;"",N(VALUE('Cihazlar'!K143)),IF('Cihazlar'!J143&lt;&gt;"",0,IF(N143="",0,N(INDEX('Ürünler'!$D:$D,N143)))))</f>
        <v>0</v>
      </c>
    </row>
    <row r="144" spans="1:16">
      <c r="A144" t="str">
        <f>IF(AND('Cihazlar'!A144="",'Cihazlar'!B144=""),"",IFERROR(INDEX('Müşteriler'!$A:$A,MATCH(IF('Cihazlar'!A144="","§",'Cihazlar'!A144),'Müşteriler'!$K:$K,0)),IFERROR(INDEX('Müşteriler'!$A:$A,MATCH(IF('Cihazlar'!B144="","§",'Cihazlar'!B144),'Müşteriler'!$C:$C,0)),'Cihazlar'!A144&amp;'Cihazlar'!B144)))</f>
        <v/>
      </c>
      <c r="B144" t="str">
        <f>IF('Cihazlar'!C144="","",IF(N144="",'Cihazlar'!C144,INDEX('Ürünler'!$B:$B,N144)))</f>
        <v/>
      </c>
      <c r="C144" t="str">
        <f>IF('Cihazlar'!D144="","",'Cihazlar'!D144)</f>
        <v/>
      </c>
      <c r="D144" s="16" t="str">
        <f>M144</f>
        <v/>
      </c>
      <c r="E144" t="str">
        <f>IF(P144&gt;0,P144&amp;" gün",IF(O144&gt;0,O144&amp;" ay",""))</f>
        <v/>
      </c>
      <c r="F144" s="16" t="str">
        <f>IF(OR('Cihazlar'!C144="",M144=""),"",IF(P144&gt;0,M144+P144,IF(O144&gt;0,EDATE(M144,O144),"")))</f>
        <v/>
      </c>
      <c r="G144" s="17" t="str">
        <f>IF(F144="","",F144-TODAY())</f>
        <v/>
      </c>
      <c r="H144" t="str">
        <f>IF(G144="","",IF(G144&lt;0,"Gecikmiş",IF(G144&lt;=30,"30 gün içinde","Planlı")))</f>
        <v/>
      </c>
      <c r="I144" s="16" t="str">
        <f>IF('Cihazlar'!S144="","",IF('Cihazlar'!T144="Uygun değil",(IF('Cihazlar'!S144="","",IF(ISNUMBER('Cihazlar'!S144),'Cihazlar'!S144,IFERROR(DATE(VALUE(RIGHT('Cihazlar'!S144,4)),VALUE(MID('Cihazlar'!S144,4,2)),VALUE(LEFT('Cihazlar'!S144,2))),""))))+0,EDATE((IF('Cihazlar'!S144="","",IF(ISNUMBER('Cihazlar'!S144),'Cihazlar'!S144,IFERROR(DATE(VALUE(RIGHT('Cihazlar'!S144,4)),VALUE(MID('Cihazlar'!S144,4,2)),VALUE(LEFT('Cihazlar'!S144,2))),"")))),12)))</f>
        <v/>
      </c>
      <c r="J144" s="17" t="str">
        <f>IF(I144="","",I144-TODAY())</f>
        <v/>
      </c>
      <c r="K144" s="16" t="str">
        <f>IF('Cihazlar'!V144="","",IF('Cihazlar'!W144="Uygun değil",(IF('Cihazlar'!V144="","",IF(ISNUMBER('Cihazlar'!V144),'Cihazlar'!V144,IFERROR(DATE(VALUE(RIGHT('Cihazlar'!V144,4)),VALUE(MID('Cihazlar'!V144,4,2)),VALUE(LEFT('Cihazlar'!V144,2))),""))))+0,EDATE((IF('Cihazlar'!V144="","",IF(ISNUMBER('Cihazlar'!V144),'Cihazlar'!V144,IFERROR(DATE(VALUE(RIGHT('Cihazlar'!V144,4)),VALUE(MID('Cihazlar'!V144,4,2)),VALUE(LEFT('Cihazlar'!V144,2))),"")))),12)))</f>
        <v/>
      </c>
      <c r="L144" s="17" t="str">
        <f>IF(K144="","",K144-TODAY())</f>
        <v/>
      </c>
      <c r="M144" s="16" t="str">
        <f>IF('Cihazlar'!F144&lt;&gt;"",IF('Cihazlar'!F144="","",IF(ISNUMBER('Cihazlar'!F144),'Cihazlar'!F144,IFERROR(DATE(VALUE(RIGHT('Cihazlar'!F144,4)),VALUE(MID('Cihazlar'!F144,4,2)),VALUE(LEFT('Cihazlar'!F144,2))),""))),IF('Cihazlar'!E144="","",IF(ISNUMBER('Cihazlar'!E144),'Cihazlar'!E144,IFERROR(DATE(VALUE(RIGHT('Cihazlar'!E144,4)),VALUE(MID('Cihazlar'!E144,4,2)),VALUE(LEFT('Cihazlar'!E144,2))),""))))</f>
        <v/>
      </c>
      <c r="N144" t="str">
        <f>IF('Cihazlar'!C144="","",IFERROR(MATCH('Cihazlar'!C144,'Ürünler'!$A:$A,0),IFERROR(MATCH('Cihazlar'!C144,'Ürünler'!$B:$B,0),"")))</f>
        <v/>
      </c>
      <c r="O144">
        <f>IF(P144&gt;0,0,IF('Cihazlar'!J144&lt;&gt;"",N(VALUE('Cihazlar'!J144)),IF(N144="",0,N(INDEX('Ürünler'!$C:$C,N144)))))</f>
        <v>0</v>
      </c>
      <c r="P144">
        <f>IF('Cihazlar'!K144&lt;&gt;"",N(VALUE('Cihazlar'!K144)),IF('Cihazlar'!J144&lt;&gt;"",0,IF(N144="",0,N(INDEX('Ürünler'!$D:$D,N144)))))</f>
        <v>0</v>
      </c>
    </row>
    <row r="145" spans="1:16">
      <c r="A145" t="str">
        <f>IF(AND('Cihazlar'!A145="",'Cihazlar'!B145=""),"",IFERROR(INDEX('Müşteriler'!$A:$A,MATCH(IF('Cihazlar'!A145="","§",'Cihazlar'!A145),'Müşteriler'!$K:$K,0)),IFERROR(INDEX('Müşteriler'!$A:$A,MATCH(IF('Cihazlar'!B145="","§",'Cihazlar'!B145),'Müşteriler'!$C:$C,0)),'Cihazlar'!A145&amp;'Cihazlar'!B145)))</f>
        <v/>
      </c>
      <c r="B145" t="str">
        <f>IF('Cihazlar'!C145="","",IF(N145="",'Cihazlar'!C145,INDEX('Ürünler'!$B:$B,N145)))</f>
        <v/>
      </c>
      <c r="C145" t="str">
        <f>IF('Cihazlar'!D145="","",'Cihazlar'!D145)</f>
        <v/>
      </c>
      <c r="D145" s="16" t="str">
        <f>M145</f>
        <v/>
      </c>
      <c r="E145" t="str">
        <f>IF(P145&gt;0,P145&amp;" gün",IF(O145&gt;0,O145&amp;" ay",""))</f>
        <v/>
      </c>
      <c r="F145" s="16" t="str">
        <f>IF(OR('Cihazlar'!C145="",M145=""),"",IF(P145&gt;0,M145+P145,IF(O145&gt;0,EDATE(M145,O145),"")))</f>
        <v/>
      </c>
      <c r="G145" s="17" t="str">
        <f>IF(F145="","",F145-TODAY())</f>
        <v/>
      </c>
      <c r="H145" t="str">
        <f>IF(G145="","",IF(G145&lt;0,"Gecikmiş",IF(G145&lt;=30,"30 gün içinde","Planlı")))</f>
        <v/>
      </c>
      <c r="I145" s="16" t="str">
        <f>IF('Cihazlar'!S145="","",IF('Cihazlar'!T145="Uygun değil",(IF('Cihazlar'!S145="","",IF(ISNUMBER('Cihazlar'!S145),'Cihazlar'!S145,IFERROR(DATE(VALUE(RIGHT('Cihazlar'!S145,4)),VALUE(MID('Cihazlar'!S145,4,2)),VALUE(LEFT('Cihazlar'!S145,2))),""))))+0,EDATE((IF('Cihazlar'!S145="","",IF(ISNUMBER('Cihazlar'!S145),'Cihazlar'!S145,IFERROR(DATE(VALUE(RIGHT('Cihazlar'!S145,4)),VALUE(MID('Cihazlar'!S145,4,2)),VALUE(LEFT('Cihazlar'!S145,2))),"")))),12)))</f>
        <v/>
      </c>
      <c r="J145" s="17" t="str">
        <f>IF(I145="","",I145-TODAY())</f>
        <v/>
      </c>
      <c r="K145" s="16" t="str">
        <f>IF('Cihazlar'!V145="","",IF('Cihazlar'!W145="Uygun değil",(IF('Cihazlar'!V145="","",IF(ISNUMBER('Cihazlar'!V145),'Cihazlar'!V145,IFERROR(DATE(VALUE(RIGHT('Cihazlar'!V145,4)),VALUE(MID('Cihazlar'!V145,4,2)),VALUE(LEFT('Cihazlar'!V145,2))),""))))+0,EDATE((IF('Cihazlar'!V145="","",IF(ISNUMBER('Cihazlar'!V145),'Cihazlar'!V145,IFERROR(DATE(VALUE(RIGHT('Cihazlar'!V145,4)),VALUE(MID('Cihazlar'!V145,4,2)),VALUE(LEFT('Cihazlar'!V145,2))),"")))),12)))</f>
        <v/>
      </c>
      <c r="L145" s="17" t="str">
        <f>IF(K145="","",K145-TODAY())</f>
        <v/>
      </c>
      <c r="M145" s="16" t="str">
        <f>IF('Cihazlar'!F145&lt;&gt;"",IF('Cihazlar'!F145="","",IF(ISNUMBER('Cihazlar'!F145),'Cihazlar'!F145,IFERROR(DATE(VALUE(RIGHT('Cihazlar'!F145,4)),VALUE(MID('Cihazlar'!F145,4,2)),VALUE(LEFT('Cihazlar'!F145,2))),""))),IF('Cihazlar'!E145="","",IF(ISNUMBER('Cihazlar'!E145),'Cihazlar'!E145,IFERROR(DATE(VALUE(RIGHT('Cihazlar'!E145,4)),VALUE(MID('Cihazlar'!E145,4,2)),VALUE(LEFT('Cihazlar'!E145,2))),""))))</f>
        <v/>
      </c>
      <c r="N145" t="str">
        <f>IF('Cihazlar'!C145="","",IFERROR(MATCH('Cihazlar'!C145,'Ürünler'!$A:$A,0),IFERROR(MATCH('Cihazlar'!C145,'Ürünler'!$B:$B,0),"")))</f>
        <v/>
      </c>
      <c r="O145">
        <f>IF(P145&gt;0,0,IF('Cihazlar'!J145&lt;&gt;"",N(VALUE('Cihazlar'!J145)),IF(N145="",0,N(INDEX('Ürünler'!$C:$C,N145)))))</f>
        <v>0</v>
      </c>
      <c r="P145">
        <f>IF('Cihazlar'!K145&lt;&gt;"",N(VALUE('Cihazlar'!K145)),IF('Cihazlar'!J145&lt;&gt;"",0,IF(N145="",0,N(INDEX('Ürünler'!$D:$D,N145)))))</f>
        <v>0</v>
      </c>
    </row>
    <row r="146" spans="1:16">
      <c r="A146" t="str">
        <f>IF(AND('Cihazlar'!A146="",'Cihazlar'!B146=""),"",IFERROR(INDEX('Müşteriler'!$A:$A,MATCH(IF('Cihazlar'!A146="","§",'Cihazlar'!A146),'Müşteriler'!$K:$K,0)),IFERROR(INDEX('Müşteriler'!$A:$A,MATCH(IF('Cihazlar'!B146="","§",'Cihazlar'!B146),'Müşteriler'!$C:$C,0)),'Cihazlar'!A146&amp;'Cihazlar'!B146)))</f>
        <v/>
      </c>
      <c r="B146" t="str">
        <f>IF('Cihazlar'!C146="","",IF(N146="",'Cihazlar'!C146,INDEX('Ürünler'!$B:$B,N146)))</f>
        <v/>
      </c>
      <c r="C146" t="str">
        <f>IF('Cihazlar'!D146="","",'Cihazlar'!D146)</f>
        <v/>
      </c>
      <c r="D146" s="16" t="str">
        <f>M146</f>
        <v/>
      </c>
      <c r="E146" t="str">
        <f>IF(P146&gt;0,P146&amp;" gün",IF(O146&gt;0,O146&amp;" ay",""))</f>
        <v/>
      </c>
      <c r="F146" s="16" t="str">
        <f>IF(OR('Cihazlar'!C146="",M146=""),"",IF(P146&gt;0,M146+P146,IF(O146&gt;0,EDATE(M146,O146),"")))</f>
        <v/>
      </c>
      <c r="G146" s="17" t="str">
        <f>IF(F146="","",F146-TODAY())</f>
        <v/>
      </c>
      <c r="H146" t="str">
        <f>IF(G146="","",IF(G146&lt;0,"Gecikmiş",IF(G146&lt;=30,"30 gün içinde","Planlı")))</f>
        <v/>
      </c>
      <c r="I146" s="16" t="str">
        <f>IF('Cihazlar'!S146="","",IF('Cihazlar'!T146="Uygun değil",(IF('Cihazlar'!S146="","",IF(ISNUMBER('Cihazlar'!S146),'Cihazlar'!S146,IFERROR(DATE(VALUE(RIGHT('Cihazlar'!S146,4)),VALUE(MID('Cihazlar'!S146,4,2)),VALUE(LEFT('Cihazlar'!S146,2))),""))))+0,EDATE((IF('Cihazlar'!S146="","",IF(ISNUMBER('Cihazlar'!S146),'Cihazlar'!S146,IFERROR(DATE(VALUE(RIGHT('Cihazlar'!S146,4)),VALUE(MID('Cihazlar'!S146,4,2)),VALUE(LEFT('Cihazlar'!S146,2))),"")))),12)))</f>
        <v/>
      </c>
      <c r="J146" s="17" t="str">
        <f>IF(I146="","",I146-TODAY())</f>
        <v/>
      </c>
      <c r="K146" s="16" t="str">
        <f>IF('Cihazlar'!V146="","",IF('Cihazlar'!W146="Uygun değil",(IF('Cihazlar'!V146="","",IF(ISNUMBER('Cihazlar'!V146),'Cihazlar'!V146,IFERROR(DATE(VALUE(RIGHT('Cihazlar'!V146,4)),VALUE(MID('Cihazlar'!V146,4,2)),VALUE(LEFT('Cihazlar'!V146,2))),""))))+0,EDATE((IF('Cihazlar'!V146="","",IF(ISNUMBER('Cihazlar'!V146),'Cihazlar'!V146,IFERROR(DATE(VALUE(RIGHT('Cihazlar'!V146,4)),VALUE(MID('Cihazlar'!V146,4,2)),VALUE(LEFT('Cihazlar'!V146,2))),"")))),12)))</f>
        <v/>
      </c>
      <c r="L146" s="17" t="str">
        <f>IF(K146="","",K146-TODAY())</f>
        <v/>
      </c>
      <c r="M146" s="16" t="str">
        <f>IF('Cihazlar'!F146&lt;&gt;"",IF('Cihazlar'!F146="","",IF(ISNUMBER('Cihazlar'!F146),'Cihazlar'!F146,IFERROR(DATE(VALUE(RIGHT('Cihazlar'!F146,4)),VALUE(MID('Cihazlar'!F146,4,2)),VALUE(LEFT('Cihazlar'!F146,2))),""))),IF('Cihazlar'!E146="","",IF(ISNUMBER('Cihazlar'!E146),'Cihazlar'!E146,IFERROR(DATE(VALUE(RIGHT('Cihazlar'!E146,4)),VALUE(MID('Cihazlar'!E146,4,2)),VALUE(LEFT('Cihazlar'!E146,2))),""))))</f>
        <v/>
      </c>
      <c r="N146" t="str">
        <f>IF('Cihazlar'!C146="","",IFERROR(MATCH('Cihazlar'!C146,'Ürünler'!$A:$A,0),IFERROR(MATCH('Cihazlar'!C146,'Ürünler'!$B:$B,0),"")))</f>
        <v/>
      </c>
      <c r="O146">
        <f>IF(P146&gt;0,0,IF('Cihazlar'!J146&lt;&gt;"",N(VALUE('Cihazlar'!J146)),IF(N146="",0,N(INDEX('Ürünler'!$C:$C,N146)))))</f>
        <v>0</v>
      </c>
      <c r="P146">
        <f>IF('Cihazlar'!K146&lt;&gt;"",N(VALUE('Cihazlar'!K146)),IF('Cihazlar'!J146&lt;&gt;"",0,IF(N146="",0,N(INDEX('Ürünler'!$D:$D,N146)))))</f>
        <v>0</v>
      </c>
    </row>
    <row r="147" spans="1:16">
      <c r="A147" t="str">
        <f>IF(AND('Cihazlar'!A147="",'Cihazlar'!B147=""),"",IFERROR(INDEX('Müşteriler'!$A:$A,MATCH(IF('Cihazlar'!A147="","§",'Cihazlar'!A147),'Müşteriler'!$K:$K,0)),IFERROR(INDEX('Müşteriler'!$A:$A,MATCH(IF('Cihazlar'!B147="","§",'Cihazlar'!B147),'Müşteriler'!$C:$C,0)),'Cihazlar'!A147&amp;'Cihazlar'!B147)))</f>
        <v/>
      </c>
      <c r="B147" t="str">
        <f>IF('Cihazlar'!C147="","",IF(N147="",'Cihazlar'!C147,INDEX('Ürünler'!$B:$B,N147)))</f>
        <v/>
      </c>
      <c r="C147" t="str">
        <f>IF('Cihazlar'!D147="","",'Cihazlar'!D147)</f>
        <v/>
      </c>
      <c r="D147" s="16" t="str">
        <f>M147</f>
        <v/>
      </c>
      <c r="E147" t="str">
        <f>IF(P147&gt;0,P147&amp;" gün",IF(O147&gt;0,O147&amp;" ay",""))</f>
        <v/>
      </c>
      <c r="F147" s="16" t="str">
        <f>IF(OR('Cihazlar'!C147="",M147=""),"",IF(P147&gt;0,M147+P147,IF(O147&gt;0,EDATE(M147,O147),"")))</f>
        <v/>
      </c>
      <c r="G147" s="17" t="str">
        <f>IF(F147="","",F147-TODAY())</f>
        <v/>
      </c>
      <c r="H147" t="str">
        <f>IF(G147="","",IF(G147&lt;0,"Gecikmiş",IF(G147&lt;=30,"30 gün içinde","Planlı")))</f>
        <v/>
      </c>
      <c r="I147" s="16" t="str">
        <f>IF('Cihazlar'!S147="","",IF('Cihazlar'!T147="Uygun değil",(IF('Cihazlar'!S147="","",IF(ISNUMBER('Cihazlar'!S147),'Cihazlar'!S147,IFERROR(DATE(VALUE(RIGHT('Cihazlar'!S147,4)),VALUE(MID('Cihazlar'!S147,4,2)),VALUE(LEFT('Cihazlar'!S147,2))),""))))+0,EDATE((IF('Cihazlar'!S147="","",IF(ISNUMBER('Cihazlar'!S147),'Cihazlar'!S147,IFERROR(DATE(VALUE(RIGHT('Cihazlar'!S147,4)),VALUE(MID('Cihazlar'!S147,4,2)),VALUE(LEFT('Cihazlar'!S147,2))),"")))),12)))</f>
        <v/>
      </c>
      <c r="J147" s="17" t="str">
        <f>IF(I147="","",I147-TODAY())</f>
        <v/>
      </c>
      <c r="K147" s="16" t="str">
        <f>IF('Cihazlar'!V147="","",IF('Cihazlar'!W147="Uygun değil",(IF('Cihazlar'!V147="","",IF(ISNUMBER('Cihazlar'!V147),'Cihazlar'!V147,IFERROR(DATE(VALUE(RIGHT('Cihazlar'!V147,4)),VALUE(MID('Cihazlar'!V147,4,2)),VALUE(LEFT('Cihazlar'!V147,2))),""))))+0,EDATE((IF('Cihazlar'!V147="","",IF(ISNUMBER('Cihazlar'!V147),'Cihazlar'!V147,IFERROR(DATE(VALUE(RIGHT('Cihazlar'!V147,4)),VALUE(MID('Cihazlar'!V147,4,2)),VALUE(LEFT('Cihazlar'!V147,2))),"")))),12)))</f>
        <v/>
      </c>
      <c r="L147" s="17" t="str">
        <f>IF(K147="","",K147-TODAY())</f>
        <v/>
      </c>
      <c r="M147" s="16" t="str">
        <f>IF('Cihazlar'!F147&lt;&gt;"",IF('Cihazlar'!F147="","",IF(ISNUMBER('Cihazlar'!F147),'Cihazlar'!F147,IFERROR(DATE(VALUE(RIGHT('Cihazlar'!F147,4)),VALUE(MID('Cihazlar'!F147,4,2)),VALUE(LEFT('Cihazlar'!F147,2))),""))),IF('Cihazlar'!E147="","",IF(ISNUMBER('Cihazlar'!E147),'Cihazlar'!E147,IFERROR(DATE(VALUE(RIGHT('Cihazlar'!E147,4)),VALUE(MID('Cihazlar'!E147,4,2)),VALUE(LEFT('Cihazlar'!E147,2))),""))))</f>
        <v/>
      </c>
      <c r="N147" t="str">
        <f>IF('Cihazlar'!C147="","",IFERROR(MATCH('Cihazlar'!C147,'Ürünler'!$A:$A,0),IFERROR(MATCH('Cihazlar'!C147,'Ürünler'!$B:$B,0),"")))</f>
        <v/>
      </c>
      <c r="O147">
        <f>IF(P147&gt;0,0,IF('Cihazlar'!J147&lt;&gt;"",N(VALUE('Cihazlar'!J147)),IF(N147="",0,N(INDEX('Ürünler'!$C:$C,N147)))))</f>
        <v>0</v>
      </c>
      <c r="P147">
        <f>IF('Cihazlar'!K147&lt;&gt;"",N(VALUE('Cihazlar'!K147)),IF('Cihazlar'!J147&lt;&gt;"",0,IF(N147="",0,N(INDEX('Ürünler'!$D:$D,N147)))))</f>
        <v>0</v>
      </c>
    </row>
    <row r="148" spans="1:16">
      <c r="A148" t="str">
        <f>IF(AND('Cihazlar'!A148="",'Cihazlar'!B148=""),"",IFERROR(INDEX('Müşteriler'!$A:$A,MATCH(IF('Cihazlar'!A148="","§",'Cihazlar'!A148),'Müşteriler'!$K:$K,0)),IFERROR(INDEX('Müşteriler'!$A:$A,MATCH(IF('Cihazlar'!B148="","§",'Cihazlar'!B148),'Müşteriler'!$C:$C,0)),'Cihazlar'!A148&amp;'Cihazlar'!B148)))</f>
        <v/>
      </c>
      <c r="B148" t="str">
        <f>IF('Cihazlar'!C148="","",IF(N148="",'Cihazlar'!C148,INDEX('Ürünler'!$B:$B,N148)))</f>
        <v/>
      </c>
      <c r="C148" t="str">
        <f>IF('Cihazlar'!D148="","",'Cihazlar'!D148)</f>
        <v/>
      </c>
      <c r="D148" s="16" t="str">
        <f>M148</f>
        <v/>
      </c>
      <c r="E148" t="str">
        <f>IF(P148&gt;0,P148&amp;" gün",IF(O148&gt;0,O148&amp;" ay",""))</f>
        <v/>
      </c>
      <c r="F148" s="16" t="str">
        <f>IF(OR('Cihazlar'!C148="",M148=""),"",IF(P148&gt;0,M148+P148,IF(O148&gt;0,EDATE(M148,O148),"")))</f>
        <v/>
      </c>
      <c r="G148" s="17" t="str">
        <f>IF(F148="","",F148-TODAY())</f>
        <v/>
      </c>
      <c r="H148" t="str">
        <f>IF(G148="","",IF(G148&lt;0,"Gecikmiş",IF(G148&lt;=30,"30 gün içinde","Planlı")))</f>
        <v/>
      </c>
      <c r="I148" s="16" t="str">
        <f>IF('Cihazlar'!S148="","",IF('Cihazlar'!T148="Uygun değil",(IF('Cihazlar'!S148="","",IF(ISNUMBER('Cihazlar'!S148),'Cihazlar'!S148,IFERROR(DATE(VALUE(RIGHT('Cihazlar'!S148,4)),VALUE(MID('Cihazlar'!S148,4,2)),VALUE(LEFT('Cihazlar'!S148,2))),""))))+0,EDATE((IF('Cihazlar'!S148="","",IF(ISNUMBER('Cihazlar'!S148),'Cihazlar'!S148,IFERROR(DATE(VALUE(RIGHT('Cihazlar'!S148,4)),VALUE(MID('Cihazlar'!S148,4,2)),VALUE(LEFT('Cihazlar'!S148,2))),"")))),12)))</f>
        <v/>
      </c>
      <c r="J148" s="17" t="str">
        <f>IF(I148="","",I148-TODAY())</f>
        <v/>
      </c>
      <c r="K148" s="16" t="str">
        <f>IF('Cihazlar'!V148="","",IF('Cihazlar'!W148="Uygun değil",(IF('Cihazlar'!V148="","",IF(ISNUMBER('Cihazlar'!V148),'Cihazlar'!V148,IFERROR(DATE(VALUE(RIGHT('Cihazlar'!V148,4)),VALUE(MID('Cihazlar'!V148,4,2)),VALUE(LEFT('Cihazlar'!V148,2))),""))))+0,EDATE((IF('Cihazlar'!V148="","",IF(ISNUMBER('Cihazlar'!V148),'Cihazlar'!V148,IFERROR(DATE(VALUE(RIGHT('Cihazlar'!V148,4)),VALUE(MID('Cihazlar'!V148,4,2)),VALUE(LEFT('Cihazlar'!V148,2))),"")))),12)))</f>
        <v/>
      </c>
      <c r="L148" s="17" t="str">
        <f>IF(K148="","",K148-TODAY())</f>
        <v/>
      </c>
      <c r="M148" s="16" t="str">
        <f>IF('Cihazlar'!F148&lt;&gt;"",IF('Cihazlar'!F148="","",IF(ISNUMBER('Cihazlar'!F148),'Cihazlar'!F148,IFERROR(DATE(VALUE(RIGHT('Cihazlar'!F148,4)),VALUE(MID('Cihazlar'!F148,4,2)),VALUE(LEFT('Cihazlar'!F148,2))),""))),IF('Cihazlar'!E148="","",IF(ISNUMBER('Cihazlar'!E148),'Cihazlar'!E148,IFERROR(DATE(VALUE(RIGHT('Cihazlar'!E148,4)),VALUE(MID('Cihazlar'!E148,4,2)),VALUE(LEFT('Cihazlar'!E148,2))),""))))</f>
        <v/>
      </c>
      <c r="N148" t="str">
        <f>IF('Cihazlar'!C148="","",IFERROR(MATCH('Cihazlar'!C148,'Ürünler'!$A:$A,0),IFERROR(MATCH('Cihazlar'!C148,'Ürünler'!$B:$B,0),"")))</f>
        <v/>
      </c>
      <c r="O148">
        <f>IF(P148&gt;0,0,IF('Cihazlar'!J148&lt;&gt;"",N(VALUE('Cihazlar'!J148)),IF(N148="",0,N(INDEX('Ürünler'!$C:$C,N148)))))</f>
        <v>0</v>
      </c>
      <c r="P148">
        <f>IF('Cihazlar'!K148&lt;&gt;"",N(VALUE('Cihazlar'!K148)),IF('Cihazlar'!J148&lt;&gt;"",0,IF(N148="",0,N(INDEX('Ürünler'!$D:$D,N148)))))</f>
        <v>0</v>
      </c>
    </row>
    <row r="149" spans="1:16">
      <c r="A149" t="str">
        <f>IF(AND('Cihazlar'!A149="",'Cihazlar'!B149=""),"",IFERROR(INDEX('Müşteriler'!$A:$A,MATCH(IF('Cihazlar'!A149="","§",'Cihazlar'!A149),'Müşteriler'!$K:$K,0)),IFERROR(INDEX('Müşteriler'!$A:$A,MATCH(IF('Cihazlar'!B149="","§",'Cihazlar'!B149),'Müşteriler'!$C:$C,0)),'Cihazlar'!A149&amp;'Cihazlar'!B149)))</f>
        <v/>
      </c>
      <c r="B149" t="str">
        <f>IF('Cihazlar'!C149="","",IF(N149="",'Cihazlar'!C149,INDEX('Ürünler'!$B:$B,N149)))</f>
        <v/>
      </c>
      <c r="C149" t="str">
        <f>IF('Cihazlar'!D149="","",'Cihazlar'!D149)</f>
        <v/>
      </c>
      <c r="D149" s="16" t="str">
        <f>M149</f>
        <v/>
      </c>
      <c r="E149" t="str">
        <f>IF(P149&gt;0,P149&amp;" gün",IF(O149&gt;0,O149&amp;" ay",""))</f>
        <v/>
      </c>
      <c r="F149" s="16" t="str">
        <f>IF(OR('Cihazlar'!C149="",M149=""),"",IF(P149&gt;0,M149+P149,IF(O149&gt;0,EDATE(M149,O149),"")))</f>
        <v/>
      </c>
      <c r="G149" s="17" t="str">
        <f>IF(F149="","",F149-TODAY())</f>
        <v/>
      </c>
      <c r="H149" t="str">
        <f>IF(G149="","",IF(G149&lt;0,"Gecikmiş",IF(G149&lt;=30,"30 gün içinde","Planlı")))</f>
        <v/>
      </c>
      <c r="I149" s="16" t="str">
        <f>IF('Cihazlar'!S149="","",IF('Cihazlar'!T149="Uygun değil",(IF('Cihazlar'!S149="","",IF(ISNUMBER('Cihazlar'!S149),'Cihazlar'!S149,IFERROR(DATE(VALUE(RIGHT('Cihazlar'!S149,4)),VALUE(MID('Cihazlar'!S149,4,2)),VALUE(LEFT('Cihazlar'!S149,2))),""))))+0,EDATE((IF('Cihazlar'!S149="","",IF(ISNUMBER('Cihazlar'!S149),'Cihazlar'!S149,IFERROR(DATE(VALUE(RIGHT('Cihazlar'!S149,4)),VALUE(MID('Cihazlar'!S149,4,2)),VALUE(LEFT('Cihazlar'!S149,2))),"")))),12)))</f>
        <v/>
      </c>
      <c r="J149" s="17" t="str">
        <f>IF(I149="","",I149-TODAY())</f>
        <v/>
      </c>
      <c r="K149" s="16" t="str">
        <f>IF('Cihazlar'!V149="","",IF('Cihazlar'!W149="Uygun değil",(IF('Cihazlar'!V149="","",IF(ISNUMBER('Cihazlar'!V149),'Cihazlar'!V149,IFERROR(DATE(VALUE(RIGHT('Cihazlar'!V149,4)),VALUE(MID('Cihazlar'!V149,4,2)),VALUE(LEFT('Cihazlar'!V149,2))),""))))+0,EDATE((IF('Cihazlar'!V149="","",IF(ISNUMBER('Cihazlar'!V149),'Cihazlar'!V149,IFERROR(DATE(VALUE(RIGHT('Cihazlar'!V149,4)),VALUE(MID('Cihazlar'!V149,4,2)),VALUE(LEFT('Cihazlar'!V149,2))),"")))),12)))</f>
        <v/>
      </c>
      <c r="L149" s="17" t="str">
        <f>IF(K149="","",K149-TODAY())</f>
        <v/>
      </c>
      <c r="M149" s="16" t="str">
        <f>IF('Cihazlar'!F149&lt;&gt;"",IF('Cihazlar'!F149="","",IF(ISNUMBER('Cihazlar'!F149),'Cihazlar'!F149,IFERROR(DATE(VALUE(RIGHT('Cihazlar'!F149,4)),VALUE(MID('Cihazlar'!F149,4,2)),VALUE(LEFT('Cihazlar'!F149,2))),""))),IF('Cihazlar'!E149="","",IF(ISNUMBER('Cihazlar'!E149),'Cihazlar'!E149,IFERROR(DATE(VALUE(RIGHT('Cihazlar'!E149,4)),VALUE(MID('Cihazlar'!E149,4,2)),VALUE(LEFT('Cihazlar'!E149,2))),""))))</f>
        <v/>
      </c>
      <c r="N149" t="str">
        <f>IF('Cihazlar'!C149="","",IFERROR(MATCH('Cihazlar'!C149,'Ürünler'!$A:$A,0),IFERROR(MATCH('Cihazlar'!C149,'Ürünler'!$B:$B,0),"")))</f>
        <v/>
      </c>
      <c r="O149">
        <f>IF(P149&gt;0,0,IF('Cihazlar'!J149&lt;&gt;"",N(VALUE('Cihazlar'!J149)),IF(N149="",0,N(INDEX('Ürünler'!$C:$C,N149)))))</f>
        <v>0</v>
      </c>
      <c r="P149">
        <f>IF('Cihazlar'!K149&lt;&gt;"",N(VALUE('Cihazlar'!K149)),IF('Cihazlar'!J149&lt;&gt;"",0,IF(N149="",0,N(INDEX('Ürünler'!$D:$D,N149)))))</f>
        <v>0</v>
      </c>
    </row>
    <row r="150" spans="1:16">
      <c r="A150" t="str">
        <f>IF(AND('Cihazlar'!A150="",'Cihazlar'!B150=""),"",IFERROR(INDEX('Müşteriler'!$A:$A,MATCH(IF('Cihazlar'!A150="","§",'Cihazlar'!A150),'Müşteriler'!$K:$K,0)),IFERROR(INDEX('Müşteriler'!$A:$A,MATCH(IF('Cihazlar'!B150="","§",'Cihazlar'!B150),'Müşteriler'!$C:$C,0)),'Cihazlar'!A150&amp;'Cihazlar'!B150)))</f>
        <v/>
      </c>
      <c r="B150" t="str">
        <f>IF('Cihazlar'!C150="","",IF(N150="",'Cihazlar'!C150,INDEX('Ürünler'!$B:$B,N150)))</f>
        <v/>
      </c>
      <c r="C150" t="str">
        <f>IF('Cihazlar'!D150="","",'Cihazlar'!D150)</f>
        <v/>
      </c>
      <c r="D150" s="16" t="str">
        <f>M150</f>
        <v/>
      </c>
      <c r="E150" t="str">
        <f>IF(P150&gt;0,P150&amp;" gün",IF(O150&gt;0,O150&amp;" ay",""))</f>
        <v/>
      </c>
      <c r="F150" s="16" t="str">
        <f>IF(OR('Cihazlar'!C150="",M150=""),"",IF(P150&gt;0,M150+P150,IF(O150&gt;0,EDATE(M150,O150),"")))</f>
        <v/>
      </c>
      <c r="G150" s="17" t="str">
        <f>IF(F150="","",F150-TODAY())</f>
        <v/>
      </c>
      <c r="H150" t="str">
        <f>IF(G150="","",IF(G150&lt;0,"Gecikmiş",IF(G150&lt;=30,"30 gün içinde","Planlı")))</f>
        <v/>
      </c>
      <c r="I150" s="16" t="str">
        <f>IF('Cihazlar'!S150="","",IF('Cihazlar'!T150="Uygun değil",(IF('Cihazlar'!S150="","",IF(ISNUMBER('Cihazlar'!S150),'Cihazlar'!S150,IFERROR(DATE(VALUE(RIGHT('Cihazlar'!S150,4)),VALUE(MID('Cihazlar'!S150,4,2)),VALUE(LEFT('Cihazlar'!S150,2))),""))))+0,EDATE((IF('Cihazlar'!S150="","",IF(ISNUMBER('Cihazlar'!S150),'Cihazlar'!S150,IFERROR(DATE(VALUE(RIGHT('Cihazlar'!S150,4)),VALUE(MID('Cihazlar'!S150,4,2)),VALUE(LEFT('Cihazlar'!S150,2))),"")))),12)))</f>
        <v/>
      </c>
      <c r="J150" s="17" t="str">
        <f>IF(I150="","",I150-TODAY())</f>
        <v/>
      </c>
      <c r="K150" s="16" t="str">
        <f>IF('Cihazlar'!V150="","",IF('Cihazlar'!W150="Uygun değil",(IF('Cihazlar'!V150="","",IF(ISNUMBER('Cihazlar'!V150),'Cihazlar'!V150,IFERROR(DATE(VALUE(RIGHT('Cihazlar'!V150,4)),VALUE(MID('Cihazlar'!V150,4,2)),VALUE(LEFT('Cihazlar'!V150,2))),""))))+0,EDATE((IF('Cihazlar'!V150="","",IF(ISNUMBER('Cihazlar'!V150),'Cihazlar'!V150,IFERROR(DATE(VALUE(RIGHT('Cihazlar'!V150,4)),VALUE(MID('Cihazlar'!V150,4,2)),VALUE(LEFT('Cihazlar'!V150,2))),"")))),12)))</f>
        <v/>
      </c>
      <c r="L150" s="17" t="str">
        <f>IF(K150="","",K150-TODAY())</f>
        <v/>
      </c>
      <c r="M150" s="16" t="str">
        <f>IF('Cihazlar'!F150&lt;&gt;"",IF('Cihazlar'!F150="","",IF(ISNUMBER('Cihazlar'!F150),'Cihazlar'!F150,IFERROR(DATE(VALUE(RIGHT('Cihazlar'!F150,4)),VALUE(MID('Cihazlar'!F150,4,2)),VALUE(LEFT('Cihazlar'!F150,2))),""))),IF('Cihazlar'!E150="","",IF(ISNUMBER('Cihazlar'!E150),'Cihazlar'!E150,IFERROR(DATE(VALUE(RIGHT('Cihazlar'!E150,4)),VALUE(MID('Cihazlar'!E150,4,2)),VALUE(LEFT('Cihazlar'!E150,2))),""))))</f>
        <v/>
      </c>
      <c r="N150" t="str">
        <f>IF('Cihazlar'!C150="","",IFERROR(MATCH('Cihazlar'!C150,'Ürünler'!$A:$A,0),IFERROR(MATCH('Cihazlar'!C150,'Ürünler'!$B:$B,0),"")))</f>
        <v/>
      </c>
      <c r="O150">
        <f>IF(P150&gt;0,0,IF('Cihazlar'!J150&lt;&gt;"",N(VALUE('Cihazlar'!J150)),IF(N150="",0,N(INDEX('Ürünler'!$C:$C,N150)))))</f>
        <v>0</v>
      </c>
      <c r="P150">
        <f>IF('Cihazlar'!K150&lt;&gt;"",N(VALUE('Cihazlar'!K150)),IF('Cihazlar'!J150&lt;&gt;"",0,IF(N150="",0,N(INDEX('Ürünler'!$D:$D,N150)))))</f>
        <v>0</v>
      </c>
    </row>
    <row r="151" spans="1:16">
      <c r="A151" t="str">
        <f>IF(AND('Cihazlar'!A151="",'Cihazlar'!B151=""),"",IFERROR(INDEX('Müşteriler'!$A:$A,MATCH(IF('Cihazlar'!A151="","§",'Cihazlar'!A151),'Müşteriler'!$K:$K,0)),IFERROR(INDEX('Müşteriler'!$A:$A,MATCH(IF('Cihazlar'!B151="","§",'Cihazlar'!B151),'Müşteriler'!$C:$C,0)),'Cihazlar'!A151&amp;'Cihazlar'!B151)))</f>
        <v/>
      </c>
      <c r="B151" t="str">
        <f>IF('Cihazlar'!C151="","",IF(N151="",'Cihazlar'!C151,INDEX('Ürünler'!$B:$B,N151)))</f>
        <v/>
      </c>
      <c r="C151" t="str">
        <f>IF('Cihazlar'!D151="","",'Cihazlar'!D151)</f>
        <v/>
      </c>
      <c r="D151" s="16" t="str">
        <f>M151</f>
        <v/>
      </c>
      <c r="E151" t="str">
        <f>IF(P151&gt;0,P151&amp;" gün",IF(O151&gt;0,O151&amp;" ay",""))</f>
        <v/>
      </c>
      <c r="F151" s="16" t="str">
        <f>IF(OR('Cihazlar'!C151="",M151=""),"",IF(P151&gt;0,M151+P151,IF(O151&gt;0,EDATE(M151,O151),"")))</f>
        <v/>
      </c>
      <c r="G151" s="17" t="str">
        <f>IF(F151="","",F151-TODAY())</f>
        <v/>
      </c>
      <c r="H151" t="str">
        <f>IF(G151="","",IF(G151&lt;0,"Gecikmiş",IF(G151&lt;=30,"30 gün içinde","Planlı")))</f>
        <v/>
      </c>
      <c r="I151" s="16" t="str">
        <f>IF('Cihazlar'!S151="","",IF('Cihazlar'!T151="Uygun değil",(IF('Cihazlar'!S151="","",IF(ISNUMBER('Cihazlar'!S151),'Cihazlar'!S151,IFERROR(DATE(VALUE(RIGHT('Cihazlar'!S151,4)),VALUE(MID('Cihazlar'!S151,4,2)),VALUE(LEFT('Cihazlar'!S151,2))),""))))+0,EDATE((IF('Cihazlar'!S151="","",IF(ISNUMBER('Cihazlar'!S151),'Cihazlar'!S151,IFERROR(DATE(VALUE(RIGHT('Cihazlar'!S151,4)),VALUE(MID('Cihazlar'!S151,4,2)),VALUE(LEFT('Cihazlar'!S151,2))),"")))),12)))</f>
        <v/>
      </c>
      <c r="J151" s="17" t="str">
        <f>IF(I151="","",I151-TODAY())</f>
        <v/>
      </c>
      <c r="K151" s="16" t="str">
        <f>IF('Cihazlar'!V151="","",IF('Cihazlar'!W151="Uygun değil",(IF('Cihazlar'!V151="","",IF(ISNUMBER('Cihazlar'!V151),'Cihazlar'!V151,IFERROR(DATE(VALUE(RIGHT('Cihazlar'!V151,4)),VALUE(MID('Cihazlar'!V151,4,2)),VALUE(LEFT('Cihazlar'!V151,2))),""))))+0,EDATE((IF('Cihazlar'!V151="","",IF(ISNUMBER('Cihazlar'!V151),'Cihazlar'!V151,IFERROR(DATE(VALUE(RIGHT('Cihazlar'!V151,4)),VALUE(MID('Cihazlar'!V151,4,2)),VALUE(LEFT('Cihazlar'!V151,2))),"")))),12)))</f>
        <v/>
      </c>
      <c r="L151" s="17" t="str">
        <f>IF(K151="","",K151-TODAY())</f>
        <v/>
      </c>
      <c r="M151" s="16" t="str">
        <f>IF('Cihazlar'!F151&lt;&gt;"",IF('Cihazlar'!F151="","",IF(ISNUMBER('Cihazlar'!F151),'Cihazlar'!F151,IFERROR(DATE(VALUE(RIGHT('Cihazlar'!F151,4)),VALUE(MID('Cihazlar'!F151,4,2)),VALUE(LEFT('Cihazlar'!F151,2))),""))),IF('Cihazlar'!E151="","",IF(ISNUMBER('Cihazlar'!E151),'Cihazlar'!E151,IFERROR(DATE(VALUE(RIGHT('Cihazlar'!E151,4)),VALUE(MID('Cihazlar'!E151,4,2)),VALUE(LEFT('Cihazlar'!E151,2))),""))))</f>
        <v/>
      </c>
      <c r="N151" t="str">
        <f>IF('Cihazlar'!C151="","",IFERROR(MATCH('Cihazlar'!C151,'Ürünler'!$A:$A,0),IFERROR(MATCH('Cihazlar'!C151,'Ürünler'!$B:$B,0),"")))</f>
        <v/>
      </c>
      <c r="O151">
        <f>IF(P151&gt;0,0,IF('Cihazlar'!J151&lt;&gt;"",N(VALUE('Cihazlar'!J151)),IF(N151="",0,N(INDEX('Ürünler'!$C:$C,N151)))))</f>
        <v>0</v>
      </c>
      <c r="P151">
        <f>IF('Cihazlar'!K151&lt;&gt;"",N(VALUE('Cihazlar'!K151)),IF('Cihazlar'!J151&lt;&gt;"",0,IF(N151="",0,N(INDEX('Ürünler'!$D:$D,N151)))))</f>
        <v>0</v>
      </c>
    </row>
    <row r="152" spans="1:16">
      <c r="A152" t="str">
        <f>IF(AND('Cihazlar'!A152="",'Cihazlar'!B152=""),"",IFERROR(INDEX('Müşteriler'!$A:$A,MATCH(IF('Cihazlar'!A152="","§",'Cihazlar'!A152),'Müşteriler'!$K:$K,0)),IFERROR(INDEX('Müşteriler'!$A:$A,MATCH(IF('Cihazlar'!B152="","§",'Cihazlar'!B152),'Müşteriler'!$C:$C,0)),'Cihazlar'!A152&amp;'Cihazlar'!B152)))</f>
        <v/>
      </c>
      <c r="B152" t="str">
        <f>IF('Cihazlar'!C152="","",IF(N152="",'Cihazlar'!C152,INDEX('Ürünler'!$B:$B,N152)))</f>
        <v/>
      </c>
      <c r="C152" t="str">
        <f>IF('Cihazlar'!D152="","",'Cihazlar'!D152)</f>
        <v/>
      </c>
      <c r="D152" s="16" t="str">
        <f>M152</f>
        <v/>
      </c>
      <c r="E152" t="str">
        <f>IF(P152&gt;0,P152&amp;" gün",IF(O152&gt;0,O152&amp;" ay",""))</f>
        <v/>
      </c>
      <c r="F152" s="16" t="str">
        <f>IF(OR('Cihazlar'!C152="",M152=""),"",IF(P152&gt;0,M152+P152,IF(O152&gt;0,EDATE(M152,O152),"")))</f>
        <v/>
      </c>
      <c r="G152" s="17" t="str">
        <f>IF(F152="","",F152-TODAY())</f>
        <v/>
      </c>
      <c r="H152" t="str">
        <f>IF(G152="","",IF(G152&lt;0,"Gecikmiş",IF(G152&lt;=30,"30 gün içinde","Planlı")))</f>
        <v/>
      </c>
      <c r="I152" s="16" t="str">
        <f>IF('Cihazlar'!S152="","",IF('Cihazlar'!T152="Uygun değil",(IF('Cihazlar'!S152="","",IF(ISNUMBER('Cihazlar'!S152),'Cihazlar'!S152,IFERROR(DATE(VALUE(RIGHT('Cihazlar'!S152,4)),VALUE(MID('Cihazlar'!S152,4,2)),VALUE(LEFT('Cihazlar'!S152,2))),""))))+0,EDATE((IF('Cihazlar'!S152="","",IF(ISNUMBER('Cihazlar'!S152),'Cihazlar'!S152,IFERROR(DATE(VALUE(RIGHT('Cihazlar'!S152,4)),VALUE(MID('Cihazlar'!S152,4,2)),VALUE(LEFT('Cihazlar'!S152,2))),"")))),12)))</f>
        <v/>
      </c>
      <c r="J152" s="17" t="str">
        <f>IF(I152="","",I152-TODAY())</f>
        <v/>
      </c>
      <c r="K152" s="16" t="str">
        <f>IF('Cihazlar'!V152="","",IF('Cihazlar'!W152="Uygun değil",(IF('Cihazlar'!V152="","",IF(ISNUMBER('Cihazlar'!V152),'Cihazlar'!V152,IFERROR(DATE(VALUE(RIGHT('Cihazlar'!V152,4)),VALUE(MID('Cihazlar'!V152,4,2)),VALUE(LEFT('Cihazlar'!V152,2))),""))))+0,EDATE((IF('Cihazlar'!V152="","",IF(ISNUMBER('Cihazlar'!V152),'Cihazlar'!V152,IFERROR(DATE(VALUE(RIGHT('Cihazlar'!V152,4)),VALUE(MID('Cihazlar'!V152,4,2)),VALUE(LEFT('Cihazlar'!V152,2))),"")))),12)))</f>
        <v/>
      </c>
      <c r="L152" s="17" t="str">
        <f>IF(K152="","",K152-TODAY())</f>
        <v/>
      </c>
      <c r="M152" s="16" t="str">
        <f>IF('Cihazlar'!F152&lt;&gt;"",IF('Cihazlar'!F152="","",IF(ISNUMBER('Cihazlar'!F152),'Cihazlar'!F152,IFERROR(DATE(VALUE(RIGHT('Cihazlar'!F152,4)),VALUE(MID('Cihazlar'!F152,4,2)),VALUE(LEFT('Cihazlar'!F152,2))),""))),IF('Cihazlar'!E152="","",IF(ISNUMBER('Cihazlar'!E152),'Cihazlar'!E152,IFERROR(DATE(VALUE(RIGHT('Cihazlar'!E152,4)),VALUE(MID('Cihazlar'!E152,4,2)),VALUE(LEFT('Cihazlar'!E152,2))),""))))</f>
        <v/>
      </c>
      <c r="N152" t="str">
        <f>IF('Cihazlar'!C152="","",IFERROR(MATCH('Cihazlar'!C152,'Ürünler'!$A:$A,0),IFERROR(MATCH('Cihazlar'!C152,'Ürünler'!$B:$B,0),"")))</f>
        <v/>
      </c>
      <c r="O152">
        <f>IF(P152&gt;0,0,IF('Cihazlar'!J152&lt;&gt;"",N(VALUE('Cihazlar'!J152)),IF(N152="",0,N(INDEX('Ürünler'!$C:$C,N152)))))</f>
        <v>0</v>
      </c>
      <c r="P152">
        <f>IF('Cihazlar'!K152&lt;&gt;"",N(VALUE('Cihazlar'!K152)),IF('Cihazlar'!J152&lt;&gt;"",0,IF(N152="",0,N(INDEX('Ürünler'!$D:$D,N152)))))</f>
        <v>0</v>
      </c>
    </row>
    <row r="153" spans="1:16">
      <c r="A153" t="str">
        <f>IF(AND('Cihazlar'!A153="",'Cihazlar'!B153=""),"",IFERROR(INDEX('Müşteriler'!$A:$A,MATCH(IF('Cihazlar'!A153="","§",'Cihazlar'!A153),'Müşteriler'!$K:$K,0)),IFERROR(INDEX('Müşteriler'!$A:$A,MATCH(IF('Cihazlar'!B153="","§",'Cihazlar'!B153),'Müşteriler'!$C:$C,0)),'Cihazlar'!A153&amp;'Cihazlar'!B153)))</f>
        <v/>
      </c>
      <c r="B153" t="str">
        <f>IF('Cihazlar'!C153="","",IF(N153="",'Cihazlar'!C153,INDEX('Ürünler'!$B:$B,N153)))</f>
        <v/>
      </c>
      <c r="C153" t="str">
        <f>IF('Cihazlar'!D153="","",'Cihazlar'!D153)</f>
        <v/>
      </c>
      <c r="D153" s="16" t="str">
        <f>M153</f>
        <v/>
      </c>
      <c r="E153" t="str">
        <f>IF(P153&gt;0,P153&amp;" gün",IF(O153&gt;0,O153&amp;" ay",""))</f>
        <v/>
      </c>
      <c r="F153" s="16" t="str">
        <f>IF(OR('Cihazlar'!C153="",M153=""),"",IF(P153&gt;0,M153+P153,IF(O153&gt;0,EDATE(M153,O153),"")))</f>
        <v/>
      </c>
      <c r="G153" s="17" t="str">
        <f>IF(F153="","",F153-TODAY())</f>
        <v/>
      </c>
      <c r="H153" t="str">
        <f>IF(G153="","",IF(G153&lt;0,"Gecikmiş",IF(G153&lt;=30,"30 gün içinde","Planlı")))</f>
        <v/>
      </c>
      <c r="I153" s="16" t="str">
        <f>IF('Cihazlar'!S153="","",IF('Cihazlar'!T153="Uygun değil",(IF('Cihazlar'!S153="","",IF(ISNUMBER('Cihazlar'!S153),'Cihazlar'!S153,IFERROR(DATE(VALUE(RIGHT('Cihazlar'!S153,4)),VALUE(MID('Cihazlar'!S153,4,2)),VALUE(LEFT('Cihazlar'!S153,2))),""))))+0,EDATE((IF('Cihazlar'!S153="","",IF(ISNUMBER('Cihazlar'!S153),'Cihazlar'!S153,IFERROR(DATE(VALUE(RIGHT('Cihazlar'!S153,4)),VALUE(MID('Cihazlar'!S153,4,2)),VALUE(LEFT('Cihazlar'!S153,2))),"")))),12)))</f>
        <v/>
      </c>
      <c r="J153" s="17" t="str">
        <f>IF(I153="","",I153-TODAY())</f>
        <v/>
      </c>
      <c r="K153" s="16" t="str">
        <f>IF('Cihazlar'!V153="","",IF('Cihazlar'!W153="Uygun değil",(IF('Cihazlar'!V153="","",IF(ISNUMBER('Cihazlar'!V153),'Cihazlar'!V153,IFERROR(DATE(VALUE(RIGHT('Cihazlar'!V153,4)),VALUE(MID('Cihazlar'!V153,4,2)),VALUE(LEFT('Cihazlar'!V153,2))),""))))+0,EDATE((IF('Cihazlar'!V153="","",IF(ISNUMBER('Cihazlar'!V153),'Cihazlar'!V153,IFERROR(DATE(VALUE(RIGHT('Cihazlar'!V153,4)),VALUE(MID('Cihazlar'!V153,4,2)),VALUE(LEFT('Cihazlar'!V153,2))),"")))),12)))</f>
        <v/>
      </c>
      <c r="L153" s="17" t="str">
        <f>IF(K153="","",K153-TODAY())</f>
        <v/>
      </c>
      <c r="M153" s="16" t="str">
        <f>IF('Cihazlar'!F153&lt;&gt;"",IF('Cihazlar'!F153="","",IF(ISNUMBER('Cihazlar'!F153),'Cihazlar'!F153,IFERROR(DATE(VALUE(RIGHT('Cihazlar'!F153,4)),VALUE(MID('Cihazlar'!F153,4,2)),VALUE(LEFT('Cihazlar'!F153,2))),""))),IF('Cihazlar'!E153="","",IF(ISNUMBER('Cihazlar'!E153),'Cihazlar'!E153,IFERROR(DATE(VALUE(RIGHT('Cihazlar'!E153,4)),VALUE(MID('Cihazlar'!E153,4,2)),VALUE(LEFT('Cihazlar'!E153,2))),""))))</f>
        <v/>
      </c>
      <c r="N153" t="str">
        <f>IF('Cihazlar'!C153="","",IFERROR(MATCH('Cihazlar'!C153,'Ürünler'!$A:$A,0),IFERROR(MATCH('Cihazlar'!C153,'Ürünler'!$B:$B,0),"")))</f>
        <v/>
      </c>
      <c r="O153">
        <f>IF(P153&gt;0,0,IF('Cihazlar'!J153&lt;&gt;"",N(VALUE('Cihazlar'!J153)),IF(N153="",0,N(INDEX('Ürünler'!$C:$C,N153)))))</f>
        <v>0</v>
      </c>
      <c r="P153">
        <f>IF('Cihazlar'!K153&lt;&gt;"",N(VALUE('Cihazlar'!K153)),IF('Cihazlar'!J153&lt;&gt;"",0,IF(N153="",0,N(INDEX('Ürünler'!$D:$D,N153)))))</f>
        <v>0</v>
      </c>
    </row>
    <row r="154" spans="1:16">
      <c r="A154" t="str">
        <f>IF(AND('Cihazlar'!A154="",'Cihazlar'!B154=""),"",IFERROR(INDEX('Müşteriler'!$A:$A,MATCH(IF('Cihazlar'!A154="","§",'Cihazlar'!A154),'Müşteriler'!$K:$K,0)),IFERROR(INDEX('Müşteriler'!$A:$A,MATCH(IF('Cihazlar'!B154="","§",'Cihazlar'!B154),'Müşteriler'!$C:$C,0)),'Cihazlar'!A154&amp;'Cihazlar'!B154)))</f>
        <v/>
      </c>
      <c r="B154" t="str">
        <f>IF('Cihazlar'!C154="","",IF(N154="",'Cihazlar'!C154,INDEX('Ürünler'!$B:$B,N154)))</f>
        <v/>
      </c>
      <c r="C154" t="str">
        <f>IF('Cihazlar'!D154="","",'Cihazlar'!D154)</f>
        <v/>
      </c>
      <c r="D154" s="16" t="str">
        <f>M154</f>
        <v/>
      </c>
      <c r="E154" t="str">
        <f>IF(P154&gt;0,P154&amp;" gün",IF(O154&gt;0,O154&amp;" ay",""))</f>
        <v/>
      </c>
      <c r="F154" s="16" t="str">
        <f>IF(OR('Cihazlar'!C154="",M154=""),"",IF(P154&gt;0,M154+P154,IF(O154&gt;0,EDATE(M154,O154),"")))</f>
        <v/>
      </c>
      <c r="G154" s="17" t="str">
        <f>IF(F154="","",F154-TODAY())</f>
        <v/>
      </c>
      <c r="H154" t="str">
        <f>IF(G154="","",IF(G154&lt;0,"Gecikmiş",IF(G154&lt;=30,"30 gün içinde","Planlı")))</f>
        <v/>
      </c>
      <c r="I154" s="16" t="str">
        <f>IF('Cihazlar'!S154="","",IF('Cihazlar'!T154="Uygun değil",(IF('Cihazlar'!S154="","",IF(ISNUMBER('Cihazlar'!S154),'Cihazlar'!S154,IFERROR(DATE(VALUE(RIGHT('Cihazlar'!S154,4)),VALUE(MID('Cihazlar'!S154,4,2)),VALUE(LEFT('Cihazlar'!S154,2))),""))))+0,EDATE((IF('Cihazlar'!S154="","",IF(ISNUMBER('Cihazlar'!S154),'Cihazlar'!S154,IFERROR(DATE(VALUE(RIGHT('Cihazlar'!S154,4)),VALUE(MID('Cihazlar'!S154,4,2)),VALUE(LEFT('Cihazlar'!S154,2))),"")))),12)))</f>
        <v/>
      </c>
      <c r="J154" s="17" t="str">
        <f>IF(I154="","",I154-TODAY())</f>
        <v/>
      </c>
      <c r="K154" s="16" t="str">
        <f>IF('Cihazlar'!V154="","",IF('Cihazlar'!W154="Uygun değil",(IF('Cihazlar'!V154="","",IF(ISNUMBER('Cihazlar'!V154),'Cihazlar'!V154,IFERROR(DATE(VALUE(RIGHT('Cihazlar'!V154,4)),VALUE(MID('Cihazlar'!V154,4,2)),VALUE(LEFT('Cihazlar'!V154,2))),""))))+0,EDATE((IF('Cihazlar'!V154="","",IF(ISNUMBER('Cihazlar'!V154),'Cihazlar'!V154,IFERROR(DATE(VALUE(RIGHT('Cihazlar'!V154,4)),VALUE(MID('Cihazlar'!V154,4,2)),VALUE(LEFT('Cihazlar'!V154,2))),"")))),12)))</f>
        <v/>
      </c>
      <c r="L154" s="17" t="str">
        <f>IF(K154="","",K154-TODAY())</f>
        <v/>
      </c>
      <c r="M154" s="16" t="str">
        <f>IF('Cihazlar'!F154&lt;&gt;"",IF('Cihazlar'!F154="","",IF(ISNUMBER('Cihazlar'!F154),'Cihazlar'!F154,IFERROR(DATE(VALUE(RIGHT('Cihazlar'!F154,4)),VALUE(MID('Cihazlar'!F154,4,2)),VALUE(LEFT('Cihazlar'!F154,2))),""))),IF('Cihazlar'!E154="","",IF(ISNUMBER('Cihazlar'!E154),'Cihazlar'!E154,IFERROR(DATE(VALUE(RIGHT('Cihazlar'!E154,4)),VALUE(MID('Cihazlar'!E154,4,2)),VALUE(LEFT('Cihazlar'!E154,2))),""))))</f>
        <v/>
      </c>
      <c r="N154" t="str">
        <f>IF('Cihazlar'!C154="","",IFERROR(MATCH('Cihazlar'!C154,'Ürünler'!$A:$A,0),IFERROR(MATCH('Cihazlar'!C154,'Ürünler'!$B:$B,0),"")))</f>
        <v/>
      </c>
      <c r="O154">
        <f>IF(P154&gt;0,0,IF('Cihazlar'!J154&lt;&gt;"",N(VALUE('Cihazlar'!J154)),IF(N154="",0,N(INDEX('Ürünler'!$C:$C,N154)))))</f>
        <v>0</v>
      </c>
      <c r="P154">
        <f>IF('Cihazlar'!K154&lt;&gt;"",N(VALUE('Cihazlar'!K154)),IF('Cihazlar'!J154&lt;&gt;"",0,IF(N154="",0,N(INDEX('Ürünler'!$D:$D,N154)))))</f>
        <v>0</v>
      </c>
    </row>
    <row r="155" spans="1:16">
      <c r="A155" t="str">
        <f>IF(AND('Cihazlar'!A155="",'Cihazlar'!B155=""),"",IFERROR(INDEX('Müşteriler'!$A:$A,MATCH(IF('Cihazlar'!A155="","§",'Cihazlar'!A155),'Müşteriler'!$K:$K,0)),IFERROR(INDEX('Müşteriler'!$A:$A,MATCH(IF('Cihazlar'!B155="","§",'Cihazlar'!B155),'Müşteriler'!$C:$C,0)),'Cihazlar'!A155&amp;'Cihazlar'!B155)))</f>
        <v/>
      </c>
      <c r="B155" t="str">
        <f>IF('Cihazlar'!C155="","",IF(N155="",'Cihazlar'!C155,INDEX('Ürünler'!$B:$B,N155)))</f>
        <v/>
      </c>
      <c r="C155" t="str">
        <f>IF('Cihazlar'!D155="","",'Cihazlar'!D155)</f>
        <v/>
      </c>
      <c r="D155" s="16" t="str">
        <f>M155</f>
        <v/>
      </c>
      <c r="E155" t="str">
        <f>IF(P155&gt;0,P155&amp;" gün",IF(O155&gt;0,O155&amp;" ay",""))</f>
        <v/>
      </c>
      <c r="F155" s="16" t="str">
        <f>IF(OR('Cihazlar'!C155="",M155=""),"",IF(P155&gt;0,M155+P155,IF(O155&gt;0,EDATE(M155,O155),"")))</f>
        <v/>
      </c>
      <c r="G155" s="17" t="str">
        <f>IF(F155="","",F155-TODAY())</f>
        <v/>
      </c>
      <c r="H155" t="str">
        <f>IF(G155="","",IF(G155&lt;0,"Gecikmiş",IF(G155&lt;=30,"30 gün içinde","Planlı")))</f>
        <v/>
      </c>
      <c r="I155" s="16" t="str">
        <f>IF('Cihazlar'!S155="","",IF('Cihazlar'!T155="Uygun değil",(IF('Cihazlar'!S155="","",IF(ISNUMBER('Cihazlar'!S155),'Cihazlar'!S155,IFERROR(DATE(VALUE(RIGHT('Cihazlar'!S155,4)),VALUE(MID('Cihazlar'!S155,4,2)),VALUE(LEFT('Cihazlar'!S155,2))),""))))+0,EDATE((IF('Cihazlar'!S155="","",IF(ISNUMBER('Cihazlar'!S155),'Cihazlar'!S155,IFERROR(DATE(VALUE(RIGHT('Cihazlar'!S155,4)),VALUE(MID('Cihazlar'!S155,4,2)),VALUE(LEFT('Cihazlar'!S155,2))),"")))),12)))</f>
        <v/>
      </c>
      <c r="J155" s="17" t="str">
        <f>IF(I155="","",I155-TODAY())</f>
        <v/>
      </c>
      <c r="K155" s="16" t="str">
        <f>IF('Cihazlar'!V155="","",IF('Cihazlar'!W155="Uygun değil",(IF('Cihazlar'!V155="","",IF(ISNUMBER('Cihazlar'!V155),'Cihazlar'!V155,IFERROR(DATE(VALUE(RIGHT('Cihazlar'!V155,4)),VALUE(MID('Cihazlar'!V155,4,2)),VALUE(LEFT('Cihazlar'!V155,2))),""))))+0,EDATE((IF('Cihazlar'!V155="","",IF(ISNUMBER('Cihazlar'!V155),'Cihazlar'!V155,IFERROR(DATE(VALUE(RIGHT('Cihazlar'!V155,4)),VALUE(MID('Cihazlar'!V155,4,2)),VALUE(LEFT('Cihazlar'!V155,2))),"")))),12)))</f>
        <v/>
      </c>
      <c r="L155" s="17" t="str">
        <f>IF(K155="","",K155-TODAY())</f>
        <v/>
      </c>
      <c r="M155" s="16" t="str">
        <f>IF('Cihazlar'!F155&lt;&gt;"",IF('Cihazlar'!F155="","",IF(ISNUMBER('Cihazlar'!F155),'Cihazlar'!F155,IFERROR(DATE(VALUE(RIGHT('Cihazlar'!F155,4)),VALUE(MID('Cihazlar'!F155,4,2)),VALUE(LEFT('Cihazlar'!F155,2))),""))),IF('Cihazlar'!E155="","",IF(ISNUMBER('Cihazlar'!E155),'Cihazlar'!E155,IFERROR(DATE(VALUE(RIGHT('Cihazlar'!E155,4)),VALUE(MID('Cihazlar'!E155,4,2)),VALUE(LEFT('Cihazlar'!E155,2))),""))))</f>
        <v/>
      </c>
      <c r="N155" t="str">
        <f>IF('Cihazlar'!C155="","",IFERROR(MATCH('Cihazlar'!C155,'Ürünler'!$A:$A,0),IFERROR(MATCH('Cihazlar'!C155,'Ürünler'!$B:$B,0),"")))</f>
        <v/>
      </c>
      <c r="O155">
        <f>IF(P155&gt;0,0,IF('Cihazlar'!J155&lt;&gt;"",N(VALUE('Cihazlar'!J155)),IF(N155="",0,N(INDEX('Ürünler'!$C:$C,N155)))))</f>
        <v>0</v>
      </c>
      <c r="P155">
        <f>IF('Cihazlar'!K155&lt;&gt;"",N(VALUE('Cihazlar'!K155)),IF('Cihazlar'!J155&lt;&gt;"",0,IF(N155="",0,N(INDEX('Ürünler'!$D:$D,N155)))))</f>
        <v>0</v>
      </c>
    </row>
    <row r="156" spans="1:16">
      <c r="A156" t="str">
        <f>IF(AND('Cihazlar'!A156="",'Cihazlar'!B156=""),"",IFERROR(INDEX('Müşteriler'!$A:$A,MATCH(IF('Cihazlar'!A156="","§",'Cihazlar'!A156),'Müşteriler'!$K:$K,0)),IFERROR(INDEX('Müşteriler'!$A:$A,MATCH(IF('Cihazlar'!B156="","§",'Cihazlar'!B156),'Müşteriler'!$C:$C,0)),'Cihazlar'!A156&amp;'Cihazlar'!B156)))</f>
        <v/>
      </c>
      <c r="B156" t="str">
        <f>IF('Cihazlar'!C156="","",IF(N156="",'Cihazlar'!C156,INDEX('Ürünler'!$B:$B,N156)))</f>
        <v/>
      </c>
      <c r="C156" t="str">
        <f>IF('Cihazlar'!D156="","",'Cihazlar'!D156)</f>
        <v/>
      </c>
      <c r="D156" s="16" t="str">
        <f>M156</f>
        <v/>
      </c>
      <c r="E156" t="str">
        <f>IF(P156&gt;0,P156&amp;" gün",IF(O156&gt;0,O156&amp;" ay",""))</f>
        <v/>
      </c>
      <c r="F156" s="16" t="str">
        <f>IF(OR('Cihazlar'!C156="",M156=""),"",IF(P156&gt;0,M156+P156,IF(O156&gt;0,EDATE(M156,O156),"")))</f>
        <v/>
      </c>
      <c r="G156" s="17" t="str">
        <f>IF(F156="","",F156-TODAY())</f>
        <v/>
      </c>
      <c r="H156" t="str">
        <f>IF(G156="","",IF(G156&lt;0,"Gecikmiş",IF(G156&lt;=30,"30 gün içinde","Planlı")))</f>
        <v/>
      </c>
      <c r="I156" s="16" t="str">
        <f>IF('Cihazlar'!S156="","",IF('Cihazlar'!T156="Uygun değil",(IF('Cihazlar'!S156="","",IF(ISNUMBER('Cihazlar'!S156),'Cihazlar'!S156,IFERROR(DATE(VALUE(RIGHT('Cihazlar'!S156,4)),VALUE(MID('Cihazlar'!S156,4,2)),VALUE(LEFT('Cihazlar'!S156,2))),""))))+0,EDATE((IF('Cihazlar'!S156="","",IF(ISNUMBER('Cihazlar'!S156),'Cihazlar'!S156,IFERROR(DATE(VALUE(RIGHT('Cihazlar'!S156,4)),VALUE(MID('Cihazlar'!S156,4,2)),VALUE(LEFT('Cihazlar'!S156,2))),"")))),12)))</f>
        <v/>
      </c>
      <c r="J156" s="17" t="str">
        <f>IF(I156="","",I156-TODAY())</f>
        <v/>
      </c>
      <c r="K156" s="16" t="str">
        <f>IF('Cihazlar'!V156="","",IF('Cihazlar'!W156="Uygun değil",(IF('Cihazlar'!V156="","",IF(ISNUMBER('Cihazlar'!V156),'Cihazlar'!V156,IFERROR(DATE(VALUE(RIGHT('Cihazlar'!V156,4)),VALUE(MID('Cihazlar'!V156,4,2)),VALUE(LEFT('Cihazlar'!V156,2))),""))))+0,EDATE((IF('Cihazlar'!V156="","",IF(ISNUMBER('Cihazlar'!V156),'Cihazlar'!V156,IFERROR(DATE(VALUE(RIGHT('Cihazlar'!V156,4)),VALUE(MID('Cihazlar'!V156,4,2)),VALUE(LEFT('Cihazlar'!V156,2))),"")))),12)))</f>
        <v/>
      </c>
      <c r="L156" s="17" t="str">
        <f>IF(K156="","",K156-TODAY())</f>
        <v/>
      </c>
      <c r="M156" s="16" t="str">
        <f>IF('Cihazlar'!F156&lt;&gt;"",IF('Cihazlar'!F156="","",IF(ISNUMBER('Cihazlar'!F156),'Cihazlar'!F156,IFERROR(DATE(VALUE(RIGHT('Cihazlar'!F156,4)),VALUE(MID('Cihazlar'!F156,4,2)),VALUE(LEFT('Cihazlar'!F156,2))),""))),IF('Cihazlar'!E156="","",IF(ISNUMBER('Cihazlar'!E156),'Cihazlar'!E156,IFERROR(DATE(VALUE(RIGHT('Cihazlar'!E156,4)),VALUE(MID('Cihazlar'!E156,4,2)),VALUE(LEFT('Cihazlar'!E156,2))),""))))</f>
        <v/>
      </c>
      <c r="N156" t="str">
        <f>IF('Cihazlar'!C156="","",IFERROR(MATCH('Cihazlar'!C156,'Ürünler'!$A:$A,0),IFERROR(MATCH('Cihazlar'!C156,'Ürünler'!$B:$B,0),"")))</f>
        <v/>
      </c>
      <c r="O156">
        <f>IF(P156&gt;0,0,IF('Cihazlar'!J156&lt;&gt;"",N(VALUE('Cihazlar'!J156)),IF(N156="",0,N(INDEX('Ürünler'!$C:$C,N156)))))</f>
        <v>0</v>
      </c>
      <c r="P156">
        <f>IF('Cihazlar'!K156&lt;&gt;"",N(VALUE('Cihazlar'!K156)),IF('Cihazlar'!J156&lt;&gt;"",0,IF(N156="",0,N(INDEX('Ürünler'!$D:$D,N156)))))</f>
        <v>0</v>
      </c>
    </row>
    <row r="157" spans="1:16">
      <c r="A157" t="str">
        <f>IF(AND('Cihazlar'!A157="",'Cihazlar'!B157=""),"",IFERROR(INDEX('Müşteriler'!$A:$A,MATCH(IF('Cihazlar'!A157="","§",'Cihazlar'!A157),'Müşteriler'!$K:$K,0)),IFERROR(INDEX('Müşteriler'!$A:$A,MATCH(IF('Cihazlar'!B157="","§",'Cihazlar'!B157),'Müşteriler'!$C:$C,0)),'Cihazlar'!A157&amp;'Cihazlar'!B157)))</f>
        <v/>
      </c>
      <c r="B157" t="str">
        <f>IF('Cihazlar'!C157="","",IF(N157="",'Cihazlar'!C157,INDEX('Ürünler'!$B:$B,N157)))</f>
        <v/>
      </c>
      <c r="C157" t="str">
        <f>IF('Cihazlar'!D157="","",'Cihazlar'!D157)</f>
        <v/>
      </c>
      <c r="D157" s="16" t="str">
        <f>M157</f>
        <v/>
      </c>
      <c r="E157" t="str">
        <f>IF(P157&gt;0,P157&amp;" gün",IF(O157&gt;0,O157&amp;" ay",""))</f>
        <v/>
      </c>
      <c r="F157" s="16" t="str">
        <f>IF(OR('Cihazlar'!C157="",M157=""),"",IF(P157&gt;0,M157+P157,IF(O157&gt;0,EDATE(M157,O157),"")))</f>
        <v/>
      </c>
      <c r="G157" s="17" t="str">
        <f>IF(F157="","",F157-TODAY())</f>
        <v/>
      </c>
      <c r="H157" t="str">
        <f>IF(G157="","",IF(G157&lt;0,"Gecikmiş",IF(G157&lt;=30,"30 gün içinde","Planlı")))</f>
        <v/>
      </c>
      <c r="I157" s="16" t="str">
        <f>IF('Cihazlar'!S157="","",IF('Cihazlar'!T157="Uygun değil",(IF('Cihazlar'!S157="","",IF(ISNUMBER('Cihazlar'!S157),'Cihazlar'!S157,IFERROR(DATE(VALUE(RIGHT('Cihazlar'!S157,4)),VALUE(MID('Cihazlar'!S157,4,2)),VALUE(LEFT('Cihazlar'!S157,2))),""))))+0,EDATE((IF('Cihazlar'!S157="","",IF(ISNUMBER('Cihazlar'!S157),'Cihazlar'!S157,IFERROR(DATE(VALUE(RIGHT('Cihazlar'!S157,4)),VALUE(MID('Cihazlar'!S157,4,2)),VALUE(LEFT('Cihazlar'!S157,2))),"")))),12)))</f>
        <v/>
      </c>
      <c r="J157" s="17" t="str">
        <f>IF(I157="","",I157-TODAY())</f>
        <v/>
      </c>
      <c r="K157" s="16" t="str">
        <f>IF('Cihazlar'!V157="","",IF('Cihazlar'!W157="Uygun değil",(IF('Cihazlar'!V157="","",IF(ISNUMBER('Cihazlar'!V157),'Cihazlar'!V157,IFERROR(DATE(VALUE(RIGHT('Cihazlar'!V157,4)),VALUE(MID('Cihazlar'!V157,4,2)),VALUE(LEFT('Cihazlar'!V157,2))),""))))+0,EDATE((IF('Cihazlar'!V157="","",IF(ISNUMBER('Cihazlar'!V157),'Cihazlar'!V157,IFERROR(DATE(VALUE(RIGHT('Cihazlar'!V157,4)),VALUE(MID('Cihazlar'!V157,4,2)),VALUE(LEFT('Cihazlar'!V157,2))),"")))),12)))</f>
        <v/>
      </c>
      <c r="L157" s="17" t="str">
        <f>IF(K157="","",K157-TODAY())</f>
        <v/>
      </c>
      <c r="M157" s="16" t="str">
        <f>IF('Cihazlar'!F157&lt;&gt;"",IF('Cihazlar'!F157="","",IF(ISNUMBER('Cihazlar'!F157),'Cihazlar'!F157,IFERROR(DATE(VALUE(RIGHT('Cihazlar'!F157,4)),VALUE(MID('Cihazlar'!F157,4,2)),VALUE(LEFT('Cihazlar'!F157,2))),""))),IF('Cihazlar'!E157="","",IF(ISNUMBER('Cihazlar'!E157),'Cihazlar'!E157,IFERROR(DATE(VALUE(RIGHT('Cihazlar'!E157,4)),VALUE(MID('Cihazlar'!E157,4,2)),VALUE(LEFT('Cihazlar'!E157,2))),""))))</f>
        <v/>
      </c>
      <c r="N157" t="str">
        <f>IF('Cihazlar'!C157="","",IFERROR(MATCH('Cihazlar'!C157,'Ürünler'!$A:$A,0),IFERROR(MATCH('Cihazlar'!C157,'Ürünler'!$B:$B,0),"")))</f>
        <v/>
      </c>
      <c r="O157">
        <f>IF(P157&gt;0,0,IF('Cihazlar'!J157&lt;&gt;"",N(VALUE('Cihazlar'!J157)),IF(N157="",0,N(INDEX('Ürünler'!$C:$C,N157)))))</f>
        <v>0</v>
      </c>
      <c r="P157">
        <f>IF('Cihazlar'!K157&lt;&gt;"",N(VALUE('Cihazlar'!K157)),IF('Cihazlar'!J157&lt;&gt;"",0,IF(N157="",0,N(INDEX('Ürünler'!$D:$D,N157)))))</f>
        <v>0</v>
      </c>
    </row>
    <row r="158" spans="1:16">
      <c r="A158" t="str">
        <f>IF(AND('Cihazlar'!A158="",'Cihazlar'!B158=""),"",IFERROR(INDEX('Müşteriler'!$A:$A,MATCH(IF('Cihazlar'!A158="","§",'Cihazlar'!A158),'Müşteriler'!$K:$K,0)),IFERROR(INDEX('Müşteriler'!$A:$A,MATCH(IF('Cihazlar'!B158="","§",'Cihazlar'!B158),'Müşteriler'!$C:$C,0)),'Cihazlar'!A158&amp;'Cihazlar'!B158)))</f>
        <v/>
      </c>
      <c r="B158" t="str">
        <f>IF('Cihazlar'!C158="","",IF(N158="",'Cihazlar'!C158,INDEX('Ürünler'!$B:$B,N158)))</f>
        <v/>
      </c>
      <c r="C158" t="str">
        <f>IF('Cihazlar'!D158="","",'Cihazlar'!D158)</f>
        <v/>
      </c>
      <c r="D158" s="16" t="str">
        <f>M158</f>
        <v/>
      </c>
      <c r="E158" t="str">
        <f>IF(P158&gt;0,P158&amp;" gün",IF(O158&gt;0,O158&amp;" ay",""))</f>
        <v/>
      </c>
      <c r="F158" s="16" t="str">
        <f>IF(OR('Cihazlar'!C158="",M158=""),"",IF(P158&gt;0,M158+P158,IF(O158&gt;0,EDATE(M158,O158),"")))</f>
        <v/>
      </c>
      <c r="G158" s="17" t="str">
        <f>IF(F158="","",F158-TODAY())</f>
        <v/>
      </c>
      <c r="H158" t="str">
        <f>IF(G158="","",IF(G158&lt;0,"Gecikmiş",IF(G158&lt;=30,"30 gün içinde","Planlı")))</f>
        <v/>
      </c>
      <c r="I158" s="16" t="str">
        <f>IF('Cihazlar'!S158="","",IF('Cihazlar'!T158="Uygun değil",(IF('Cihazlar'!S158="","",IF(ISNUMBER('Cihazlar'!S158),'Cihazlar'!S158,IFERROR(DATE(VALUE(RIGHT('Cihazlar'!S158,4)),VALUE(MID('Cihazlar'!S158,4,2)),VALUE(LEFT('Cihazlar'!S158,2))),""))))+0,EDATE((IF('Cihazlar'!S158="","",IF(ISNUMBER('Cihazlar'!S158),'Cihazlar'!S158,IFERROR(DATE(VALUE(RIGHT('Cihazlar'!S158,4)),VALUE(MID('Cihazlar'!S158,4,2)),VALUE(LEFT('Cihazlar'!S158,2))),"")))),12)))</f>
        <v/>
      </c>
      <c r="J158" s="17" t="str">
        <f>IF(I158="","",I158-TODAY())</f>
        <v/>
      </c>
      <c r="K158" s="16" t="str">
        <f>IF('Cihazlar'!V158="","",IF('Cihazlar'!W158="Uygun değil",(IF('Cihazlar'!V158="","",IF(ISNUMBER('Cihazlar'!V158),'Cihazlar'!V158,IFERROR(DATE(VALUE(RIGHT('Cihazlar'!V158,4)),VALUE(MID('Cihazlar'!V158,4,2)),VALUE(LEFT('Cihazlar'!V158,2))),""))))+0,EDATE((IF('Cihazlar'!V158="","",IF(ISNUMBER('Cihazlar'!V158),'Cihazlar'!V158,IFERROR(DATE(VALUE(RIGHT('Cihazlar'!V158,4)),VALUE(MID('Cihazlar'!V158,4,2)),VALUE(LEFT('Cihazlar'!V158,2))),"")))),12)))</f>
        <v/>
      </c>
      <c r="L158" s="17" t="str">
        <f>IF(K158="","",K158-TODAY())</f>
        <v/>
      </c>
      <c r="M158" s="16" t="str">
        <f>IF('Cihazlar'!F158&lt;&gt;"",IF('Cihazlar'!F158="","",IF(ISNUMBER('Cihazlar'!F158),'Cihazlar'!F158,IFERROR(DATE(VALUE(RIGHT('Cihazlar'!F158,4)),VALUE(MID('Cihazlar'!F158,4,2)),VALUE(LEFT('Cihazlar'!F158,2))),""))),IF('Cihazlar'!E158="","",IF(ISNUMBER('Cihazlar'!E158),'Cihazlar'!E158,IFERROR(DATE(VALUE(RIGHT('Cihazlar'!E158,4)),VALUE(MID('Cihazlar'!E158,4,2)),VALUE(LEFT('Cihazlar'!E158,2))),""))))</f>
        <v/>
      </c>
      <c r="N158" t="str">
        <f>IF('Cihazlar'!C158="","",IFERROR(MATCH('Cihazlar'!C158,'Ürünler'!$A:$A,0),IFERROR(MATCH('Cihazlar'!C158,'Ürünler'!$B:$B,0),"")))</f>
        <v/>
      </c>
      <c r="O158">
        <f>IF(P158&gt;0,0,IF('Cihazlar'!J158&lt;&gt;"",N(VALUE('Cihazlar'!J158)),IF(N158="",0,N(INDEX('Ürünler'!$C:$C,N158)))))</f>
        <v>0</v>
      </c>
      <c r="P158">
        <f>IF('Cihazlar'!K158&lt;&gt;"",N(VALUE('Cihazlar'!K158)),IF('Cihazlar'!J158&lt;&gt;"",0,IF(N158="",0,N(INDEX('Ürünler'!$D:$D,N158)))))</f>
        <v>0</v>
      </c>
    </row>
    <row r="159" spans="1:16">
      <c r="A159" t="str">
        <f>IF(AND('Cihazlar'!A159="",'Cihazlar'!B159=""),"",IFERROR(INDEX('Müşteriler'!$A:$A,MATCH(IF('Cihazlar'!A159="","§",'Cihazlar'!A159),'Müşteriler'!$K:$K,0)),IFERROR(INDEX('Müşteriler'!$A:$A,MATCH(IF('Cihazlar'!B159="","§",'Cihazlar'!B159),'Müşteriler'!$C:$C,0)),'Cihazlar'!A159&amp;'Cihazlar'!B159)))</f>
        <v/>
      </c>
      <c r="B159" t="str">
        <f>IF('Cihazlar'!C159="","",IF(N159="",'Cihazlar'!C159,INDEX('Ürünler'!$B:$B,N159)))</f>
        <v/>
      </c>
      <c r="C159" t="str">
        <f>IF('Cihazlar'!D159="","",'Cihazlar'!D159)</f>
        <v/>
      </c>
      <c r="D159" s="16" t="str">
        <f>M159</f>
        <v/>
      </c>
      <c r="E159" t="str">
        <f>IF(P159&gt;0,P159&amp;" gün",IF(O159&gt;0,O159&amp;" ay",""))</f>
        <v/>
      </c>
      <c r="F159" s="16" t="str">
        <f>IF(OR('Cihazlar'!C159="",M159=""),"",IF(P159&gt;0,M159+P159,IF(O159&gt;0,EDATE(M159,O159),"")))</f>
        <v/>
      </c>
      <c r="G159" s="17" t="str">
        <f>IF(F159="","",F159-TODAY())</f>
        <v/>
      </c>
      <c r="H159" t="str">
        <f>IF(G159="","",IF(G159&lt;0,"Gecikmiş",IF(G159&lt;=30,"30 gün içinde","Planlı")))</f>
        <v/>
      </c>
      <c r="I159" s="16" t="str">
        <f>IF('Cihazlar'!S159="","",IF('Cihazlar'!T159="Uygun değil",(IF('Cihazlar'!S159="","",IF(ISNUMBER('Cihazlar'!S159),'Cihazlar'!S159,IFERROR(DATE(VALUE(RIGHT('Cihazlar'!S159,4)),VALUE(MID('Cihazlar'!S159,4,2)),VALUE(LEFT('Cihazlar'!S159,2))),""))))+0,EDATE((IF('Cihazlar'!S159="","",IF(ISNUMBER('Cihazlar'!S159),'Cihazlar'!S159,IFERROR(DATE(VALUE(RIGHT('Cihazlar'!S159,4)),VALUE(MID('Cihazlar'!S159,4,2)),VALUE(LEFT('Cihazlar'!S159,2))),"")))),12)))</f>
        <v/>
      </c>
      <c r="J159" s="17" t="str">
        <f>IF(I159="","",I159-TODAY())</f>
        <v/>
      </c>
      <c r="K159" s="16" t="str">
        <f>IF('Cihazlar'!V159="","",IF('Cihazlar'!W159="Uygun değil",(IF('Cihazlar'!V159="","",IF(ISNUMBER('Cihazlar'!V159),'Cihazlar'!V159,IFERROR(DATE(VALUE(RIGHT('Cihazlar'!V159,4)),VALUE(MID('Cihazlar'!V159,4,2)),VALUE(LEFT('Cihazlar'!V159,2))),""))))+0,EDATE((IF('Cihazlar'!V159="","",IF(ISNUMBER('Cihazlar'!V159),'Cihazlar'!V159,IFERROR(DATE(VALUE(RIGHT('Cihazlar'!V159,4)),VALUE(MID('Cihazlar'!V159,4,2)),VALUE(LEFT('Cihazlar'!V159,2))),"")))),12)))</f>
        <v/>
      </c>
      <c r="L159" s="17" t="str">
        <f>IF(K159="","",K159-TODAY())</f>
        <v/>
      </c>
      <c r="M159" s="16" t="str">
        <f>IF('Cihazlar'!F159&lt;&gt;"",IF('Cihazlar'!F159="","",IF(ISNUMBER('Cihazlar'!F159),'Cihazlar'!F159,IFERROR(DATE(VALUE(RIGHT('Cihazlar'!F159,4)),VALUE(MID('Cihazlar'!F159,4,2)),VALUE(LEFT('Cihazlar'!F159,2))),""))),IF('Cihazlar'!E159="","",IF(ISNUMBER('Cihazlar'!E159),'Cihazlar'!E159,IFERROR(DATE(VALUE(RIGHT('Cihazlar'!E159,4)),VALUE(MID('Cihazlar'!E159,4,2)),VALUE(LEFT('Cihazlar'!E159,2))),""))))</f>
        <v/>
      </c>
      <c r="N159" t="str">
        <f>IF('Cihazlar'!C159="","",IFERROR(MATCH('Cihazlar'!C159,'Ürünler'!$A:$A,0),IFERROR(MATCH('Cihazlar'!C159,'Ürünler'!$B:$B,0),"")))</f>
        <v/>
      </c>
      <c r="O159">
        <f>IF(P159&gt;0,0,IF('Cihazlar'!J159&lt;&gt;"",N(VALUE('Cihazlar'!J159)),IF(N159="",0,N(INDEX('Ürünler'!$C:$C,N159)))))</f>
        <v>0</v>
      </c>
      <c r="P159">
        <f>IF('Cihazlar'!K159&lt;&gt;"",N(VALUE('Cihazlar'!K159)),IF('Cihazlar'!J159&lt;&gt;"",0,IF(N159="",0,N(INDEX('Ürünler'!$D:$D,N159)))))</f>
        <v>0</v>
      </c>
    </row>
    <row r="160" spans="1:16">
      <c r="A160" t="str">
        <f>IF(AND('Cihazlar'!A160="",'Cihazlar'!B160=""),"",IFERROR(INDEX('Müşteriler'!$A:$A,MATCH(IF('Cihazlar'!A160="","§",'Cihazlar'!A160),'Müşteriler'!$K:$K,0)),IFERROR(INDEX('Müşteriler'!$A:$A,MATCH(IF('Cihazlar'!B160="","§",'Cihazlar'!B160),'Müşteriler'!$C:$C,0)),'Cihazlar'!A160&amp;'Cihazlar'!B160)))</f>
        <v/>
      </c>
      <c r="B160" t="str">
        <f>IF('Cihazlar'!C160="","",IF(N160="",'Cihazlar'!C160,INDEX('Ürünler'!$B:$B,N160)))</f>
        <v/>
      </c>
      <c r="C160" t="str">
        <f>IF('Cihazlar'!D160="","",'Cihazlar'!D160)</f>
        <v/>
      </c>
      <c r="D160" s="16" t="str">
        <f>M160</f>
        <v/>
      </c>
      <c r="E160" t="str">
        <f>IF(P160&gt;0,P160&amp;" gün",IF(O160&gt;0,O160&amp;" ay",""))</f>
        <v/>
      </c>
      <c r="F160" s="16" t="str">
        <f>IF(OR('Cihazlar'!C160="",M160=""),"",IF(P160&gt;0,M160+P160,IF(O160&gt;0,EDATE(M160,O160),"")))</f>
        <v/>
      </c>
      <c r="G160" s="17" t="str">
        <f>IF(F160="","",F160-TODAY())</f>
        <v/>
      </c>
      <c r="H160" t="str">
        <f>IF(G160="","",IF(G160&lt;0,"Gecikmiş",IF(G160&lt;=30,"30 gün içinde","Planlı")))</f>
        <v/>
      </c>
      <c r="I160" s="16" t="str">
        <f>IF('Cihazlar'!S160="","",IF('Cihazlar'!T160="Uygun değil",(IF('Cihazlar'!S160="","",IF(ISNUMBER('Cihazlar'!S160),'Cihazlar'!S160,IFERROR(DATE(VALUE(RIGHT('Cihazlar'!S160,4)),VALUE(MID('Cihazlar'!S160,4,2)),VALUE(LEFT('Cihazlar'!S160,2))),""))))+0,EDATE((IF('Cihazlar'!S160="","",IF(ISNUMBER('Cihazlar'!S160),'Cihazlar'!S160,IFERROR(DATE(VALUE(RIGHT('Cihazlar'!S160,4)),VALUE(MID('Cihazlar'!S160,4,2)),VALUE(LEFT('Cihazlar'!S160,2))),"")))),12)))</f>
        <v/>
      </c>
      <c r="J160" s="17" t="str">
        <f>IF(I160="","",I160-TODAY())</f>
        <v/>
      </c>
      <c r="K160" s="16" t="str">
        <f>IF('Cihazlar'!V160="","",IF('Cihazlar'!W160="Uygun değil",(IF('Cihazlar'!V160="","",IF(ISNUMBER('Cihazlar'!V160),'Cihazlar'!V160,IFERROR(DATE(VALUE(RIGHT('Cihazlar'!V160,4)),VALUE(MID('Cihazlar'!V160,4,2)),VALUE(LEFT('Cihazlar'!V160,2))),""))))+0,EDATE((IF('Cihazlar'!V160="","",IF(ISNUMBER('Cihazlar'!V160),'Cihazlar'!V160,IFERROR(DATE(VALUE(RIGHT('Cihazlar'!V160,4)),VALUE(MID('Cihazlar'!V160,4,2)),VALUE(LEFT('Cihazlar'!V160,2))),"")))),12)))</f>
        <v/>
      </c>
      <c r="L160" s="17" t="str">
        <f>IF(K160="","",K160-TODAY())</f>
        <v/>
      </c>
      <c r="M160" s="16" t="str">
        <f>IF('Cihazlar'!F160&lt;&gt;"",IF('Cihazlar'!F160="","",IF(ISNUMBER('Cihazlar'!F160),'Cihazlar'!F160,IFERROR(DATE(VALUE(RIGHT('Cihazlar'!F160,4)),VALUE(MID('Cihazlar'!F160,4,2)),VALUE(LEFT('Cihazlar'!F160,2))),""))),IF('Cihazlar'!E160="","",IF(ISNUMBER('Cihazlar'!E160),'Cihazlar'!E160,IFERROR(DATE(VALUE(RIGHT('Cihazlar'!E160,4)),VALUE(MID('Cihazlar'!E160,4,2)),VALUE(LEFT('Cihazlar'!E160,2))),""))))</f>
        <v/>
      </c>
      <c r="N160" t="str">
        <f>IF('Cihazlar'!C160="","",IFERROR(MATCH('Cihazlar'!C160,'Ürünler'!$A:$A,0),IFERROR(MATCH('Cihazlar'!C160,'Ürünler'!$B:$B,0),"")))</f>
        <v/>
      </c>
      <c r="O160">
        <f>IF(P160&gt;0,0,IF('Cihazlar'!J160&lt;&gt;"",N(VALUE('Cihazlar'!J160)),IF(N160="",0,N(INDEX('Ürünler'!$C:$C,N160)))))</f>
        <v>0</v>
      </c>
      <c r="P160">
        <f>IF('Cihazlar'!K160&lt;&gt;"",N(VALUE('Cihazlar'!K160)),IF('Cihazlar'!J160&lt;&gt;"",0,IF(N160="",0,N(INDEX('Ürünler'!$D:$D,N160)))))</f>
        <v>0</v>
      </c>
    </row>
    <row r="161" spans="1:16">
      <c r="A161" t="str">
        <f>IF(AND('Cihazlar'!A161="",'Cihazlar'!B161=""),"",IFERROR(INDEX('Müşteriler'!$A:$A,MATCH(IF('Cihazlar'!A161="","§",'Cihazlar'!A161),'Müşteriler'!$K:$K,0)),IFERROR(INDEX('Müşteriler'!$A:$A,MATCH(IF('Cihazlar'!B161="","§",'Cihazlar'!B161),'Müşteriler'!$C:$C,0)),'Cihazlar'!A161&amp;'Cihazlar'!B161)))</f>
        <v/>
      </c>
      <c r="B161" t="str">
        <f>IF('Cihazlar'!C161="","",IF(N161="",'Cihazlar'!C161,INDEX('Ürünler'!$B:$B,N161)))</f>
        <v/>
      </c>
      <c r="C161" t="str">
        <f>IF('Cihazlar'!D161="","",'Cihazlar'!D161)</f>
        <v/>
      </c>
      <c r="D161" s="16" t="str">
        <f>M161</f>
        <v/>
      </c>
      <c r="E161" t="str">
        <f>IF(P161&gt;0,P161&amp;" gün",IF(O161&gt;0,O161&amp;" ay",""))</f>
        <v/>
      </c>
      <c r="F161" s="16" t="str">
        <f>IF(OR('Cihazlar'!C161="",M161=""),"",IF(P161&gt;0,M161+P161,IF(O161&gt;0,EDATE(M161,O161),"")))</f>
        <v/>
      </c>
      <c r="G161" s="17" t="str">
        <f>IF(F161="","",F161-TODAY())</f>
        <v/>
      </c>
      <c r="H161" t="str">
        <f>IF(G161="","",IF(G161&lt;0,"Gecikmiş",IF(G161&lt;=30,"30 gün içinde","Planlı")))</f>
        <v/>
      </c>
      <c r="I161" s="16" t="str">
        <f>IF('Cihazlar'!S161="","",IF('Cihazlar'!T161="Uygun değil",(IF('Cihazlar'!S161="","",IF(ISNUMBER('Cihazlar'!S161),'Cihazlar'!S161,IFERROR(DATE(VALUE(RIGHT('Cihazlar'!S161,4)),VALUE(MID('Cihazlar'!S161,4,2)),VALUE(LEFT('Cihazlar'!S161,2))),""))))+0,EDATE((IF('Cihazlar'!S161="","",IF(ISNUMBER('Cihazlar'!S161),'Cihazlar'!S161,IFERROR(DATE(VALUE(RIGHT('Cihazlar'!S161,4)),VALUE(MID('Cihazlar'!S161,4,2)),VALUE(LEFT('Cihazlar'!S161,2))),"")))),12)))</f>
        <v/>
      </c>
      <c r="J161" s="17" t="str">
        <f>IF(I161="","",I161-TODAY())</f>
        <v/>
      </c>
      <c r="K161" s="16" t="str">
        <f>IF('Cihazlar'!V161="","",IF('Cihazlar'!W161="Uygun değil",(IF('Cihazlar'!V161="","",IF(ISNUMBER('Cihazlar'!V161),'Cihazlar'!V161,IFERROR(DATE(VALUE(RIGHT('Cihazlar'!V161,4)),VALUE(MID('Cihazlar'!V161,4,2)),VALUE(LEFT('Cihazlar'!V161,2))),""))))+0,EDATE((IF('Cihazlar'!V161="","",IF(ISNUMBER('Cihazlar'!V161),'Cihazlar'!V161,IFERROR(DATE(VALUE(RIGHT('Cihazlar'!V161,4)),VALUE(MID('Cihazlar'!V161,4,2)),VALUE(LEFT('Cihazlar'!V161,2))),"")))),12)))</f>
        <v/>
      </c>
      <c r="L161" s="17" t="str">
        <f>IF(K161="","",K161-TODAY())</f>
        <v/>
      </c>
      <c r="M161" s="16" t="str">
        <f>IF('Cihazlar'!F161&lt;&gt;"",IF('Cihazlar'!F161="","",IF(ISNUMBER('Cihazlar'!F161),'Cihazlar'!F161,IFERROR(DATE(VALUE(RIGHT('Cihazlar'!F161,4)),VALUE(MID('Cihazlar'!F161,4,2)),VALUE(LEFT('Cihazlar'!F161,2))),""))),IF('Cihazlar'!E161="","",IF(ISNUMBER('Cihazlar'!E161),'Cihazlar'!E161,IFERROR(DATE(VALUE(RIGHT('Cihazlar'!E161,4)),VALUE(MID('Cihazlar'!E161,4,2)),VALUE(LEFT('Cihazlar'!E161,2))),""))))</f>
        <v/>
      </c>
      <c r="N161" t="str">
        <f>IF('Cihazlar'!C161="","",IFERROR(MATCH('Cihazlar'!C161,'Ürünler'!$A:$A,0),IFERROR(MATCH('Cihazlar'!C161,'Ürünler'!$B:$B,0),"")))</f>
        <v/>
      </c>
      <c r="O161">
        <f>IF(P161&gt;0,0,IF('Cihazlar'!J161&lt;&gt;"",N(VALUE('Cihazlar'!J161)),IF(N161="",0,N(INDEX('Ürünler'!$C:$C,N161)))))</f>
        <v>0</v>
      </c>
      <c r="P161">
        <f>IF('Cihazlar'!K161&lt;&gt;"",N(VALUE('Cihazlar'!K161)),IF('Cihazlar'!J161&lt;&gt;"",0,IF(N161="",0,N(INDEX('Ürünler'!$D:$D,N161)))))</f>
        <v>0</v>
      </c>
    </row>
    <row r="162" spans="1:16">
      <c r="A162" t="str">
        <f>IF(AND('Cihazlar'!A162="",'Cihazlar'!B162=""),"",IFERROR(INDEX('Müşteriler'!$A:$A,MATCH(IF('Cihazlar'!A162="","§",'Cihazlar'!A162),'Müşteriler'!$K:$K,0)),IFERROR(INDEX('Müşteriler'!$A:$A,MATCH(IF('Cihazlar'!B162="","§",'Cihazlar'!B162),'Müşteriler'!$C:$C,0)),'Cihazlar'!A162&amp;'Cihazlar'!B162)))</f>
        <v/>
      </c>
      <c r="B162" t="str">
        <f>IF('Cihazlar'!C162="","",IF(N162="",'Cihazlar'!C162,INDEX('Ürünler'!$B:$B,N162)))</f>
        <v/>
      </c>
      <c r="C162" t="str">
        <f>IF('Cihazlar'!D162="","",'Cihazlar'!D162)</f>
        <v/>
      </c>
      <c r="D162" s="16" t="str">
        <f>M162</f>
        <v/>
      </c>
      <c r="E162" t="str">
        <f>IF(P162&gt;0,P162&amp;" gün",IF(O162&gt;0,O162&amp;" ay",""))</f>
        <v/>
      </c>
      <c r="F162" s="16" t="str">
        <f>IF(OR('Cihazlar'!C162="",M162=""),"",IF(P162&gt;0,M162+P162,IF(O162&gt;0,EDATE(M162,O162),"")))</f>
        <v/>
      </c>
      <c r="G162" s="17" t="str">
        <f>IF(F162="","",F162-TODAY())</f>
        <v/>
      </c>
      <c r="H162" t="str">
        <f>IF(G162="","",IF(G162&lt;0,"Gecikmiş",IF(G162&lt;=30,"30 gün içinde","Planlı")))</f>
        <v/>
      </c>
      <c r="I162" s="16" t="str">
        <f>IF('Cihazlar'!S162="","",IF('Cihazlar'!T162="Uygun değil",(IF('Cihazlar'!S162="","",IF(ISNUMBER('Cihazlar'!S162),'Cihazlar'!S162,IFERROR(DATE(VALUE(RIGHT('Cihazlar'!S162,4)),VALUE(MID('Cihazlar'!S162,4,2)),VALUE(LEFT('Cihazlar'!S162,2))),""))))+0,EDATE((IF('Cihazlar'!S162="","",IF(ISNUMBER('Cihazlar'!S162),'Cihazlar'!S162,IFERROR(DATE(VALUE(RIGHT('Cihazlar'!S162,4)),VALUE(MID('Cihazlar'!S162,4,2)),VALUE(LEFT('Cihazlar'!S162,2))),"")))),12)))</f>
        <v/>
      </c>
      <c r="J162" s="17" t="str">
        <f>IF(I162="","",I162-TODAY())</f>
        <v/>
      </c>
      <c r="K162" s="16" t="str">
        <f>IF('Cihazlar'!V162="","",IF('Cihazlar'!W162="Uygun değil",(IF('Cihazlar'!V162="","",IF(ISNUMBER('Cihazlar'!V162),'Cihazlar'!V162,IFERROR(DATE(VALUE(RIGHT('Cihazlar'!V162,4)),VALUE(MID('Cihazlar'!V162,4,2)),VALUE(LEFT('Cihazlar'!V162,2))),""))))+0,EDATE((IF('Cihazlar'!V162="","",IF(ISNUMBER('Cihazlar'!V162),'Cihazlar'!V162,IFERROR(DATE(VALUE(RIGHT('Cihazlar'!V162,4)),VALUE(MID('Cihazlar'!V162,4,2)),VALUE(LEFT('Cihazlar'!V162,2))),"")))),12)))</f>
        <v/>
      </c>
      <c r="L162" s="17" t="str">
        <f>IF(K162="","",K162-TODAY())</f>
        <v/>
      </c>
      <c r="M162" s="16" t="str">
        <f>IF('Cihazlar'!F162&lt;&gt;"",IF('Cihazlar'!F162="","",IF(ISNUMBER('Cihazlar'!F162),'Cihazlar'!F162,IFERROR(DATE(VALUE(RIGHT('Cihazlar'!F162,4)),VALUE(MID('Cihazlar'!F162,4,2)),VALUE(LEFT('Cihazlar'!F162,2))),""))),IF('Cihazlar'!E162="","",IF(ISNUMBER('Cihazlar'!E162),'Cihazlar'!E162,IFERROR(DATE(VALUE(RIGHT('Cihazlar'!E162,4)),VALUE(MID('Cihazlar'!E162,4,2)),VALUE(LEFT('Cihazlar'!E162,2))),""))))</f>
        <v/>
      </c>
      <c r="N162" t="str">
        <f>IF('Cihazlar'!C162="","",IFERROR(MATCH('Cihazlar'!C162,'Ürünler'!$A:$A,0),IFERROR(MATCH('Cihazlar'!C162,'Ürünler'!$B:$B,0),"")))</f>
        <v/>
      </c>
      <c r="O162">
        <f>IF(P162&gt;0,0,IF('Cihazlar'!J162&lt;&gt;"",N(VALUE('Cihazlar'!J162)),IF(N162="",0,N(INDEX('Ürünler'!$C:$C,N162)))))</f>
        <v>0</v>
      </c>
      <c r="P162">
        <f>IF('Cihazlar'!K162&lt;&gt;"",N(VALUE('Cihazlar'!K162)),IF('Cihazlar'!J162&lt;&gt;"",0,IF(N162="",0,N(INDEX('Ürünler'!$D:$D,N162)))))</f>
        <v>0</v>
      </c>
    </row>
    <row r="163" spans="1:16">
      <c r="A163" t="str">
        <f>IF(AND('Cihazlar'!A163="",'Cihazlar'!B163=""),"",IFERROR(INDEX('Müşteriler'!$A:$A,MATCH(IF('Cihazlar'!A163="","§",'Cihazlar'!A163),'Müşteriler'!$K:$K,0)),IFERROR(INDEX('Müşteriler'!$A:$A,MATCH(IF('Cihazlar'!B163="","§",'Cihazlar'!B163),'Müşteriler'!$C:$C,0)),'Cihazlar'!A163&amp;'Cihazlar'!B163)))</f>
        <v/>
      </c>
      <c r="B163" t="str">
        <f>IF('Cihazlar'!C163="","",IF(N163="",'Cihazlar'!C163,INDEX('Ürünler'!$B:$B,N163)))</f>
        <v/>
      </c>
      <c r="C163" t="str">
        <f>IF('Cihazlar'!D163="","",'Cihazlar'!D163)</f>
        <v/>
      </c>
      <c r="D163" s="16" t="str">
        <f>M163</f>
        <v/>
      </c>
      <c r="E163" t="str">
        <f>IF(P163&gt;0,P163&amp;" gün",IF(O163&gt;0,O163&amp;" ay",""))</f>
        <v/>
      </c>
      <c r="F163" s="16" t="str">
        <f>IF(OR('Cihazlar'!C163="",M163=""),"",IF(P163&gt;0,M163+P163,IF(O163&gt;0,EDATE(M163,O163),"")))</f>
        <v/>
      </c>
      <c r="G163" s="17" t="str">
        <f>IF(F163="","",F163-TODAY())</f>
        <v/>
      </c>
      <c r="H163" t="str">
        <f>IF(G163="","",IF(G163&lt;0,"Gecikmiş",IF(G163&lt;=30,"30 gün içinde","Planlı")))</f>
        <v/>
      </c>
      <c r="I163" s="16" t="str">
        <f>IF('Cihazlar'!S163="","",IF('Cihazlar'!T163="Uygun değil",(IF('Cihazlar'!S163="","",IF(ISNUMBER('Cihazlar'!S163),'Cihazlar'!S163,IFERROR(DATE(VALUE(RIGHT('Cihazlar'!S163,4)),VALUE(MID('Cihazlar'!S163,4,2)),VALUE(LEFT('Cihazlar'!S163,2))),""))))+0,EDATE((IF('Cihazlar'!S163="","",IF(ISNUMBER('Cihazlar'!S163),'Cihazlar'!S163,IFERROR(DATE(VALUE(RIGHT('Cihazlar'!S163,4)),VALUE(MID('Cihazlar'!S163,4,2)),VALUE(LEFT('Cihazlar'!S163,2))),"")))),12)))</f>
        <v/>
      </c>
      <c r="J163" s="17" t="str">
        <f>IF(I163="","",I163-TODAY())</f>
        <v/>
      </c>
      <c r="K163" s="16" t="str">
        <f>IF('Cihazlar'!V163="","",IF('Cihazlar'!W163="Uygun değil",(IF('Cihazlar'!V163="","",IF(ISNUMBER('Cihazlar'!V163),'Cihazlar'!V163,IFERROR(DATE(VALUE(RIGHT('Cihazlar'!V163,4)),VALUE(MID('Cihazlar'!V163,4,2)),VALUE(LEFT('Cihazlar'!V163,2))),""))))+0,EDATE((IF('Cihazlar'!V163="","",IF(ISNUMBER('Cihazlar'!V163),'Cihazlar'!V163,IFERROR(DATE(VALUE(RIGHT('Cihazlar'!V163,4)),VALUE(MID('Cihazlar'!V163,4,2)),VALUE(LEFT('Cihazlar'!V163,2))),"")))),12)))</f>
        <v/>
      </c>
      <c r="L163" s="17" t="str">
        <f>IF(K163="","",K163-TODAY())</f>
        <v/>
      </c>
      <c r="M163" s="16" t="str">
        <f>IF('Cihazlar'!F163&lt;&gt;"",IF('Cihazlar'!F163="","",IF(ISNUMBER('Cihazlar'!F163),'Cihazlar'!F163,IFERROR(DATE(VALUE(RIGHT('Cihazlar'!F163,4)),VALUE(MID('Cihazlar'!F163,4,2)),VALUE(LEFT('Cihazlar'!F163,2))),""))),IF('Cihazlar'!E163="","",IF(ISNUMBER('Cihazlar'!E163),'Cihazlar'!E163,IFERROR(DATE(VALUE(RIGHT('Cihazlar'!E163,4)),VALUE(MID('Cihazlar'!E163,4,2)),VALUE(LEFT('Cihazlar'!E163,2))),""))))</f>
        <v/>
      </c>
      <c r="N163" t="str">
        <f>IF('Cihazlar'!C163="","",IFERROR(MATCH('Cihazlar'!C163,'Ürünler'!$A:$A,0),IFERROR(MATCH('Cihazlar'!C163,'Ürünler'!$B:$B,0),"")))</f>
        <v/>
      </c>
      <c r="O163">
        <f>IF(P163&gt;0,0,IF('Cihazlar'!J163&lt;&gt;"",N(VALUE('Cihazlar'!J163)),IF(N163="",0,N(INDEX('Ürünler'!$C:$C,N163)))))</f>
        <v>0</v>
      </c>
      <c r="P163">
        <f>IF('Cihazlar'!K163&lt;&gt;"",N(VALUE('Cihazlar'!K163)),IF('Cihazlar'!J163&lt;&gt;"",0,IF(N163="",0,N(INDEX('Ürünler'!$D:$D,N163)))))</f>
        <v>0</v>
      </c>
    </row>
    <row r="164" spans="1:16">
      <c r="A164" t="str">
        <f>IF(AND('Cihazlar'!A164="",'Cihazlar'!B164=""),"",IFERROR(INDEX('Müşteriler'!$A:$A,MATCH(IF('Cihazlar'!A164="","§",'Cihazlar'!A164),'Müşteriler'!$K:$K,0)),IFERROR(INDEX('Müşteriler'!$A:$A,MATCH(IF('Cihazlar'!B164="","§",'Cihazlar'!B164),'Müşteriler'!$C:$C,0)),'Cihazlar'!A164&amp;'Cihazlar'!B164)))</f>
        <v/>
      </c>
      <c r="B164" t="str">
        <f>IF('Cihazlar'!C164="","",IF(N164="",'Cihazlar'!C164,INDEX('Ürünler'!$B:$B,N164)))</f>
        <v/>
      </c>
      <c r="C164" t="str">
        <f>IF('Cihazlar'!D164="","",'Cihazlar'!D164)</f>
        <v/>
      </c>
      <c r="D164" s="16" t="str">
        <f>M164</f>
        <v/>
      </c>
      <c r="E164" t="str">
        <f>IF(P164&gt;0,P164&amp;" gün",IF(O164&gt;0,O164&amp;" ay",""))</f>
        <v/>
      </c>
      <c r="F164" s="16" t="str">
        <f>IF(OR('Cihazlar'!C164="",M164=""),"",IF(P164&gt;0,M164+P164,IF(O164&gt;0,EDATE(M164,O164),"")))</f>
        <v/>
      </c>
      <c r="G164" s="17" t="str">
        <f>IF(F164="","",F164-TODAY())</f>
        <v/>
      </c>
      <c r="H164" t="str">
        <f>IF(G164="","",IF(G164&lt;0,"Gecikmiş",IF(G164&lt;=30,"30 gün içinde","Planlı")))</f>
        <v/>
      </c>
      <c r="I164" s="16" t="str">
        <f>IF('Cihazlar'!S164="","",IF('Cihazlar'!T164="Uygun değil",(IF('Cihazlar'!S164="","",IF(ISNUMBER('Cihazlar'!S164),'Cihazlar'!S164,IFERROR(DATE(VALUE(RIGHT('Cihazlar'!S164,4)),VALUE(MID('Cihazlar'!S164,4,2)),VALUE(LEFT('Cihazlar'!S164,2))),""))))+0,EDATE((IF('Cihazlar'!S164="","",IF(ISNUMBER('Cihazlar'!S164),'Cihazlar'!S164,IFERROR(DATE(VALUE(RIGHT('Cihazlar'!S164,4)),VALUE(MID('Cihazlar'!S164,4,2)),VALUE(LEFT('Cihazlar'!S164,2))),"")))),12)))</f>
        <v/>
      </c>
      <c r="J164" s="17" t="str">
        <f>IF(I164="","",I164-TODAY())</f>
        <v/>
      </c>
      <c r="K164" s="16" t="str">
        <f>IF('Cihazlar'!V164="","",IF('Cihazlar'!W164="Uygun değil",(IF('Cihazlar'!V164="","",IF(ISNUMBER('Cihazlar'!V164),'Cihazlar'!V164,IFERROR(DATE(VALUE(RIGHT('Cihazlar'!V164,4)),VALUE(MID('Cihazlar'!V164,4,2)),VALUE(LEFT('Cihazlar'!V164,2))),""))))+0,EDATE((IF('Cihazlar'!V164="","",IF(ISNUMBER('Cihazlar'!V164),'Cihazlar'!V164,IFERROR(DATE(VALUE(RIGHT('Cihazlar'!V164,4)),VALUE(MID('Cihazlar'!V164,4,2)),VALUE(LEFT('Cihazlar'!V164,2))),"")))),12)))</f>
        <v/>
      </c>
      <c r="L164" s="17" t="str">
        <f>IF(K164="","",K164-TODAY())</f>
        <v/>
      </c>
      <c r="M164" s="16" t="str">
        <f>IF('Cihazlar'!F164&lt;&gt;"",IF('Cihazlar'!F164="","",IF(ISNUMBER('Cihazlar'!F164),'Cihazlar'!F164,IFERROR(DATE(VALUE(RIGHT('Cihazlar'!F164,4)),VALUE(MID('Cihazlar'!F164,4,2)),VALUE(LEFT('Cihazlar'!F164,2))),""))),IF('Cihazlar'!E164="","",IF(ISNUMBER('Cihazlar'!E164),'Cihazlar'!E164,IFERROR(DATE(VALUE(RIGHT('Cihazlar'!E164,4)),VALUE(MID('Cihazlar'!E164,4,2)),VALUE(LEFT('Cihazlar'!E164,2))),""))))</f>
        <v/>
      </c>
      <c r="N164" t="str">
        <f>IF('Cihazlar'!C164="","",IFERROR(MATCH('Cihazlar'!C164,'Ürünler'!$A:$A,0),IFERROR(MATCH('Cihazlar'!C164,'Ürünler'!$B:$B,0),"")))</f>
        <v/>
      </c>
      <c r="O164">
        <f>IF(P164&gt;0,0,IF('Cihazlar'!J164&lt;&gt;"",N(VALUE('Cihazlar'!J164)),IF(N164="",0,N(INDEX('Ürünler'!$C:$C,N164)))))</f>
        <v>0</v>
      </c>
      <c r="P164">
        <f>IF('Cihazlar'!K164&lt;&gt;"",N(VALUE('Cihazlar'!K164)),IF('Cihazlar'!J164&lt;&gt;"",0,IF(N164="",0,N(INDEX('Ürünler'!$D:$D,N164)))))</f>
        <v>0</v>
      </c>
    </row>
    <row r="165" spans="1:16">
      <c r="A165" t="str">
        <f>IF(AND('Cihazlar'!A165="",'Cihazlar'!B165=""),"",IFERROR(INDEX('Müşteriler'!$A:$A,MATCH(IF('Cihazlar'!A165="","§",'Cihazlar'!A165),'Müşteriler'!$K:$K,0)),IFERROR(INDEX('Müşteriler'!$A:$A,MATCH(IF('Cihazlar'!B165="","§",'Cihazlar'!B165),'Müşteriler'!$C:$C,0)),'Cihazlar'!A165&amp;'Cihazlar'!B165)))</f>
        <v/>
      </c>
      <c r="B165" t="str">
        <f>IF('Cihazlar'!C165="","",IF(N165="",'Cihazlar'!C165,INDEX('Ürünler'!$B:$B,N165)))</f>
        <v/>
      </c>
      <c r="C165" t="str">
        <f>IF('Cihazlar'!D165="","",'Cihazlar'!D165)</f>
        <v/>
      </c>
      <c r="D165" s="16" t="str">
        <f>M165</f>
        <v/>
      </c>
      <c r="E165" t="str">
        <f>IF(P165&gt;0,P165&amp;" gün",IF(O165&gt;0,O165&amp;" ay",""))</f>
        <v/>
      </c>
      <c r="F165" s="16" t="str">
        <f>IF(OR('Cihazlar'!C165="",M165=""),"",IF(P165&gt;0,M165+P165,IF(O165&gt;0,EDATE(M165,O165),"")))</f>
        <v/>
      </c>
      <c r="G165" s="17" t="str">
        <f>IF(F165="","",F165-TODAY())</f>
        <v/>
      </c>
      <c r="H165" t="str">
        <f>IF(G165="","",IF(G165&lt;0,"Gecikmiş",IF(G165&lt;=30,"30 gün içinde","Planlı")))</f>
        <v/>
      </c>
      <c r="I165" s="16" t="str">
        <f>IF('Cihazlar'!S165="","",IF('Cihazlar'!T165="Uygun değil",(IF('Cihazlar'!S165="","",IF(ISNUMBER('Cihazlar'!S165),'Cihazlar'!S165,IFERROR(DATE(VALUE(RIGHT('Cihazlar'!S165,4)),VALUE(MID('Cihazlar'!S165,4,2)),VALUE(LEFT('Cihazlar'!S165,2))),""))))+0,EDATE((IF('Cihazlar'!S165="","",IF(ISNUMBER('Cihazlar'!S165),'Cihazlar'!S165,IFERROR(DATE(VALUE(RIGHT('Cihazlar'!S165,4)),VALUE(MID('Cihazlar'!S165,4,2)),VALUE(LEFT('Cihazlar'!S165,2))),"")))),12)))</f>
        <v/>
      </c>
      <c r="J165" s="17" t="str">
        <f>IF(I165="","",I165-TODAY())</f>
        <v/>
      </c>
      <c r="K165" s="16" t="str">
        <f>IF('Cihazlar'!V165="","",IF('Cihazlar'!W165="Uygun değil",(IF('Cihazlar'!V165="","",IF(ISNUMBER('Cihazlar'!V165),'Cihazlar'!V165,IFERROR(DATE(VALUE(RIGHT('Cihazlar'!V165,4)),VALUE(MID('Cihazlar'!V165,4,2)),VALUE(LEFT('Cihazlar'!V165,2))),""))))+0,EDATE((IF('Cihazlar'!V165="","",IF(ISNUMBER('Cihazlar'!V165),'Cihazlar'!V165,IFERROR(DATE(VALUE(RIGHT('Cihazlar'!V165,4)),VALUE(MID('Cihazlar'!V165,4,2)),VALUE(LEFT('Cihazlar'!V165,2))),"")))),12)))</f>
        <v/>
      </c>
      <c r="L165" s="17" t="str">
        <f>IF(K165="","",K165-TODAY())</f>
        <v/>
      </c>
      <c r="M165" s="16" t="str">
        <f>IF('Cihazlar'!F165&lt;&gt;"",IF('Cihazlar'!F165="","",IF(ISNUMBER('Cihazlar'!F165),'Cihazlar'!F165,IFERROR(DATE(VALUE(RIGHT('Cihazlar'!F165,4)),VALUE(MID('Cihazlar'!F165,4,2)),VALUE(LEFT('Cihazlar'!F165,2))),""))),IF('Cihazlar'!E165="","",IF(ISNUMBER('Cihazlar'!E165),'Cihazlar'!E165,IFERROR(DATE(VALUE(RIGHT('Cihazlar'!E165,4)),VALUE(MID('Cihazlar'!E165,4,2)),VALUE(LEFT('Cihazlar'!E165,2))),""))))</f>
        <v/>
      </c>
      <c r="N165" t="str">
        <f>IF('Cihazlar'!C165="","",IFERROR(MATCH('Cihazlar'!C165,'Ürünler'!$A:$A,0),IFERROR(MATCH('Cihazlar'!C165,'Ürünler'!$B:$B,0),"")))</f>
        <v/>
      </c>
      <c r="O165">
        <f>IF(P165&gt;0,0,IF('Cihazlar'!J165&lt;&gt;"",N(VALUE('Cihazlar'!J165)),IF(N165="",0,N(INDEX('Ürünler'!$C:$C,N165)))))</f>
        <v>0</v>
      </c>
      <c r="P165">
        <f>IF('Cihazlar'!K165&lt;&gt;"",N(VALUE('Cihazlar'!K165)),IF('Cihazlar'!J165&lt;&gt;"",0,IF(N165="",0,N(INDEX('Ürünler'!$D:$D,N165)))))</f>
        <v>0</v>
      </c>
    </row>
    <row r="166" spans="1:16">
      <c r="A166" t="str">
        <f>IF(AND('Cihazlar'!A166="",'Cihazlar'!B166=""),"",IFERROR(INDEX('Müşteriler'!$A:$A,MATCH(IF('Cihazlar'!A166="","§",'Cihazlar'!A166),'Müşteriler'!$K:$K,0)),IFERROR(INDEX('Müşteriler'!$A:$A,MATCH(IF('Cihazlar'!B166="","§",'Cihazlar'!B166),'Müşteriler'!$C:$C,0)),'Cihazlar'!A166&amp;'Cihazlar'!B166)))</f>
        <v/>
      </c>
      <c r="B166" t="str">
        <f>IF('Cihazlar'!C166="","",IF(N166="",'Cihazlar'!C166,INDEX('Ürünler'!$B:$B,N166)))</f>
        <v/>
      </c>
      <c r="C166" t="str">
        <f>IF('Cihazlar'!D166="","",'Cihazlar'!D166)</f>
        <v/>
      </c>
      <c r="D166" s="16" t="str">
        <f>M166</f>
        <v/>
      </c>
      <c r="E166" t="str">
        <f>IF(P166&gt;0,P166&amp;" gün",IF(O166&gt;0,O166&amp;" ay",""))</f>
        <v/>
      </c>
      <c r="F166" s="16" t="str">
        <f>IF(OR('Cihazlar'!C166="",M166=""),"",IF(P166&gt;0,M166+P166,IF(O166&gt;0,EDATE(M166,O166),"")))</f>
        <v/>
      </c>
      <c r="G166" s="17" t="str">
        <f>IF(F166="","",F166-TODAY())</f>
        <v/>
      </c>
      <c r="H166" t="str">
        <f>IF(G166="","",IF(G166&lt;0,"Gecikmiş",IF(G166&lt;=30,"30 gün içinde","Planlı")))</f>
        <v/>
      </c>
      <c r="I166" s="16" t="str">
        <f>IF('Cihazlar'!S166="","",IF('Cihazlar'!T166="Uygun değil",(IF('Cihazlar'!S166="","",IF(ISNUMBER('Cihazlar'!S166),'Cihazlar'!S166,IFERROR(DATE(VALUE(RIGHT('Cihazlar'!S166,4)),VALUE(MID('Cihazlar'!S166,4,2)),VALUE(LEFT('Cihazlar'!S166,2))),""))))+0,EDATE((IF('Cihazlar'!S166="","",IF(ISNUMBER('Cihazlar'!S166),'Cihazlar'!S166,IFERROR(DATE(VALUE(RIGHT('Cihazlar'!S166,4)),VALUE(MID('Cihazlar'!S166,4,2)),VALUE(LEFT('Cihazlar'!S166,2))),"")))),12)))</f>
        <v/>
      </c>
      <c r="J166" s="17" t="str">
        <f>IF(I166="","",I166-TODAY())</f>
        <v/>
      </c>
      <c r="K166" s="16" t="str">
        <f>IF('Cihazlar'!V166="","",IF('Cihazlar'!W166="Uygun değil",(IF('Cihazlar'!V166="","",IF(ISNUMBER('Cihazlar'!V166),'Cihazlar'!V166,IFERROR(DATE(VALUE(RIGHT('Cihazlar'!V166,4)),VALUE(MID('Cihazlar'!V166,4,2)),VALUE(LEFT('Cihazlar'!V166,2))),""))))+0,EDATE((IF('Cihazlar'!V166="","",IF(ISNUMBER('Cihazlar'!V166),'Cihazlar'!V166,IFERROR(DATE(VALUE(RIGHT('Cihazlar'!V166,4)),VALUE(MID('Cihazlar'!V166,4,2)),VALUE(LEFT('Cihazlar'!V166,2))),"")))),12)))</f>
        <v/>
      </c>
      <c r="L166" s="17" t="str">
        <f>IF(K166="","",K166-TODAY())</f>
        <v/>
      </c>
      <c r="M166" s="16" t="str">
        <f>IF('Cihazlar'!F166&lt;&gt;"",IF('Cihazlar'!F166="","",IF(ISNUMBER('Cihazlar'!F166),'Cihazlar'!F166,IFERROR(DATE(VALUE(RIGHT('Cihazlar'!F166,4)),VALUE(MID('Cihazlar'!F166,4,2)),VALUE(LEFT('Cihazlar'!F166,2))),""))),IF('Cihazlar'!E166="","",IF(ISNUMBER('Cihazlar'!E166),'Cihazlar'!E166,IFERROR(DATE(VALUE(RIGHT('Cihazlar'!E166,4)),VALUE(MID('Cihazlar'!E166,4,2)),VALUE(LEFT('Cihazlar'!E166,2))),""))))</f>
        <v/>
      </c>
      <c r="N166" t="str">
        <f>IF('Cihazlar'!C166="","",IFERROR(MATCH('Cihazlar'!C166,'Ürünler'!$A:$A,0),IFERROR(MATCH('Cihazlar'!C166,'Ürünler'!$B:$B,0),"")))</f>
        <v/>
      </c>
      <c r="O166">
        <f>IF(P166&gt;0,0,IF('Cihazlar'!J166&lt;&gt;"",N(VALUE('Cihazlar'!J166)),IF(N166="",0,N(INDEX('Ürünler'!$C:$C,N166)))))</f>
        <v>0</v>
      </c>
      <c r="P166">
        <f>IF('Cihazlar'!K166&lt;&gt;"",N(VALUE('Cihazlar'!K166)),IF('Cihazlar'!J166&lt;&gt;"",0,IF(N166="",0,N(INDEX('Ürünler'!$D:$D,N166)))))</f>
        <v>0</v>
      </c>
    </row>
    <row r="167" spans="1:16">
      <c r="A167" t="str">
        <f>IF(AND('Cihazlar'!A167="",'Cihazlar'!B167=""),"",IFERROR(INDEX('Müşteriler'!$A:$A,MATCH(IF('Cihazlar'!A167="","§",'Cihazlar'!A167),'Müşteriler'!$K:$K,0)),IFERROR(INDEX('Müşteriler'!$A:$A,MATCH(IF('Cihazlar'!B167="","§",'Cihazlar'!B167),'Müşteriler'!$C:$C,0)),'Cihazlar'!A167&amp;'Cihazlar'!B167)))</f>
        <v/>
      </c>
      <c r="B167" t="str">
        <f>IF('Cihazlar'!C167="","",IF(N167="",'Cihazlar'!C167,INDEX('Ürünler'!$B:$B,N167)))</f>
        <v/>
      </c>
      <c r="C167" t="str">
        <f>IF('Cihazlar'!D167="","",'Cihazlar'!D167)</f>
        <v/>
      </c>
      <c r="D167" s="16" t="str">
        <f>M167</f>
        <v/>
      </c>
      <c r="E167" t="str">
        <f>IF(P167&gt;0,P167&amp;" gün",IF(O167&gt;0,O167&amp;" ay",""))</f>
        <v/>
      </c>
      <c r="F167" s="16" t="str">
        <f>IF(OR('Cihazlar'!C167="",M167=""),"",IF(P167&gt;0,M167+P167,IF(O167&gt;0,EDATE(M167,O167),"")))</f>
        <v/>
      </c>
      <c r="G167" s="17" t="str">
        <f>IF(F167="","",F167-TODAY())</f>
        <v/>
      </c>
      <c r="H167" t="str">
        <f>IF(G167="","",IF(G167&lt;0,"Gecikmiş",IF(G167&lt;=30,"30 gün içinde","Planlı")))</f>
        <v/>
      </c>
      <c r="I167" s="16" t="str">
        <f>IF('Cihazlar'!S167="","",IF('Cihazlar'!T167="Uygun değil",(IF('Cihazlar'!S167="","",IF(ISNUMBER('Cihazlar'!S167),'Cihazlar'!S167,IFERROR(DATE(VALUE(RIGHT('Cihazlar'!S167,4)),VALUE(MID('Cihazlar'!S167,4,2)),VALUE(LEFT('Cihazlar'!S167,2))),""))))+0,EDATE((IF('Cihazlar'!S167="","",IF(ISNUMBER('Cihazlar'!S167),'Cihazlar'!S167,IFERROR(DATE(VALUE(RIGHT('Cihazlar'!S167,4)),VALUE(MID('Cihazlar'!S167,4,2)),VALUE(LEFT('Cihazlar'!S167,2))),"")))),12)))</f>
        <v/>
      </c>
      <c r="J167" s="17" t="str">
        <f>IF(I167="","",I167-TODAY())</f>
        <v/>
      </c>
      <c r="K167" s="16" t="str">
        <f>IF('Cihazlar'!V167="","",IF('Cihazlar'!W167="Uygun değil",(IF('Cihazlar'!V167="","",IF(ISNUMBER('Cihazlar'!V167),'Cihazlar'!V167,IFERROR(DATE(VALUE(RIGHT('Cihazlar'!V167,4)),VALUE(MID('Cihazlar'!V167,4,2)),VALUE(LEFT('Cihazlar'!V167,2))),""))))+0,EDATE((IF('Cihazlar'!V167="","",IF(ISNUMBER('Cihazlar'!V167),'Cihazlar'!V167,IFERROR(DATE(VALUE(RIGHT('Cihazlar'!V167,4)),VALUE(MID('Cihazlar'!V167,4,2)),VALUE(LEFT('Cihazlar'!V167,2))),"")))),12)))</f>
        <v/>
      </c>
      <c r="L167" s="17" t="str">
        <f>IF(K167="","",K167-TODAY())</f>
        <v/>
      </c>
      <c r="M167" s="16" t="str">
        <f>IF('Cihazlar'!F167&lt;&gt;"",IF('Cihazlar'!F167="","",IF(ISNUMBER('Cihazlar'!F167),'Cihazlar'!F167,IFERROR(DATE(VALUE(RIGHT('Cihazlar'!F167,4)),VALUE(MID('Cihazlar'!F167,4,2)),VALUE(LEFT('Cihazlar'!F167,2))),""))),IF('Cihazlar'!E167="","",IF(ISNUMBER('Cihazlar'!E167),'Cihazlar'!E167,IFERROR(DATE(VALUE(RIGHT('Cihazlar'!E167,4)),VALUE(MID('Cihazlar'!E167,4,2)),VALUE(LEFT('Cihazlar'!E167,2))),""))))</f>
        <v/>
      </c>
      <c r="N167" t="str">
        <f>IF('Cihazlar'!C167="","",IFERROR(MATCH('Cihazlar'!C167,'Ürünler'!$A:$A,0),IFERROR(MATCH('Cihazlar'!C167,'Ürünler'!$B:$B,0),"")))</f>
        <v/>
      </c>
      <c r="O167">
        <f>IF(P167&gt;0,0,IF('Cihazlar'!J167&lt;&gt;"",N(VALUE('Cihazlar'!J167)),IF(N167="",0,N(INDEX('Ürünler'!$C:$C,N167)))))</f>
        <v>0</v>
      </c>
      <c r="P167">
        <f>IF('Cihazlar'!K167&lt;&gt;"",N(VALUE('Cihazlar'!K167)),IF('Cihazlar'!J167&lt;&gt;"",0,IF(N167="",0,N(INDEX('Ürünler'!$D:$D,N167)))))</f>
        <v>0</v>
      </c>
    </row>
    <row r="168" spans="1:16">
      <c r="A168" t="str">
        <f>IF(AND('Cihazlar'!A168="",'Cihazlar'!B168=""),"",IFERROR(INDEX('Müşteriler'!$A:$A,MATCH(IF('Cihazlar'!A168="","§",'Cihazlar'!A168),'Müşteriler'!$K:$K,0)),IFERROR(INDEX('Müşteriler'!$A:$A,MATCH(IF('Cihazlar'!B168="","§",'Cihazlar'!B168),'Müşteriler'!$C:$C,0)),'Cihazlar'!A168&amp;'Cihazlar'!B168)))</f>
        <v/>
      </c>
      <c r="B168" t="str">
        <f>IF('Cihazlar'!C168="","",IF(N168="",'Cihazlar'!C168,INDEX('Ürünler'!$B:$B,N168)))</f>
        <v/>
      </c>
      <c r="C168" t="str">
        <f>IF('Cihazlar'!D168="","",'Cihazlar'!D168)</f>
        <v/>
      </c>
      <c r="D168" s="16" t="str">
        <f>M168</f>
        <v/>
      </c>
      <c r="E168" t="str">
        <f>IF(P168&gt;0,P168&amp;" gün",IF(O168&gt;0,O168&amp;" ay",""))</f>
        <v/>
      </c>
      <c r="F168" s="16" t="str">
        <f>IF(OR('Cihazlar'!C168="",M168=""),"",IF(P168&gt;0,M168+P168,IF(O168&gt;0,EDATE(M168,O168),"")))</f>
        <v/>
      </c>
      <c r="G168" s="17" t="str">
        <f>IF(F168="","",F168-TODAY())</f>
        <v/>
      </c>
      <c r="H168" t="str">
        <f>IF(G168="","",IF(G168&lt;0,"Gecikmiş",IF(G168&lt;=30,"30 gün içinde","Planlı")))</f>
        <v/>
      </c>
      <c r="I168" s="16" t="str">
        <f>IF('Cihazlar'!S168="","",IF('Cihazlar'!T168="Uygun değil",(IF('Cihazlar'!S168="","",IF(ISNUMBER('Cihazlar'!S168),'Cihazlar'!S168,IFERROR(DATE(VALUE(RIGHT('Cihazlar'!S168,4)),VALUE(MID('Cihazlar'!S168,4,2)),VALUE(LEFT('Cihazlar'!S168,2))),""))))+0,EDATE((IF('Cihazlar'!S168="","",IF(ISNUMBER('Cihazlar'!S168),'Cihazlar'!S168,IFERROR(DATE(VALUE(RIGHT('Cihazlar'!S168,4)),VALUE(MID('Cihazlar'!S168,4,2)),VALUE(LEFT('Cihazlar'!S168,2))),"")))),12)))</f>
        <v/>
      </c>
      <c r="J168" s="17" t="str">
        <f>IF(I168="","",I168-TODAY())</f>
        <v/>
      </c>
      <c r="K168" s="16" t="str">
        <f>IF('Cihazlar'!V168="","",IF('Cihazlar'!W168="Uygun değil",(IF('Cihazlar'!V168="","",IF(ISNUMBER('Cihazlar'!V168),'Cihazlar'!V168,IFERROR(DATE(VALUE(RIGHT('Cihazlar'!V168,4)),VALUE(MID('Cihazlar'!V168,4,2)),VALUE(LEFT('Cihazlar'!V168,2))),""))))+0,EDATE((IF('Cihazlar'!V168="","",IF(ISNUMBER('Cihazlar'!V168),'Cihazlar'!V168,IFERROR(DATE(VALUE(RIGHT('Cihazlar'!V168,4)),VALUE(MID('Cihazlar'!V168,4,2)),VALUE(LEFT('Cihazlar'!V168,2))),"")))),12)))</f>
        <v/>
      </c>
      <c r="L168" s="17" t="str">
        <f>IF(K168="","",K168-TODAY())</f>
        <v/>
      </c>
      <c r="M168" s="16" t="str">
        <f>IF('Cihazlar'!F168&lt;&gt;"",IF('Cihazlar'!F168="","",IF(ISNUMBER('Cihazlar'!F168),'Cihazlar'!F168,IFERROR(DATE(VALUE(RIGHT('Cihazlar'!F168,4)),VALUE(MID('Cihazlar'!F168,4,2)),VALUE(LEFT('Cihazlar'!F168,2))),""))),IF('Cihazlar'!E168="","",IF(ISNUMBER('Cihazlar'!E168),'Cihazlar'!E168,IFERROR(DATE(VALUE(RIGHT('Cihazlar'!E168,4)),VALUE(MID('Cihazlar'!E168,4,2)),VALUE(LEFT('Cihazlar'!E168,2))),""))))</f>
        <v/>
      </c>
      <c r="N168" t="str">
        <f>IF('Cihazlar'!C168="","",IFERROR(MATCH('Cihazlar'!C168,'Ürünler'!$A:$A,0),IFERROR(MATCH('Cihazlar'!C168,'Ürünler'!$B:$B,0),"")))</f>
        <v/>
      </c>
      <c r="O168">
        <f>IF(P168&gt;0,0,IF('Cihazlar'!J168&lt;&gt;"",N(VALUE('Cihazlar'!J168)),IF(N168="",0,N(INDEX('Ürünler'!$C:$C,N168)))))</f>
        <v>0</v>
      </c>
      <c r="P168">
        <f>IF('Cihazlar'!K168&lt;&gt;"",N(VALUE('Cihazlar'!K168)),IF('Cihazlar'!J168&lt;&gt;"",0,IF(N168="",0,N(INDEX('Ürünler'!$D:$D,N168)))))</f>
        <v>0</v>
      </c>
    </row>
    <row r="169" spans="1:16">
      <c r="A169" t="str">
        <f>IF(AND('Cihazlar'!A169="",'Cihazlar'!B169=""),"",IFERROR(INDEX('Müşteriler'!$A:$A,MATCH(IF('Cihazlar'!A169="","§",'Cihazlar'!A169),'Müşteriler'!$K:$K,0)),IFERROR(INDEX('Müşteriler'!$A:$A,MATCH(IF('Cihazlar'!B169="","§",'Cihazlar'!B169),'Müşteriler'!$C:$C,0)),'Cihazlar'!A169&amp;'Cihazlar'!B169)))</f>
        <v/>
      </c>
      <c r="B169" t="str">
        <f>IF('Cihazlar'!C169="","",IF(N169="",'Cihazlar'!C169,INDEX('Ürünler'!$B:$B,N169)))</f>
        <v/>
      </c>
      <c r="C169" t="str">
        <f>IF('Cihazlar'!D169="","",'Cihazlar'!D169)</f>
        <v/>
      </c>
      <c r="D169" s="16" t="str">
        <f>M169</f>
        <v/>
      </c>
      <c r="E169" t="str">
        <f>IF(P169&gt;0,P169&amp;" gün",IF(O169&gt;0,O169&amp;" ay",""))</f>
        <v/>
      </c>
      <c r="F169" s="16" t="str">
        <f>IF(OR('Cihazlar'!C169="",M169=""),"",IF(P169&gt;0,M169+P169,IF(O169&gt;0,EDATE(M169,O169),"")))</f>
        <v/>
      </c>
      <c r="G169" s="17" t="str">
        <f>IF(F169="","",F169-TODAY())</f>
        <v/>
      </c>
      <c r="H169" t="str">
        <f>IF(G169="","",IF(G169&lt;0,"Gecikmiş",IF(G169&lt;=30,"30 gün içinde","Planlı")))</f>
        <v/>
      </c>
      <c r="I169" s="16" t="str">
        <f>IF('Cihazlar'!S169="","",IF('Cihazlar'!T169="Uygun değil",(IF('Cihazlar'!S169="","",IF(ISNUMBER('Cihazlar'!S169),'Cihazlar'!S169,IFERROR(DATE(VALUE(RIGHT('Cihazlar'!S169,4)),VALUE(MID('Cihazlar'!S169,4,2)),VALUE(LEFT('Cihazlar'!S169,2))),""))))+0,EDATE((IF('Cihazlar'!S169="","",IF(ISNUMBER('Cihazlar'!S169),'Cihazlar'!S169,IFERROR(DATE(VALUE(RIGHT('Cihazlar'!S169,4)),VALUE(MID('Cihazlar'!S169,4,2)),VALUE(LEFT('Cihazlar'!S169,2))),"")))),12)))</f>
        <v/>
      </c>
      <c r="J169" s="17" t="str">
        <f>IF(I169="","",I169-TODAY())</f>
        <v/>
      </c>
      <c r="K169" s="16" t="str">
        <f>IF('Cihazlar'!V169="","",IF('Cihazlar'!W169="Uygun değil",(IF('Cihazlar'!V169="","",IF(ISNUMBER('Cihazlar'!V169),'Cihazlar'!V169,IFERROR(DATE(VALUE(RIGHT('Cihazlar'!V169,4)),VALUE(MID('Cihazlar'!V169,4,2)),VALUE(LEFT('Cihazlar'!V169,2))),""))))+0,EDATE((IF('Cihazlar'!V169="","",IF(ISNUMBER('Cihazlar'!V169),'Cihazlar'!V169,IFERROR(DATE(VALUE(RIGHT('Cihazlar'!V169,4)),VALUE(MID('Cihazlar'!V169,4,2)),VALUE(LEFT('Cihazlar'!V169,2))),"")))),12)))</f>
        <v/>
      </c>
      <c r="L169" s="17" t="str">
        <f>IF(K169="","",K169-TODAY())</f>
        <v/>
      </c>
      <c r="M169" s="16" t="str">
        <f>IF('Cihazlar'!F169&lt;&gt;"",IF('Cihazlar'!F169="","",IF(ISNUMBER('Cihazlar'!F169),'Cihazlar'!F169,IFERROR(DATE(VALUE(RIGHT('Cihazlar'!F169,4)),VALUE(MID('Cihazlar'!F169,4,2)),VALUE(LEFT('Cihazlar'!F169,2))),""))),IF('Cihazlar'!E169="","",IF(ISNUMBER('Cihazlar'!E169),'Cihazlar'!E169,IFERROR(DATE(VALUE(RIGHT('Cihazlar'!E169,4)),VALUE(MID('Cihazlar'!E169,4,2)),VALUE(LEFT('Cihazlar'!E169,2))),""))))</f>
        <v/>
      </c>
      <c r="N169" t="str">
        <f>IF('Cihazlar'!C169="","",IFERROR(MATCH('Cihazlar'!C169,'Ürünler'!$A:$A,0),IFERROR(MATCH('Cihazlar'!C169,'Ürünler'!$B:$B,0),"")))</f>
        <v/>
      </c>
      <c r="O169">
        <f>IF(P169&gt;0,0,IF('Cihazlar'!J169&lt;&gt;"",N(VALUE('Cihazlar'!J169)),IF(N169="",0,N(INDEX('Ürünler'!$C:$C,N169)))))</f>
        <v>0</v>
      </c>
      <c r="P169">
        <f>IF('Cihazlar'!K169&lt;&gt;"",N(VALUE('Cihazlar'!K169)),IF('Cihazlar'!J169&lt;&gt;"",0,IF(N169="",0,N(INDEX('Ürünler'!$D:$D,N169)))))</f>
        <v>0</v>
      </c>
    </row>
    <row r="170" spans="1:16">
      <c r="A170" t="str">
        <f>IF(AND('Cihazlar'!A170="",'Cihazlar'!B170=""),"",IFERROR(INDEX('Müşteriler'!$A:$A,MATCH(IF('Cihazlar'!A170="","§",'Cihazlar'!A170),'Müşteriler'!$K:$K,0)),IFERROR(INDEX('Müşteriler'!$A:$A,MATCH(IF('Cihazlar'!B170="","§",'Cihazlar'!B170),'Müşteriler'!$C:$C,0)),'Cihazlar'!A170&amp;'Cihazlar'!B170)))</f>
        <v/>
      </c>
      <c r="B170" t="str">
        <f>IF('Cihazlar'!C170="","",IF(N170="",'Cihazlar'!C170,INDEX('Ürünler'!$B:$B,N170)))</f>
        <v/>
      </c>
      <c r="C170" t="str">
        <f>IF('Cihazlar'!D170="","",'Cihazlar'!D170)</f>
        <v/>
      </c>
      <c r="D170" s="16" t="str">
        <f>M170</f>
        <v/>
      </c>
      <c r="E170" t="str">
        <f>IF(P170&gt;0,P170&amp;" gün",IF(O170&gt;0,O170&amp;" ay",""))</f>
        <v/>
      </c>
      <c r="F170" s="16" t="str">
        <f>IF(OR('Cihazlar'!C170="",M170=""),"",IF(P170&gt;0,M170+P170,IF(O170&gt;0,EDATE(M170,O170),"")))</f>
        <v/>
      </c>
      <c r="G170" s="17" t="str">
        <f>IF(F170="","",F170-TODAY())</f>
        <v/>
      </c>
      <c r="H170" t="str">
        <f>IF(G170="","",IF(G170&lt;0,"Gecikmiş",IF(G170&lt;=30,"30 gün içinde","Planlı")))</f>
        <v/>
      </c>
      <c r="I170" s="16" t="str">
        <f>IF('Cihazlar'!S170="","",IF('Cihazlar'!T170="Uygun değil",(IF('Cihazlar'!S170="","",IF(ISNUMBER('Cihazlar'!S170),'Cihazlar'!S170,IFERROR(DATE(VALUE(RIGHT('Cihazlar'!S170,4)),VALUE(MID('Cihazlar'!S170,4,2)),VALUE(LEFT('Cihazlar'!S170,2))),""))))+0,EDATE((IF('Cihazlar'!S170="","",IF(ISNUMBER('Cihazlar'!S170),'Cihazlar'!S170,IFERROR(DATE(VALUE(RIGHT('Cihazlar'!S170,4)),VALUE(MID('Cihazlar'!S170,4,2)),VALUE(LEFT('Cihazlar'!S170,2))),"")))),12)))</f>
        <v/>
      </c>
      <c r="J170" s="17" t="str">
        <f>IF(I170="","",I170-TODAY())</f>
        <v/>
      </c>
      <c r="K170" s="16" t="str">
        <f>IF('Cihazlar'!V170="","",IF('Cihazlar'!W170="Uygun değil",(IF('Cihazlar'!V170="","",IF(ISNUMBER('Cihazlar'!V170),'Cihazlar'!V170,IFERROR(DATE(VALUE(RIGHT('Cihazlar'!V170,4)),VALUE(MID('Cihazlar'!V170,4,2)),VALUE(LEFT('Cihazlar'!V170,2))),""))))+0,EDATE((IF('Cihazlar'!V170="","",IF(ISNUMBER('Cihazlar'!V170),'Cihazlar'!V170,IFERROR(DATE(VALUE(RIGHT('Cihazlar'!V170,4)),VALUE(MID('Cihazlar'!V170,4,2)),VALUE(LEFT('Cihazlar'!V170,2))),"")))),12)))</f>
        <v/>
      </c>
      <c r="L170" s="17" t="str">
        <f>IF(K170="","",K170-TODAY())</f>
        <v/>
      </c>
      <c r="M170" s="16" t="str">
        <f>IF('Cihazlar'!F170&lt;&gt;"",IF('Cihazlar'!F170="","",IF(ISNUMBER('Cihazlar'!F170),'Cihazlar'!F170,IFERROR(DATE(VALUE(RIGHT('Cihazlar'!F170,4)),VALUE(MID('Cihazlar'!F170,4,2)),VALUE(LEFT('Cihazlar'!F170,2))),""))),IF('Cihazlar'!E170="","",IF(ISNUMBER('Cihazlar'!E170),'Cihazlar'!E170,IFERROR(DATE(VALUE(RIGHT('Cihazlar'!E170,4)),VALUE(MID('Cihazlar'!E170,4,2)),VALUE(LEFT('Cihazlar'!E170,2))),""))))</f>
        <v/>
      </c>
      <c r="N170" t="str">
        <f>IF('Cihazlar'!C170="","",IFERROR(MATCH('Cihazlar'!C170,'Ürünler'!$A:$A,0),IFERROR(MATCH('Cihazlar'!C170,'Ürünler'!$B:$B,0),"")))</f>
        <v/>
      </c>
      <c r="O170">
        <f>IF(P170&gt;0,0,IF('Cihazlar'!J170&lt;&gt;"",N(VALUE('Cihazlar'!J170)),IF(N170="",0,N(INDEX('Ürünler'!$C:$C,N170)))))</f>
        <v>0</v>
      </c>
      <c r="P170">
        <f>IF('Cihazlar'!K170&lt;&gt;"",N(VALUE('Cihazlar'!K170)),IF('Cihazlar'!J170&lt;&gt;"",0,IF(N170="",0,N(INDEX('Ürünler'!$D:$D,N170)))))</f>
        <v>0</v>
      </c>
    </row>
    <row r="171" spans="1:16">
      <c r="A171" t="str">
        <f>IF(AND('Cihazlar'!A171="",'Cihazlar'!B171=""),"",IFERROR(INDEX('Müşteriler'!$A:$A,MATCH(IF('Cihazlar'!A171="","§",'Cihazlar'!A171),'Müşteriler'!$K:$K,0)),IFERROR(INDEX('Müşteriler'!$A:$A,MATCH(IF('Cihazlar'!B171="","§",'Cihazlar'!B171),'Müşteriler'!$C:$C,0)),'Cihazlar'!A171&amp;'Cihazlar'!B171)))</f>
        <v/>
      </c>
      <c r="B171" t="str">
        <f>IF('Cihazlar'!C171="","",IF(N171="",'Cihazlar'!C171,INDEX('Ürünler'!$B:$B,N171)))</f>
        <v/>
      </c>
      <c r="C171" t="str">
        <f>IF('Cihazlar'!D171="","",'Cihazlar'!D171)</f>
        <v/>
      </c>
      <c r="D171" s="16" t="str">
        <f>M171</f>
        <v/>
      </c>
      <c r="E171" t="str">
        <f>IF(P171&gt;0,P171&amp;" gün",IF(O171&gt;0,O171&amp;" ay",""))</f>
        <v/>
      </c>
      <c r="F171" s="16" t="str">
        <f>IF(OR('Cihazlar'!C171="",M171=""),"",IF(P171&gt;0,M171+P171,IF(O171&gt;0,EDATE(M171,O171),"")))</f>
        <v/>
      </c>
      <c r="G171" s="17" t="str">
        <f>IF(F171="","",F171-TODAY())</f>
        <v/>
      </c>
      <c r="H171" t="str">
        <f>IF(G171="","",IF(G171&lt;0,"Gecikmiş",IF(G171&lt;=30,"30 gün içinde","Planlı")))</f>
        <v/>
      </c>
      <c r="I171" s="16" t="str">
        <f>IF('Cihazlar'!S171="","",IF('Cihazlar'!T171="Uygun değil",(IF('Cihazlar'!S171="","",IF(ISNUMBER('Cihazlar'!S171),'Cihazlar'!S171,IFERROR(DATE(VALUE(RIGHT('Cihazlar'!S171,4)),VALUE(MID('Cihazlar'!S171,4,2)),VALUE(LEFT('Cihazlar'!S171,2))),""))))+0,EDATE((IF('Cihazlar'!S171="","",IF(ISNUMBER('Cihazlar'!S171),'Cihazlar'!S171,IFERROR(DATE(VALUE(RIGHT('Cihazlar'!S171,4)),VALUE(MID('Cihazlar'!S171,4,2)),VALUE(LEFT('Cihazlar'!S171,2))),"")))),12)))</f>
        <v/>
      </c>
      <c r="J171" s="17" t="str">
        <f>IF(I171="","",I171-TODAY())</f>
        <v/>
      </c>
      <c r="K171" s="16" t="str">
        <f>IF('Cihazlar'!V171="","",IF('Cihazlar'!W171="Uygun değil",(IF('Cihazlar'!V171="","",IF(ISNUMBER('Cihazlar'!V171),'Cihazlar'!V171,IFERROR(DATE(VALUE(RIGHT('Cihazlar'!V171,4)),VALUE(MID('Cihazlar'!V171,4,2)),VALUE(LEFT('Cihazlar'!V171,2))),""))))+0,EDATE((IF('Cihazlar'!V171="","",IF(ISNUMBER('Cihazlar'!V171),'Cihazlar'!V171,IFERROR(DATE(VALUE(RIGHT('Cihazlar'!V171,4)),VALUE(MID('Cihazlar'!V171,4,2)),VALUE(LEFT('Cihazlar'!V171,2))),"")))),12)))</f>
        <v/>
      </c>
      <c r="L171" s="17" t="str">
        <f>IF(K171="","",K171-TODAY())</f>
        <v/>
      </c>
      <c r="M171" s="16" t="str">
        <f>IF('Cihazlar'!F171&lt;&gt;"",IF('Cihazlar'!F171="","",IF(ISNUMBER('Cihazlar'!F171),'Cihazlar'!F171,IFERROR(DATE(VALUE(RIGHT('Cihazlar'!F171,4)),VALUE(MID('Cihazlar'!F171,4,2)),VALUE(LEFT('Cihazlar'!F171,2))),""))),IF('Cihazlar'!E171="","",IF(ISNUMBER('Cihazlar'!E171),'Cihazlar'!E171,IFERROR(DATE(VALUE(RIGHT('Cihazlar'!E171,4)),VALUE(MID('Cihazlar'!E171,4,2)),VALUE(LEFT('Cihazlar'!E171,2))),""))))</f>
        <v/>
      </c>
      <c r="N171" t="str">
        <f>IF('Cihazlar'!C171="","",IFERROR(MATCH('Cihazlar'!C171,'Ürünler'!$A:$A,0),IFERROR(MATCH('Cihazlar'!C171,'Ürünler'!$B:$B,0),"")))</f>
        <v/>
      </c>
      <c r="O171">
        <f>IF(P171&gt;0,0,IF('Cihazlar'!J171&lt;&gt;"",N(VALUE('Cihazlar'!J171)),IF(N171="",0,N(INDEX('Ürünler'!$C:$C,N171)))))</f>
        <v>0</v>
      </c>
      <c r="P171">
        <f>IF('Cihazlar'!K171&lt;&gt;"",N(VALUE('Cihazlar'!K171)),IF('Cihazlar'!J171&lt;&gt;"",0,IF(N171="",0,N(INDEX('Ürünler'!$D:$D,N171)))))</f>
        <v>0</v>
      </c>
    </row>
    <row r="172" spans="1:16">
      <c r="A172" t="str">
        <f>IF(AND('Cihazlar'!A172="",'Cihazlar'!B172=""),"",IFERROR(INDEX('Müşteriler'!$A:$A,MATCH(IF('Cihazlar'!A172="","§",'Cihazlar'!A172),'Müşteriler'!$K:$K,0)),IFERROR(INDEX('Müşteriler'!$A:$A,MATCH(IF('Cihazlar'!B172="","§",'Cihazlar'!B172),'Müşteriler'!$C:$C,0)),'Cihazlar'!A172&amp;'Cihazlar'!B172)))</f>
        <v/>
      </c>
      <c r="B172" t="str">
        <f>IF('Cihazlar'!C172="","",IF(N172="",'Cihazlar'!C172,INDEX('Ürünler'!$B:$B,N172)))</f>
        <v/>
      </c>
      <c r="C172" t="str">
        <f>IF('Cihazlar'!D172="","",'Cihazlar'!D172)</f>
        <v/>
      </c>
      <c r="D172" s="16" t="str">
        <f>M172</f>
        <v/>
      </c>
      <c r="E172" t="str">
        <f>IF(P172&gt;0,P172&amp;" gün",IF(O172&gt;0,O172&amp;" ay",""))</f>
        <v/>
      </c>
      <c r="F172" s="16" t="str">
        <f>IF(OR('Cihazlar'!C172="",M172=""),"",IF(P172&gt;0,M172+P172,IF(O172&gt;0,EDATE(M172,O172),"")))</f>
        <v/>
      </c>
      <c r="G172" s="17" t="str">
        <f>IF(F172="","",F172-TODAY())</f>
        <v/>
      </c>
      <c r="H172" t="str">
        <f>IF(G172="","",IF(G172&lt;0,"Gecikmiş",IF(G172&lt;=30,"30 gün içinde","Planlı")))</f>
        <v/>
      </c>
      <c r="I172" s="16" t="str">
        <f>IF('Cihazlar'!S172="","",IF('Cihazlar'!T172="Uygun değil",(IF('Cihazlar'!S172="","",IF(ISNUMBER('Cihazlar'!S172),'Cihazlar'!S172,IFERROR(DATE(VALUE(RIGHT('Cihazlar'!S172,4)),VALUE(MID('Cihazlar'!S172,4,2)),VALUE(LEFT('Cihazlar'!S172,2))),""))))+0,EDATE((IF('Cihazlar'!S172="","",IF(ISNUMBER('Cihazlar'!S172),'Cihazlar'!S172,IFERROR(DATE(VALUE(RIGHT('Cihazlar'!S172,4)),VALUE(MID('Cihazlar'!S172,4,2)),VALUE(LEFT('Cihazlar'!S172,2))),"")))),12)))</f>
        <v/>
      </c>
      <c r="J172" s="17" t="str">
        <f>IF(I172="","",I172-TODAY())</f>
        <v/>
      </c>
      <c r="K172" s="16" t="str">
        <f>IF('Cihazlar'!V172="","",IF('Cihazlar'!W172="Uygun değil",(IF('Cihazlar'!V172="","",IF(ISNUMBER('Cihazlar'!V172),'Cihazlar'!V172,IFERROR(DATE(VALUE(RIGHT('Cihazlar'!V172,4)),VALUE(MID('Cihazlar'!V172,4,2)),VALUE(LEFT('Cihazlar'!V172,2))),""))))+0,EDATE((IF('Cihazlar'!V172="","",IF(ISNUMBER('Cihazlar'!V172),'Cihazlar'!V172,IFERROR(DATE(VALUE(RIGHT('Cihazlar'!V172,4)),VALUE(MID('Cihazlar'!V172,4,2)),VALUE(LEFT('Cihazlar'!V172,2))),"")))),12)))</f>
        <v/>
      </c>
      <c r="L172" s="17" t="str">
        <f>IF(K172="","",K172-TODAY())</f>
        <v/>
      </c>
      <c r="M172" s="16" t="str">
        <f>IF('Cihazlar'!F172&lt;&gt;"",IF('Cihazlar'!F172="","",IF(ISNUMBER('Cihazlar'!F172),'Cihazlar'!F172,IFERROR(DATE(VALUE(RIGHT('Cihazlar'!F172,4)),VALUE(MID('Cihazlar'!F172,4,2)),VALUE(LEFT('Cihazlar'!F172,2))),""))),IF('Cihazlar'!E172="","",IF(ISNUMBER('Cihazlar'!E172),'Cihazlar'!E172,IFERROR(DATE(VALUE(RIGHT('Cihazlar'!E172,4)),VALUE(MID('Cihazlar'!E172,4,2)),VALUE(LEFT('Cihazlar'!E172,2))),""))))</f>
        <v/>
      </c>
      <c r="N172" t="str">
        <f>IF('Cihazlar'!C172="","",IFERROR(MATCH('Cihazlar'!C172,'Ürünler'!$A:$A,0),IFERROR(MATCH('Cihazlar'!C172,'Ürünler'!$B:$B,0),"")))</f>
        <v/>
      </c>
      <c r="O172">
        <f>IF(P172&gt;0,0,IF('Cihazlar'!J172&lt;&gt;"",N(VALUE('Cihazlar'!J172)),IF(N172="",0,N(INDEX('Ürünler'!$C:$C,N172)))))</f>
        <v>0</v>
      </c>
      <c r="P172">
        <f>IF('Cihazlar'!K172&lt;&gt;"",N(VALUE('Cihazlar'!K172)),IF('Cihazlar'!J172&lt;&gt;"",0,IF(N172="",0,N(INDEX('Ürünler'!$D:$D,N172)))))</f>
        <v>0</v>
      </c>
    </row>
    <row r="173" spans="1:16">
      <c r="A173" t="str">
        <f>IF(AND('Cihazlar'!A173="",'Cihazlar'!B173=""),"",IFERROR(INDEX('Müşteriler'!$A:$A,MATCH(IF('Cihazlar'!A173="","§",'Cihazlar'!A173),'Müşteriler'!$K:$K,0)),IFERROR(INDEX('Müşteriler'!$A:$A,MATCH(IF('Cihazlar'!B173="","§",'Cihazlar'!B173),'Müşteriler'!$C:$C,0)),'Cihazlar'!A173&amp;'Cihazlar'!B173)))</f>
        <v/>
      </c>
      <c r="B173" t="str">
        <f>IF('Cihazlar'!C173="","",IF(N173="",'Cihazlar'!C173,INDEX('Ürünler'!$B:$B,N173)))</f>
        <v/>
      </c>
      <c r="C173" t="str">
        <f>IF('Cihazlar'!D173="","",'Cihazlar'!D173)</f>
        <v/>
      </c>
      <c r="D173" s="16" t="str">
        <f>M173</f>
        <v/>
      </c>
      <c r="E173" t="str">
        <f>IF(P173&gt;0,P173&amp;" gün",IF(O173&gt;0,O173&amp;" ay",""))</f>
        <v/>
      </c>
      <c r="F173" s="16" t="str">
        <f>IF(OR('Cihazlar'!C173="",M173=""),"",IF(P173&gt;0,M173+P173,IF(O173&gt;0,EDATE(M173,O173),"")))</f>
        <v/>
      </c>
      <c r="G173" s="17" t="str">
        <f>IF(F173="","",F173-TODAY())</f>
        <v/>
      </c>
      <c r="H173" t="str">
        <f>IF(G173="","",IF(G173&lt;0,"Gecikmiş",IF(G173&lt;=30,"30 gün içinde","Planlı")))</f>
        <v/>
      </c>
      <c r="I173" s="16" t="str">
        <f>IF('Cihazlar'!S173="","",IF('Cihazlar'!T173="Uygun değil",(IF('Cihazlar'!S173="","",IF(ISNUMBER('Cihazlar'!S173),'Cihazlar'!S173,IFERROR(DATE(VALUE(RIGHT('Cihazlar'!S173,4)),VALUE(MID('Cihazlar'!S173,4,2)),VALUE(LEFT('Cihazlar'!S173,2))),""))))+0,EDATE((IF('Cihazlar'!S173="","",IF(ISNUMBER('Cihazlar'!S173),'Cihazlar'!S173,IFERROR(DATE(VALUE(RIGHT('Cihazlar'!S173,4)),VALUE(MID('Cihazlar'!S173,4,2)),VALUE(LEFT('Cihazlar'!S173,2))),"")))),12)))</f>
        <v/>
      </c>
      <c r="J173" s="17" t="str">
        <f>IF(I173="","",I173-TODAY())</f>
        <v/>
      </c>
      <c r="K173" s="16" t="str">
        <f>IF('Cihazlar'!V173="","",IF('Cihazlar'!W173="Uygun değil",(IF('Cihazlar'!V173="","",IF(ISNUMBER('Cihazlar'!V173),'Cihazlar'!V173,IFERROR(DATE(VALUE(RIGHT('Cihazlar'!V173,4)),VALUE(MID('Cihazlar'!V173,4,2)),VALUE(LEFT('Cihazlar'!V173,2))),""))))+0,EDATE((IF('Cihazlar'!V173="","",IF(ISNUMBER('Cihazlar'!V173),'Cihazlar'!V173,IFERROR(DATE(VALUE(RIGHT('Cihazlar'!V173,4)),VALUE(MID('Cihazlar'!V173,4,2)),VALUE(LEFT('Cihazlar'!V173,2))),"")))),12)))</f>
        <v/>
      </c>
      <c r="L173" s="17" t="str">
        <f>IF(K173="","",K173-TODAY())</f>
        <v/>
      </c>
      <c r="M173" s="16" t="str">
        <f>IF('Cihazlar'!F173&lt;&gt;"",IF('Cihazlar'!F173="","",IF(ISNUMBER('Cihazlar'!F173),'Cihazlar'!F173,IFERROR(DATE(VALUE(RIGHT('Cihazlar'!F173,4)),VALUE(MID('Cihazlar'!F173,4,2)),VALUE(LEFT('Cihazlar'!F173,2))),""))),IF('Cihazlar'!E173="","",IF(ISNUMBER('Cihazlar'!E173),'Cihazlar'!E173,IFERROR(DATE(VALUE(RIGHT('Cihazlar'!E173,4)),VALUE(MID('Cihazlar'!E173,4,2)),VALUE(LEFT('Cihazlar'!E173,2))),""))))</f>
        <v/>
      </c>
      <c r="N173" t="str">
        <f>IF('Cihazlar'!C173="","",IFERROR(MATCH('Cihazlar'!C173,'Ürünler'!$A:$A,0),IFERROR(MATCH('Cihazlar'!C173,'Ürünler'!$B:$B,0),"")))</f>
        <v/>
      </c>
      <c r="O173">
        <f>IF(P173&gt;0,0,IF('Cihazlar'!J173&lt;&gt;"",N(VALUE('Cihazlar'!J173)),IF(N173="",0,N(INDEX('Ürünler'!$C:$C,N173)))))</f>
        <v>0</v>
      </c>
      <c r="P173">
        <f>IF('Cihazlar'!K173&lt;&gt;"",N(VALUE('Cihazlar'!K173)),IF('Cihazlar'!J173&lt;&gt;"",0,IF(N173="",0,N(INDEX('Ürünler'!$D:$D,N173)))))</f>
        <v>0</v>
      </c>
    </row>
    <row r="174" spans="1:16">
      <c r="A174" t="str">
        <f>IF(AND('Cihazlar'!A174="",'Cihazlar'!B174=""),"",IFERROR(INDEX('Müşteriler'!$A:$A,MATCH(IF('Cihazlar'!A174="","§",'Cihazlar'!A174),'Müşteriler'!$K:$K,0)),IFERROR(INDEX('Müşteriler'!$A:$A,MATCH(IF('Cihazlar'!B174="","§",'Cihazlar'!B174),'Müşteriler'!$C:$C,0)),'Cihazlar'!A174&amp;'Cihazlar'!B174)))</f>
        <v/>
      </c>
      <c r="B174" t="str">
        <f>IF('Cihazlar'!C174="","",IF(N174="",'Cihazlar'!C174,INDEX('Ürünler'!$B:$B,N174)))</f>
        <v/>
      </c>
      <c r="C174" t="str">
        <f>IF('Cihazlar'!D174="","",'Cihazlar'!D174)</f>
        <v/>
      </c>
      <c r="D174" s="16" t="str">
        <f>M174</f>
        <v/>
      </c>
      <c r="E174" t="str">
        <f>IF(P174&gt;0,P174&amp;" gün",IF(O174&gt;0,O174&amp;" ay",""))</f>
        <v/>
      </c>
      <c r="F174" s="16" t="str">
        <f>IF(OR('Cihazlar'!C174="",M174=""),"",IF(P174&gt;0,M174+P174,IF(O174&gt;0,EDATE(M174,O174),"")))</f>
        <v/>
      </c>
      <c r="G174" s="17" t="str">
        <f>IF(F174="","",F174-TODAY())</f>
        <v/>
      </c>
      <c r="H174" t="str">
        <f>IF(G174="","",IF(G174&lt;0,"Gecikmiş",IF(G174&lt;=30,"30 gün içinde","Planlı")))</f>
        <v/>
      </c>
      <c r="I174" s="16" t="str">
        <f>IF('Cihazlar'!S174="","",IF('Cihazlar'!T174="Uygun değil",(IF('Cihazlar'!S174="","",IF(ISNUMBER('Cihazlar'!S174),'Cihazlar'!S174,IFERROR(DATE(VALUE(RIGHT('Cihazlar'!S174,4)),VALUE(MID('Cihazlar'!S174,4,2)),VALUE(LEFT('Cihazlar'!S174,2))),""))))+0,EDATE((IF('Cihazlar'!S174="","",IF(ISNUMBER('Cihazlar'!S174),'Cihazlar'!S174,IFERROR(DATE(VALUE(RIGHT('Cihazlar'!S174,4)),VALUE(MID('Cihazlar'!S174,4,2)),VALUE(LEFT('Cihazlar'!S174,2))),"")))),12)))</f>
        <v/>
      </c>
      <c r="J174" s="17" t="str">
        <f>IF(I174="","",I174-TODAY())</f>
        <v/>
      </c>
      <c r="K174" s="16" t="str">
        <f>IF('Cihazlar'!V174="","",IF('Cihazlar'!W174="Uygun değil",(IF('Cihazlar'!V174="","",IF(ISNUMBER('Cihazlar'!V174),'Cihazlar'!V174,IFERROR(DATE(VALUE(RIGHT('Cihazlar'!V174,4)),VALUE(MID('Cihazlar'!V174,4,2)),VALUE(LEFT('Cihazlar'!V174,2))),""))))+0,EDATE((IF('Cihazlar'!V174="","",IF(ISNUMBER('Cihazlar'!V174),'Cihazlar'!V174,IFERROR(DATE(VALUE(RIGHT('Cihazlar'!V174,4)),VALUE(MID('Cihazlar'!V174,4,2)),VALUE(LEFT('Cihazlar'!V174,2))),"")))),12)))</f>
        <v/>
      </c>
      <c r="L174" s="17" t="str">
        <f>IF(K174="","",K174-TODAY())</f>
        <v/>
      </c>
      <c r="M174" s="16" t="str">
        <f>IF('Cihazlar'!F174&lt;&gt;"",IF('Cihazlar'!F174="","",IF(ISNUMBER('Cihazlar'!F174),'Cihazlar'!F174,IFERROR(DATE(VALUE(RIGHT('Cihazlar'!F174,4)),VALUE(MID('Cihazlar'!F174,4,2)),VALUE(LEFT('Cihazlar'!F174,2))),""))),IF('Cihazlar'!E174="","",IF(ISNUMBER('Cihazlar'!E174),'Cihazlar'!E174,IFERROR(DATE(VALUE(RIGHT('Cihazlar'!E174,4)),VALUE(MID('Cihazlar'!E174,4,2)),VALUE(LEFT('Cihazlar'!E174,2))),""))))</f>
        <v/>
      </c>
      <c r="N174" t="str">
        <f>IF('Cihazlar'!C174="","",IFERROR(MATCH('Cihazlar'!C174,'Ürünler'!$A:$A,0),IFERROR(MATCH('Cihazlar'!C174,'Ürünler'!$B:$B,0),"")))</f>
        <v/>
      </c>
      <c r="O174">
        <f>IF(P174&gt;0,0,IF('Cihazlar'!J174&lt;&gt;"",N(VALUE('Cihazlar'!J174)),IF(N174="",0,N(INDEX('Ürünler'!$C:$C,N174)))))</f>
        <v>0</v>
      </c>
      <c r="P174">
        <f>IF('Cihazlar'!K174&lt;&gt;"",N(VALUE('Cihazlar'!K174)),IF('Cihazlar'!J174&lt;&gt;"",0,IF(N174="",0,N(INDEX('Ürünler'!$D:$D,N174)))))</f>
        <v>0</v>
      </c>
    </row>
    <row r="175" spans="1:16">
      <c r="A175" t="str">
        <f>IF(AND('Cihazlar'!A175="",'Cihazlar'!B175=""),"",IFERROR(INDEX('Müşteriler'!$A:$A,MATCH(IF('Cihazlar'!A175="","§",'Cihazlar'!A175),'Müşteriler'!$K:$K,0)),IFERROR(INDEX('Müşteriler'!$A:$A,MATCH(IF('Cihazlar'!B175="","§",'Cihazlar'!B175),'Müşteriler'!$C:$C,0)),'Cihazlar'!A175&amp;'Cihazlar'!B175)))</f>
        <v/>
      </c>
      <c r="B175" t="str">
        <f>IF('Cihazlar'!C175="","",IF(N175="",'Cihazlar'!C175,INDEX('Ürünler'!$B:$B,N175)))</f>
        <v/>
      </c>
      <c r="C175" t="str">
        <f>IF('Cihazlar'!D175="","",'Cihazlar'!D175)</f>
        <v/>
      </c>
      <c r="D175" s="16" t="str">
        <f>M175</f>
        <v/>
      </c>
      <c r="E175" t="str">
        <f>IF(P175&gt;0,P175&amp;" gün",IF(O175&gt;0,O175&amp;" ay",""))</f>
        <v/>
      </c>
      <c r="F175" s="16" t="str">
        <f>IF(OR('Cihazlar'!C175="",M175=""),"",IF(P175&gt;0,M175+P175,IF(O175&gt;0,EDATE(M175,O175),"")))</f>
        <v/>
      </c>
      <c r="G175" s="17" t="str">
        <f>IF(F175="","",F175-TODAY())</f>
        <v/>
      </c>
      <c r="H175" t="str">
        <f>IF(G175="","",IF(G175&lt;0,"Gecikmiş",IF(G175&lt;=30,"30 gün içinde","Planlı")))</f>
        <v/>
      </c>
      <c r="I175" s="16" t="str">
        <f>IF('Cihazlar'!S175="","",IF('Cihazlar'!T175="Uygun değil",(IF('Cihazlar'!S175="","",IF(ISNUMBER('Cihazlar'!S175),'Cihazlar'!S175,IFERROR(DATE(VALUE(RIGHT('Cihazlar'!S175,4)),VALUE(MID('Cihazlar'!S175,4,2)),VALUE(LEFT('Cihazlar'!S175,2))),""))))+0,EDATE((IF('Cihazlar'!S175="","",IF(ISNUMBER('Cihazlar'!S175),'Cihazlar'!S175,IFERROR(DATE(VALUE(RIGHT('Cihazlar'!S175,4)),VALUE(MID('Cihazlar'!S175,4,2)),VALUE(LEFT('Cihazlar'!S175,2))),"")))),12)))</f>
        <v/>
      </c>
      <c r="J175" s="17" t="str">
        <f>IF(I175="","",I175-TODAY())</f>
        <v/>
      </c>
      <c r="K175" s="16" t="str">
        <f>IF('Cihazlar'!V175="","",IF('Cihazlar'!W175="Uygun değil",(IF('Cihazlar'!V175="","",IF(ISNUMBER('Cihazlar'!V175),'Cihazlar'!V175,IFERROR(DATE(VALUE(RIGHT('Cihazlar'!V175,4)),VALUE(MID('Cihazlar'!V175,4,2)),VALUE(LEFT('Cihazlar'!V175,2))),""))))+0,EDATE((IF('Cihazlar'!V175="","",IF(ISNUMBER('Cihazlar'!V175),'Cihazlar'!V175,IFERROR(DATE(VALUE(RIGHT('Cihazlar'!V175,4)),VALUE(MID('Cihazlar'!V175,4,2)),VALUE(LEFT('Cihazlar'!V175,2))),"")))),12)))</f>
        <v/>
      </c>
      <c r="L175" s="17" t="str">
        <f>IF(K175="","",K175-TODAY())</f>
        <v/>
      </c>
      <c r="M175" s="16" t="str">
        <f>IF('Cihazlar'!F175&lt;&gt;"",IF('Cihazlar'!F175="","",IF(ISNUMBER('Cihazlar'!F175),'Cihazlar'!F175,IFERROR(DATE(VALUE(RIGHT('Cihazlar'!F175,4)),VALUE(MID('Cihazlar'!F175,4,2)),VALUE(LEFT('Cihazlar'!F175,2))),""))),IF('Cihazlar'!E175="","",IF(ISNUMBER('Cihazlar'!E175),'Cihazlar'!E175,IFERROR(DATE(VALUE(RIGHT('Cihazlar'!E175,4)),VALUE(MID('Cihazlar'!E175,4,2)),VALUE(LEFT('Cihazlar'!E175,2))),""))))</f>
        <v/>
      </c>
      <c r="N175" t="str">
        <f>IF('Cihazlar'!C175="","",IFERROR(MATCH('Cihazlar'!C175,'Ürünler'!$A:$A,0),IFERROR(MATCH('Cihazlar'!C175,'Ürünler'!$B:$B,0),"")))</f>
        <v/>
      </c>
      <c r="O175">
        <f>IF(P175&gt;0,0,IF('Cihazlar'!J175&lt;&gt;"",N(VALUE('Cihazlar'!J175)),IF(N175="",0,N(INDEX('Ürünler'!$C:$C,N175)))))</f>
        <v>0</v>
      </c>
      <c r="P175">
        <f>IF('Cihazlar'!K175&lt;&gt;"",N(VALUE('Cihazlar'!K175)),IF('Cihazlar'!J175&lt;&gt;"",0,IF(N175="",0,N(INDEX('Ürünler'!$D:$D,N175)))))</f>
        <v>0</v>
      </c>
    </row>
    <row r="176" spans="1:16">
      <c r="A176" t="str">
        <f>IF(AND('Cihazlar'!A176="",'Cihazlar'!B176=""),"",IFERROR(INDEX('Müşteriler'!$A:$A,MATCH(IF('Cihazlar'!A176="","§",'Cihazlar'!A176),'Müşteriler'!$K:$K,0)),IFERROR(INDEX('Müşteriler'!$A:$A,MATCH(IF('Cihazlar'!B176="","§",'Cihazlar'!B176),'Müşteriler'!$C:$C,0)),'Cihazlar'!A176&amp;'Cihazlar'!B176)))</f>
        <v/>
      </c>
      <c r="B176" t="str">
        <f>IF('Cihazlar'!C176="","",IF(N176="",'Cihazlar'!C176,INDEX('Ürünler'!$B:$B,N176)))</f>
        <v/>
      </c>
      <c r="C176" t="str">
        <f>IF('Cihazlar'!D176="","",'Cihazlar'!D176)</f>
        <v/>
      </c>
      <c r="D176" s="16" t="str">
        <f>M176</f>
        <v/>
      </c>
      <c r="E176" t="str">
        <f>IF(P176&gt;0,P176&amp;" gün",IF(O176&gt;0,O176&amp;" ay",""))</f>
        <v/>
      </c>
      <c r="F176" s="16" t="str">
        <f>IF(OR('Cihazlar'!C176="",M176=""),"",IF(P176&gt;0,M176+P176,IF(O176&gt;0,EDATE(M176,O176),"")))</f>
        <v/>
      </c>
      <c r="G176" s="17" t="str">
        <f>IF(F176="","",F176-TODAY())</f>
        <v/>
      </c>
      <c r="H176" t="str">
        <f>IF(G176="","",IF(G176&lt;0,"Gecikmiş",IF(G176&lt;=30,"30 gün içinde","Planlı")))</f>
        <v/>
      </c>
      <c r="I176" s="16" t="str">
        <f>IF('Cihazlar'!S176="","",IF('Cihazlar'!T176="Uygun değil",(IF('Cihazlar'!S176="","",IF(ISNUMBER('Cihazlar'!S176),'Cihazlar'!S176,IFERROR(DATE(VALUE(RIGHT('Cihazlar'!S176,4)),VALUE(MID('Cihazlar'!S176,4,2)),VALUE(LEFT('Cihazlar'!S176,2))),""))))+0,EDATE((IF('Cihazlar'!S176="","",IF(ISNUMBER('Cihazlar'!S176),'Cihazlar'!S176,IFERROR(DATE(VALUE(RIGHT('Cihazlar'!S176,4)),VALUE(MID('Cihazlar'!S176,4,2)),VALUE(LEFT('Cihazlar'!S176,2))),"")))),12)))</f>
        <v/>
      </c>
      <c r="J176" s="17" t="str">
        <f>IF(I176="","",I176-TODAY())</f>
        <v/>
      </c>
      <c r="K176" s="16" t="str">
        <f>IF('Cihazlar'!V176="","",IF('Cihazlar'!W176="Uygun değil",(IF('Cihazlar'!V176="","",IF(ISNUMBER('Cihazlar'!V176),'Cihazlar'!V176,IFERROR(DATE(VALUE(RIGHT('Cihazlar'!V176,4)),VALUE(MID('Cihazlar'!V176,4,2)),VALUE(LEFT('Cihazlar'!V176,2))),""))))+0,EDATE((IF('Cihazlar'!V176="","",IF(ISNUMBER('Cihazlar'!V176),'Cihazlar'!V176,IFERROR(DATE(VALUE(RIGHT('Cihazlar'!V176,4)),VALUE(MID('Cihazlar'!V176,4,2)),VALUE(LEFT('Cihazlar'!V176,2))),"")))),12)))</f>
        <v/>
      </c>
      <c r="L176" s="17" t="str">
        <f>IF(K176="","",K176-TODAY())</f>
        <v/>
      </c>
      <c r="M176" s="16" t="str">
        <f>IF('Cihazlar'!F176&lt;&gt;"",IF('Cihazlar'!F176="","",IF(ISNUMBER('Cihazlar'!F176),'Cihazlar'!F176,IFERROR(DATE(VALUE(RIGHT('Cihazlar'!F176,4)),VALUE(MID('Cihazlar'!F176,4,2)),VALUE(LEFT('Cihazlar'!F176,2))),""))),IF('Cihazlar'!E176="","",IF(ISNUMBER('Cihazlar'!E176),'Cihazlar'!E176,IFERROR(DATE(VALUE(RIGHT('Cihazlar'!E176,4)),VALUE(MID('Cihazlar'!E176,4,2)),VALUE(LEFT('Cihazlar'!E176,2))),""))))</f>
        <v/>
      </c>
      <c r="N176" t="str">
        <f>IF('Cihazlar'!C176="","",IFERROR(MATCH('Cihazlar'!C176,'Ürünler'!$A:$A,0),IFERROR(MATCH('Cihazlar'!C176,'Ürünler'!$B:$B,0),"")))</f>
        <v/>
      </c>
      <c r="O176">
        <f>IF(P176&gt;0,0,IF('Cihazlar'!J176&lt;&gt;"",N(VALUE('Cihazlar'!J176)),IF(N176="",0,N(INDEX('Ürünler'!$C:$C,N176)))))</f>
        <v>0</v>
      </c>
      <c r="P176">
        <f>IF('Cihazlar'!K176&lt;&gt;"",N(VALUE('Cihazlar'!K176)),IF('Cihazlar'!J176&lt;&gt;"",0,IF(N176="",0,N(INDEX('Ürünler'!$D:$D,N176)))))</f>
        <v>0</v>
      </c>
    </row>
    <row r="177" spans="1:16">
      <c r="A177" t="str">
        <f>IF(AND('Cihazlar'!A177="",'Cihazlar'!B177=""),"",IFERROR(INDEX('Müşteriler'!$A:$A,MATCH(IF('Cihazlar'!A177="","§",'Cihazlar'!A177),'Müşteriler'!$K:$K,0)),IFERROR(INDEX('Müşteriler'!$A:$A,MATCH(IF('Cihazlar'!B177="","§",'Cihazlar'!B177),'Müşteriler'!$C:$C,0)),'Cihazlar'!A177&amp;'Cihazlar'!B177)))</f>
        <v/>
      </c>
      <c r="B177" t="str">
        <f>IF('Cihazlar'!C177="","",IF(N177="",'Cihazlar'!C177,INDEX('Ürünler'!$B:$B,N177)))</f>
        <v/>
      </c>
      <c r="C177" t="str">
        <f>IF('Cihazlar'!D177="","",'Cihazlar'!D177)</f>
        <v/>
      </c>
      <c r="D177" s="16" t="str">
        <f>M177</f>
        <v/>
      </c>
      <c r="E177" t="str">
        <f>IF(P177&gt;0,P177&amp;" gün",IF(O177&gt;0,O177&amp;" ay",""))</f>
        <v/>
      </c>
      <c r="F177" s="16" t="str">
        <f>IF(OR('Cihazlar'!C177="",M177=""),"",IF(P177&gt;0,M177+P177,IF(O177&gt;0,EDATE(M177,O177),"")))</f>
        <v/>
      </c>
      <c r="G177" s="17" t="str">
        <f>IF(F177="","",F177-TODAY())</f>
        <v/>
      </c>
      <c r="H177" t="str">
        <f>IF(G177="","",IF(G177&lt;0,"Gecikmiş",IF(G177&lt;=30,"30 gün içinde","Planlı")))</f>
        <v/>
      </c>
      <c r="I177" s="16" t="str">
        <f>IF('Cihazlar'!S177="","",IF('Cihazlar'!T177="Uygun değil",(IF('Cihazlar'!S177="","",IF(ISNUMBER('Cihazlar'!S177),'Cihazlar'!S177,IFERROR(DATE(VALUE(RIGHT('Cihazlar'!S177,4)),VALUE(MID('Cihazlar'!S177,4,2)),VALUE(LEFT('Cihazlar'!S177,2))),""))))+0,EDATE((IF('Cihazlar'!S177="","",IF(ISNUMBER('Cihazlar'!S177),'Cihazlar'!S177,IFERROR(DATE(VALUE(RIGHT('Cihazlar'!S177,4)),VALUE(MID('Cihazlar'!S177,4,2)),VALUE(LEFT('Cihazlar'!S177,2))),"")))),12)))</f>
        <v/>
      </c>
      <c r="J177" s="17" t="str">
        <f>IF(I177="","",I177-TODAY())</f>
        <v/>
      </c>
      <c r="K177" s="16" t="str">
        <f>IF('Cihazlar'!V177="","",IF('Cihazlar'!W177="Uygun değil",(IF('Cihazlar'!V177="","",IF(ISNUMBER('Cihazlar'!V177),'Cihazlar'!V177,IFERROR(DATE(VALUE(RIGHT('Cihazlar'!V177,4)),VALUE(MID('Cihazlar'!V177,4,2)),VALUE(LEFT('Cihazlar'!V177,2))),""))))+0,EDATE((IF('Cihazlar'!V177="","",IF(ISNUMBER('Cihazlar'!V177),'Cihazlar'!V177,IFERROR(DATE(VALUE(RIGHT('Cihazlar'!V177,4)),VALUE(MID('Cihazlar'!V177,4,2)),VALUE(LEFT('Cihazlar'!V177,2))),"")))),12)))</f>
        <v/>
      </c>
      <c r="L177" s="17" t="str">
        <f>IF(K177="","",K177-TODAY())</f>
        <v/>
      </c>
      <c r="M177" s="16" t="str">
        <f>IF('Cihazlar'!F177&lt;&gt;"",IF('Cihazlar'!F177="","",IF(ISNUMBER('Cihazlar'!F177),'Cihazlar'!F177,IFERROR(DATE(VALUE(RIGHT('Cihazlar'!F177,4)),VALUE(MID('Cihazlar'!F177,4,2)),VALUE(LEFT('Cihazlar'!F177,2))),""))),IF('Cihazlar'!E177="","",IF(ISNUMBER('Cihazlar'!E177),'Cihazlar'!E177,IFERROR(DATE(VALUE(RIGHT('Cihazlar'!E177,4)),VALUE(MID('Cihazlar'!E177,4,2)),VALUE(LEFT('Cihazlar'!E177,2))),""))))</f>
        <v/>
      </c>
      <c r="N177" t="str">
        <f>IF('Cihazlar'!C177="","",IFERROR(MATCH('Cihazlar'!C177,'Ürünler'!$A:$A,0),IFERROR(MATCH('Cihazlar'!C177,'Ürünler'!$B:$B,0),"")))</f>
        <v/>
      </c>
      <c r="O177">
        <f>IF(P177&gt;0,0,IF('Cihazlar'!J177&lt;&gt;"",N(VALUE('Cihazlar'!J177)),IF(N177="",0,N(INDEX('Ürünler'!$C:$C,N177)))))</f>
        <v>0</v>
      </c>
      <c r="P177">
        <f>IF('Cihazlar'!K177&lt;&gt;"",N(VALUE('Cihazlar'!K177)),IF('Cihazlar'!J177&lt;&gt;"",0,IF(N177="",0,N(INDEX('Ürünler'!$D:$D,N177)))))</f>
        <v>0</v>
      </c>
    </row>
    <row r="178" spans="1:16">
      <c r="A178" t="str">
        <f>IF(AND('Cihazlar'!A178="",'Cihazlar'!B178=""),"",IFERROR(INDEX('Müşteriler'!$A:$A,MATCH(IF('Cihazlar'!A178="","§",'Cihazlar'!A178),'Müşteriler'!$K:$K,0)),IFERROR(INDEX('Müşteriler'!$A:$A,MATCH(IF('Cihazlar'!B178="","§",'Cihazlar'!B178),'Müşteriler'!$C:$C,0)),'Cihazlar'!A178&amp;'Cihazlar'!B178)))</f>
        <v/>
      </c>
      <c r="B178" t="str">
        <f>IF('Cihazlar'!C178="","",IF(N178="",'Cihazlar'!C178,INDEX('Ürünler'!$B:$B,N178)))</f>
        <v/>
      </c>
      <c r="C178" t="str">
        <f>IF('Cihazlar'!D178="","",'Cihazlar'!D178)</f>
        <v/>
      </c>
      <c r="D178" s="16" t="str">
        <f>M178</f>
        <v/>
      </c>
      <c r="E178" t="str">
        <f>IF(P178&gt;0,P178&amp;" gün",IF(O178&gt;0,O178&amp;" ay",""))</f>
        <v/>
      </c>
      <c r="F178" s="16" t="str">
        <f>IF(OR('Cihazlar'!C178="",M178=""),"",IF(P178&gt;0,M178+P178,IF(O178&gt;0,EDATE(M178,O178),"")))</f>
        <v/>
      </c>
      <c r="G178" s="17" t="str">
        <f>IF(F178="","",F178-TODAY())</f>
        <v/>
      </c>
      <c r="H178" t="str">
        <f>IF(G178="","",IF(G178&lt;0,"Gecikmiş",IF(G178&lt;=30,"30 gün içinde","Planlı")))</f>
        <v/>
      </c>
      <c r="I178" s="16" t="str">
        <f>IF('Cihazlar'!S178="","",IF('Cihazlar'!T178="Uygun değil",(IF('Cihazlar'!S178="","",IF(ISNUMBER('Cihazlar'!S178),'Cihazlar'!S178,IFERROR(DATE(VALUE(RIGHT('Cihazlar'!S178,4)),VALUE(MID('Cihazlar'!S178,4,2)),VALUE(LEFT('Cihazlar'!S178,2))),""))))+0,EDATE((IF('Cihazlar'!S178="","",IF(ISNUMBER('Cihazlar'!S178),'Cihazlar'!S178,IFERROR(DATE(VALUE(RIGHT('Cihazlar'!S178,4)),VALUE(MID('Cihazlar'!S178,4,2)),VALUE(LEFT('Cihazlar'!S178,2))),"")))),12)))</f>
        <v/>
      </c>
      <c r="J178" s="17" t="str">
        <f>IF(I178="","",I178-TODAY())</f>
        <v/>
      </c>
      <c r="K178" s="16" t="str">
        <f>IF('Cihazlar'!V178="","",IF('Cihazlar'!W178="Uygun değil",(IF('Cihazlar'!V178="","",IF(ISNUMBER('Cihazlar'!V178),'Cihazlar'!V178,IFERROR(DATE(VALUE(RIGHT('Cihazlar'!V178,4)),VALUE(MID('Cihazlar'!V178,4,2)),VALUE(LEFT('Cihazlar'!V178,2))),""))))+0,EDATE((IF('Cihazlar'!V178="","",IF(ISNUMBER('Cihazlar'!V178),'Cihazlar'!V178,IFERROR(DATE(VALUE(RIGHT('Cihazlar'!V178,4)),VALUE(MID('Cihazlar'!V178,4,2)),VALUE(LEFT('Cihazlar'!V178,2))),"")))),12)))</f>
        <v/>
      </c>
      <c r="L178" s="17" t="str">
        <f>IF(K178="","",K178-TODAY())</f>
        <v/>
      </c>
      <c r="M178" s="16" t="str">
        <f>IF('Cihazlar'!F178&lt;&gt;"",IF('Cihazlar'!F178="","",IF(ISNUMBER('Cihazlar'!F178),'Cihazlar'!F178,IFERROR(DATE(VALUE(RIGHT('Cihazlar'!F178,4)),VALUE(MID('Cihazlar'!F178,4,2)),VALUE(LEFT('Cihazlar'!F178,2))),""))),IF('Cihazlar'!E178="","",IF(ISNUMBER('Cihazlar'!E178),'Cihazlar'!E178,IFERROR(DATE(VALUE(RIGHT('Cihazlar'!E178,4)),VALUE(MID('Cihazlar'!E178,4,2)),VALUE(LEFT('Cihazlar'!E178,2))),""))))</f>
        <v/>
      </c>
      <c r="N178" t="str">
        <f>IF('Cihazlar'!C178="","",IFERROR(MATCH('Cihazlar'!C178,'Ürünler'!$A:$A,0),IFERROR(MATCH('Cihazlar'!C178,'Ürünler'!$B:$B,0),"")))</f>
        <v/>
      </c>
      <c r="O178">
        <f>IF(P178&gt;0,0,IF('Cihazlar'!J178&lt;&gt;"",N(VALUE('Cihazlar'!J178)),IF(N178="",0,N(INDEX('Ürünler'!$C:$C,N178)))))</f>
        <v>0</v>
      </c>
      <c r="P178">
        <f>IF('Cihazlar'!K178&lt;&gt;"",N(VALUE('Cihazlar'!K178)),IF('Cihazlar'!J178&lt;&gt;"",0,IF(N178="",0,N(INDEX('Ürünler'!$D:$D,N178)))))</f>
        <v>0</v>
      </c>
    </row>
    <row r="179" spans="1:16">
      <c r="A179" t="str">
        <f>IF(AND('Cihazlar'!A179="",'Cihazlar'!B179=""),"",IFERROR(INDEX('Müşteriler'!$A:$A,MATCH(IF('Cihazlar'!A179="","§",'Cihazlar'!A179),'Müşteriler'!$K:$K,0)),IFERROR(INDEX('Müşteriler'!$A:$A,MATCH(IF('Cihazlar'!B179="","§",'Cihazlar'!B179),'Müşteriler'!$C:$C,0)),'Cihazlar'!A179&amp;'Cihazlar'!B179)))</f>
        <v/>
      </c>
      <c r="B179" t="str">
        <f>IF('Cihazlar'!C179="","",IF(N179="",'Cihazlar'!C179,INDEX('Ürünler'!$B:$B,N179)))</f>
        <v/>
      </c>
      <c r="C179" t="str">
        <f>IF('Cihazlar'!D179="","",'Cihazlar'!D179)</f>
        <v/>
      </c>
      <c r="D179" s="16" t="str">
        <f>M179</f>
        <v/>
      </c>
      <c r="E179" t="str">
        <f>IF(P179&gt;0,P179&amp;" gün",IF(O179&gt;0,O179&amp;" ay",""))</f>
        <v/>
      </c>
      <c r="F179" s="16" t="str">
        <f>IF(OR('Cihazlar'!C179="",M179=""),"",IF(P179&gt;0,M179+P179,IF(O179&gt;0,EDATE(M179,O179),"")))</f>
        <v/>
      </c>
      <c r="G179" s="17" t="str">
        <f>IF(F179="","",F179-TODAY())</f>
        <v/>
      </c>
      <c r="H179" t="str">
        <f>IF(G179="","",IF(G179&lt;0,"Gecikmiş",IF(G179&lt;=30,"30 gün içinde","Planlı")))</f>
        <v/>
      </c>
      <c r="I179" s="16" t="str">
        <f>IF('Cihazlar'!S179="","",IF('Cihazlar'!T179="Uygun değil",(IF('Cihazlar'!S179="","",IF(ISNUMBER('Cihazlar'!S179),'Cihazlar'!S179,IFERROR(DATE(VALUE(RIGHT('Cihazlar'!S179,4)),VALUE(MID('Cihazlar'!S179,4,2)),VALUE(LEFT('Cihazlar'!S179,2))),""))))+0,EDATE((IF('Cihazlar'!S179="","",IF(ISNUMBER('Cihazlar'!S179),'Cihazlar'!S179,IFERROR(DATE(VALUE(RIGHT('Cihazlar'!S179,4)),VALUE(MID('Cihazlar'!S179,4,2)),VALUE(LEFT('Cihazlar'!S179,2))),"")))),12)))</f>
        <v/>
      </c>
      <c r="J179" s="17" t="str">
        <f>IF(I179="","",I179-TODAY())</f>
        <v/>
      </c>
      <c r="K179" s="16" t="str">
        <f>IF('Cihazlar'!V179="","",IF('Cihazlar'!W179="Uygun değil",(IF('Cihazlar'!V179="","",IF(ISNUMBER('Cihazlar'!V179),'Cihazlar'!V179,IFERROR(DATE(VALUE(RIGHT('Cihazlar'!V179,4)),VALUE(MID('Cihazlar'!V179,4,2)),VALUE(LEFT('Cihazlar'!V179,2))),""))))+0,EDATE((IF('Cihazlar'!V179="","",IF(ISNUMBER('Cihazlar'!V179),'Cihazlar'!V179,IFERROR(DATE(VALUE(RIGHT('Cihazlar'!V179,4)),VALUE(MID('Cihazlar'!V179,4,2)),VALUE(LEFT('Cihazlar'!V179,2))),"")))),12)))</f>
        <v/>
      </c>
      <c r="L179" s="17" t="str">
        <f>IF(K179="","",K179-TODAY())</f>
        <v/>
      </c>
      <c r="M179" s="16" t="str">
        <f>IF('Cihazlar'!F179&lt;&gt;"",IF('Cihazlar'!F179="","",IF(ISNUMBER('Cihazlar'!F179),'Cihazlar'!F179,IFERROR(DATE(VALUE(RIGHT('Cihazlar'!F179,4)),VALUE(MID('Cihazlar'!F179,4,2)),VALUE(LEFT('Cihazlar'!F179,2))),""))),IF('Cihazlar'!E179="","",IF(ISNUMBER('Cihazlar'!E179),'Cihazlar'!E179,IFERROR(DATE(VALUE(RIGHT('Cihazlar'!E179,4)),VALUE(MID('Cihazlar'!E179,4,2)),VALUE(LEFT('Cihazlar'!E179,2))),""))))</f>
        <v/>
      </c>
      <c r="N179" t="str">
        <f>IF('Cihazlar'!C179="","",IFERROR(MATCH('Cihazlar'!C179,'Ürünler'!$A:$A,0),IFERROR(MATCH('Cihazlar'!C179,'Ürünler'!$B:$B,0),"")))</f>
        <v/>
      </c>
      <c r="O179">
        <f>IF(P179&gt;0,0,IF('Cihazlar'!J179&lt;&gt;"",N(VALUE('Cihazlar'!J179)),IF(N179="",0,N(INDEX('Ürünler'!$C:$C,N179)))))</f>
        <v>0</v>
      </c>
      <c r="P179">
        <f>IF('Cihazlar'!K179&lt;&gt;"",N(VALUE('Cihazlar'!K179)),IF('Cihazlar'!J179&lt;&gt;"",0,IF(N179="",0,N(INDEX('Ürünler'!$D:$D,N179)))))</f>
        <v>0</v>
      </c>
    </row>
    <row r="180" spans="1:16">
      <c r="A180" t="str">
        <f>IF(AND('Cihazlar'!A180="",'Cihazlar'!B180=""),"",IFERROR(INDEX('Müşteriler'!$A:$A,MATCH(IF('Cihazlar'!A180="","§",'Cihazlar'!A180),'Müşteriler'!$K:$K,0)),IFERROR(INDEX('Müşteriler'!$A:$A,MATCH(IF('Cihazlar'!B180="","§",'Cihazlar'!B180),'Müşteriler'!$C:$C,0)),'Cihazlar'!A180&amp;'Cihazlar'!B180)))</f>
        <v/>
      </c>
      <c r="B180" t="str">
        <f>IF('Cihazlar'!C180="","",IF(N180="",'Cihazlar'!C180,INDEX('Ürünler'!$B:$B,N180)))</f>
        <v/>
      </c>
      <c r="C180" t="str">
        <f>IF('Cihazlar'!D180="","",'Cihazlar'!D180)</f>
        <v/>
      </c>
      <c r="D180" s="16" t="str">
        <f>M180</f>
        <v/>
      </c>
      <c r="E180" t="str">
        <f>IF(P180&gt;0,P180&amp;" gün",IF(O180&gt;0,O180&amp;" ay",""))</f>
        <v/>
      </c>
      <c r="F180" s="16" t="str">
        <f>IF(OR('Cihazlar'!C180="",M180=""),"",IF(P180&gt;0,M180+P180,IF(O180&gt;0,EDATE(M180,O180),"")))</f>
        <v/>
      </c>
      <c r="G180" s="17" t="str">
        <f>IF(F180="","",F180-TODAY())</f>
        <v/>
      </c>
      <c r="H180" t="str">
        <f>IF(G180="","",IF(G180&lt;0,"Gecikmiş",IF(G180&lt;=30,"30 gün içinde","Planlı")))</f>
        <v/>
      </c>
      <c r="I180" s="16" t="str">
        <f>IF('Cihazlar'!S180="","",IF('Cihazlar'!T180="Uygun değil",(IF('Cihazlar'!S180="","",IF(ISNUMBER('Cihazlar'!S180),'Cihazlar'!S180,IFERROR(DATE(VALUE(RIGHT('Cihazlar'!S180,4)),VALUE(MID('Cihazlar'!S180,4,2)),VALUE(LEFT('Cihazlar'!S180,2))),""))))+0,EDATE((IF('Cihazlar'!S180="","",IF(ISNUMBER('Cihazlar'!S180),'Cihazlar'!S180,IFERROR(DATE(VALUE(RIGHT('Cihazlar'!S180,4)),VALUE(MID('Cihazlar'!S180,4,2)),VALUE(LEFT('Cihazlar'!S180,2))),"")))),12)))</f>
        <v/>
      </c>
      <c r="J180" s="17" t="str">
        <f>IF(I180="","",I180-TODAY())</f>
        <v/>
      </c>
      <c r="K180" s="16" t="str">
        <f>IF('Cihazlar'!V180="","",IF('Cihazlar'!W180="Uygun değil",(IF('Cihazlar'!V180="","",IF(ISNUMBER('Cihazlar'!V180),'Cihazlar'!V180,IFERROR(DATE(VALUE(RIGHT('Cihazlar'!V180,4)),VALUE(MID('Cihazlar'!V180,4,2)),VALUE(LEFT('Cihazlar'!V180,2))),""))))+0,EDATE((IF('Cihazlar'!V180="","",IF(ISNUMBER('Cihazlar'!V180),'Cihazlar'!V180,IFERROR(DATE(VALUE(RIGHT('Cihazlar'!V180,4)),VALUE(MID('Cihazlar'!V180,4,2)),VALUE(LEFT('Cihazlar'!V180,2))),"")))),12)))</f>
        <v/>
      </c>
      <c r="L180" s="17" t="str">
        <f>IF(K180="","",K180-TODAY())</f>
        <v/>
      </c>
      <c r="M180" s="16" t="str">
        <f>IF('Cihazlar'!F180&lt;&gt;"",IF('Cihazlar'!F180="","",IF(ISNUMBER('Cihazlar'!F180),'Cihazlar'!F180,IFERROR(DATE(VALUE(RIGHT('Cihazlar'!F180,4)),VALUE(MID('Cihazlar'!F180,4,2)),VALUE(LEFT('Cihazlar'!F180,2))),""))),IF('Cihazlar'!E180="","",IF(ISNUMBER('Cihazlar'!E180),'Cihazlar'!E180,IFERROR(DATE(VALUE(RIGHT('Cihazlar'!E180,4)),VALUE(MID('Cihazlar'!E180,4,2)),VALUE(LEFT('Cihazlar'!E180,2))),""))))</f>
        <v/>
      </c>
      <c r="N180" t="str">
        <f>IF('Cihazlar'!C180="","",IFERROR(MATCH('Cihazlar'!C180,'Ürünler'!$A:$A,0),IFERROR(MATCH('Cihazlar'!C180,'Ürünler'!$B:$B,0),"")))</f>
        <v/>
      </c>
      <c r="O180">
        <f>IF(P180&gt;0,0,IF('Cihazlar'!J180&lt;&gt;"",N(VALUE('Cihazlar'!J180)),IF(N180="",0,N(INDEX('Ürünler'!$C:$C,N180)))))</f>
        <v>0</v>
      </c>
      <c r="P180">
        <f>IF('Cihazlar'!K180&lt;&gt;"",N(VALUE('Cihazlar'!K180)),IF('Cihazlar'!J180&lt;&gt;"",0,IF(N180="",0,N(INDEX('Ürünler'!$D:$D,N180)))))</f>
        <v>0</v>
      </c>
    </row>
    <row r="181" spans="1:16">
      <c r="A181" t="str">
        <f>IF(AND('Cihazlar'!A181="",'Cihazlar'!B181=""),"",IFERROR(INDEX('Müşteriler'!$A:$A,MATCH(IF('Cihazlar'!A181="","§",'Cihazlar'!A181),'Müşteriler'!$K:$K,0)),IFERROR(INDEX('Müşteriler'!$A:$A,MATCH(IF('Cihazlar'!B181="","§",'Cihazlar'!B181),'Müşteriler'!$C:$C,0)),'Cihazlar'!A181&amp;'Cihazlar'!B181)))</f>
        <v/>
      </c>
      <c r="B181" t="str">
        <f>IF('Cihazlar'!C181="","",IF(N181="",'Cihazlar'!C181,INDEX('Ürünler'!$B:$B,N181)))</f>
        <v/>
      </c>
      <c r="C181" t="str">
        <f>IF('Cihazlar'!D181="","",'Cihazlar'!D181)</f>
        <v/>
      </c>
      <c r="D181" s="16" t="str">
        <f>M181</f>
        <v/>
      </c>
      <c r="E181" t="str">
        <f>IF(P181&gt;0,P181&amp;" gün",IF(O181&gt;0,O181&amp;" ay",""))</f>
        <v/>
      </c>
      <c r="F181" s="16" t="str">
        <f>IF(OR('Cihazlar'!C181="",M181=""),"",IF(P181&gt;0,M181+P181,IF(O181&gt;0,EDATE(M181,O181),"")))</f>
        <v/>
      </c>
      <c r="G181" s="17" t="str">
        <f>IF(F181="","",F181-TODAY())</f>
        <v/>
      </c>
      <c r="H181" t="str">
        <f>IF(G181="","",IF(G181&lt;0,"Gecikmiş",IF(G181&lt;=30,"30 gün içinde","Planlı")))</f>
        <v/>
      </c>
      <c r="I181" s="16" t="str">
        <f>IF('Cihazlar'!S181="","",IF('Cihazlar'!T181="Uygun değil",(IF('Cihazlar'!S181="","",IF(ISNUMBER('Cihazlar'!S181),'Cihazlar'!S181,IFERROR(DATE(VALUE(RIGHT('Cihazlar'!S181,4)),VALUE(MID('Cihazlar'!S181,4,2)),VALUE(LEFT('Cihazlar'!S181,2))),""))))+0,EDATE((IF('Cihazlar'!S181="","",IF(ISNUMBER('Cihazlar'!S181),'Cihazlar'!S181,IFERROR(DATE(VALUE(RIGHT('Cihazlar'!S181,4)),VALUE(MID('Cihazlar'!S181,4,2)),VALUE(LEFT('Cihazlar'!S181,2))),"")))),12)))</f>
        <v/>
      </c>
      <c r="J181" s="17" t="str">
        <f>IF(I181="","",I181-TODAY())</f>
        <v/>
      </c>
      <c r="K181" s="16" t="str">
        <f>IF('Cihazlar'!V181="","",IF('Cihazlar'!W181="Uygun değil",(IF('Cihazlar'!V181="","",IF(ISNUMBER('Cihazlar'!V181),'Cihazlar'!V181,IFERROR(DATE(VALUE(RIGHT('Cihazlar'!V181,4)),VALUE(MID('Cihazlar'!V181,4,2)),VALUE(LEFT('Cihazlar'!V181,2))),""))))+0,EDATE((IF('Cihazlar'!V181="","",IF(ISNUMBER('Cihazlar'!V181),'Cihazlar'!V181,IFERROR(DATE(VALUE(RIGHT('Cihazlar'!V181,4)),VALUE(MID('Cihazlar'!V181,4,2)),VALUE(LEFT('Cihazlar'!V181,2))),"")))),12)))</f>
        <v/>
      </c>
      <c r="L181" s="17" t="str">
        <f>IF(K181="","",K181-TODAY())</f>
        <v/>
      </c>
      <c r="M181" s="16" t="str">
        <f>IF('Cihazlar'!F181&lt;&gt;"",IF('Cihazlar'!F181="","",IF(ISNUMBER('Cihazlar'!F181),'Cihazlar'!F181,IFERROR(DATE(VALUE(RIGHT('Cihazlar'!F181,4)),VALUE(MID('Cihazlar'!F181,4,2)),VALUE(LEFT('Cihazlar'!F181,2))),""))),IF('Cihazlar'!E181="","",IF(ISNUMBER('Cihazlar'!E181),'Cihazlar'!E181,IFERROR(DATE(VALUE(RIGHT('Cihazlar'!E181,4)),VALUE(MID('Cihazlar'!E181,4,2)),VALUE(LEFT('Cihazlar'!E181,2))),""))))</f>
        <v/>
      </c>
      <c r="N181" t="str">
        <f>IF('Cihazlar'!C181="","",IFERROR(MATCH('Cihazlar'!C181,'Ürünler'!$A:$A,0),IFERROR(MATCH('Cihazlar'!C181,'Ürünler'!$B:$B,0),"")))</f>
        <v/>
      </c>
      <c r="O181">
        <f>IF(P181&gt;0,0,IF('Cihazlar'!J181&lt;&gt;"",N(VALUE('Cihazlar'!J181)),IF(N181="",0,N(INDEX('Ürünler'!$C:$C,N181)))))</f>
        <v>0</v>
      </c>
      <c r="P181">
        <f>IF('Cihazlar'!K181&lt;&gt;"",N(VALUE('Cihazlar'!K181)),IF('Cihazlar'!J181&lt;&gt;"",0,IF(N181="",0,N(INDEX('Ürünler'!$D:$D,N181)))))</f>
        <v>0</v>
      </c>
    </row>
    <row r="182" spans="1:16">
      <c r="A182" t="str">
        <f>IF(AND('Cihazlar'!A182="",'Cihazlar'!B182=""),"",IFERROR(INDEX('Müşteriler'!$A:$A,MATCH(IF('Cihazlar'!A182="","§",'Cihazlar'!A182),'Müşteriler'!$K:$K,0)),IFERROR(INDEX('Müşteriler'!$A:$A,MATCH(IF('Cihazlar'!B182="","§",'Cihazlar'!B182),'Müşteriler'!$C:$C,0)),'Cihazlar'!A182&amp;'Cihazlar'!B182)))</f>
        <v/>
      </c>
      <c r="B182" t="str">
        <f>IF('Cihazlar'!C182="","",IF(N182="",'Cihazlar'!C182,INDEX('Ürünler'!$B:$B,N182)))</f>
        <v/>
      </c>
      <c r="C182" t="str">
        <f>IF('Cihazlar'!D182="","",'Cihazlar'!D182)</f>
        <v/>
      </c>
      <c r="D182" s="16" t="str">
        <f>M182</f>
        <v/>
      </c>
      <c r="E182" t="str">
        <f>IF(P182&gt;0,P182&amp;" gün",IF(O182&gt;0,O182&amp;" ay",""))</f>
        <v/>
      </c>
      <c r="F182" s="16" t="str">
        <f>IF(OR('Cihazlar'!C182="",M182=""),"",IF(P182&gt;0,M182+P182,IF(O182&gt;0,EDATE(M182,O182),"")))</f>
        <v/>
      </c>
      <c r="G182" s="17" t="str">
        <f>IF(F182="","",F182-TODAY())</f>
        <v/>
      </c>
      <c r="H182" t="str">
        <f>IF(G182="","",IF(G182&lt;0,"Gecikmiş",IF(G182&lt;=30,"30 gün içinde","Planlı")))</f>
        <v/>
      </c>
      <c r="I182" s="16" t="str">
        <f>IF('Cihazlar'!S182="","",IF('Cihazlar'!T182="Uygun değil",(IF('Cihazlar'!S182="","",IF(ISNUMBER('Cihazlar'!S182),'Cihazlar'!S182,IFERROR(DATE(VALUE(RIGHT('Cihazlar'!S182,4)),VALUE(MID('Cihazlar'!S182,4,2)),VALUE(LEFT('Cihazlar'!S182,2))),""))))+0,EDATE((IF('Cihazlar'!S182="","",IF(ISNUMBER('Cihazlar'!S182),'Cihazlar'!S182,IFERROR(DATE(VALUE(RIGHT('Cihazlar'!S182,4)),VALUE(MID('Cihazlar'!S182,4,2)),VALUE(LEFT('Cihazlar'!S182,2))),"")))),12)))</f>
        <v/>
      </c>
      <c r="J182" s="17" t="str">
        <f>IF(I182="","",I182-TODAY())</f>
        <v/>
      </c>
      <c r="K182" s="16" t="str">
        <f>IF('Cihazlar'!V182="","",IF('Cihazlar'!W182="Uygun değil",(IF('Cihazlar'!V182="","",IF(ISNUMBER('Cihazlar'!V182),'Cihazlar'!V182,IFERROR(DATE(VALUE(RIGHT('Cihazlar'!V182,4)),VALUE(MID('Cihazlar'!V182,4,2)),VALUE(LEFT('Cihazlar'!V182,2))),""))))+0,EDATE((IF('Cihazlar'!V182="","",IF(ISNUMBER('Cihazlar'!V182),'Cihazlar'!V182,IFERROR(DATE(VALUE(RIGHT('Cihazlar'!V182,4)),VALUE(MID('Cihazlar'!V182,4,2)),VALUE(LEFT('Cihazlar'!V182,2))),"")))),12)))</f>
        <v/>
      </c>
      <c r="L182" s="17" t="str">
        <f>IF(K182="","",K182-TODAY())</f>
        <v/>
      </c>
      <c r="M182" s="16" t="str">
        <f>IF('Cihazlar'!F182&lt;&gt;"",IF('Cihazlar'!F182="","",IF(ISNUMBER('Cihazlar'!F182),'Cihazlar'!F182,IFERROR(DATE(VALUE(RIGHT('Cihazlar'!F182,4)),VALUE(MID('Cihazlar'!F182,4,2)),VALUE(LEFT('Cihazlar'!F182,2))),""))),IF('Cihazlar'!E182="","",IF(ISNUMBER('Cihazlar'!E182),'Cihazlar'!E182,IFERROR(DATE(VALUE(RIGHT('Cihazlar'!E182,4)),VALUE(MID('Cihazlar'!E182,4,2)),VALUE(LEFT('Cihazlar'!E182,2))),""))))</f>
        <v/>
      </c>
      <c r="N182" t="str">
        <f>IF('Cihazlar'!C182="","",IFERROR(MATCH('Cihazlar'!C182,'Ürünler'!$A:$A,0),IFERROR(MATCH('Cihazlar'!C182,'Ürünler'!$B:$B,0),"")))</f>
        <v/>
      </c>
      <c r="O182">
        <f>IF(P182&gt;0,0,IF('Cihazlar'!J182&lt;&gt;"",N(VALUE('Cihazlar'!J182)),IF(N182="",0,N(INDEX('Ürünler'!$C:$C,N182)))))</f>
        <v>0</v>
      </c>
      <c r="P182">
        <f>IF('Cihazlar'!K182&lt;&gt;"",N(VALUE('Cihazlar'!K182)),IF('Cihazlar'!J182&lt;&gt;"",0,IF(N182="",0,N(INDEX('Ürünler'!$D:$D,N182)))))</f>
        <v>0</v>
      </c>
    </row>
    <row r="183" spans="1:16">
      <c r="A183" t="str">
        <f>IF(AND('Cihazlar'!A183="",'Cihazlar'!B183=""),"",IFERROR(INDEX('Müşteriler'!$A:$A,MATCH(IF('Cihazlar'!A183="","§",'Cihazlar'!A183),'Müşteriler'!$K:$K,0)),IFERROR(INDEX('Müşteriler'!$A:$A,MATCH(IF('Cihazlar'!B183="","§",'Cihazlar'!B183),'Müşteriler'!$C:$C,0)),'Cihazlar'!A183&amp;'Cihazlar'!B183)))</f>
        <v/>
      </c>
      <c r="B183" t="str">
        <f>IF('Cihazlar'!C183="","",IF(N183="",'Cihazlar'!C183,INDEX('Ürünler'!$B:$B,N183)))</f>
        <v/>
      </c>
      <c r="C183" t="str">
        <f>IF('Cihazlar'!D183="","",'Cihazlar'!D183)</f>
        <v/>
      </c>
      <c r="D183" s="16" t="str">
        <f>M183</f>
        <v/>
      </c>
      <c r="E183" t="str">
        <f>IF(P183&gt;0,P183&amp;" gün",IF(O183&gt;0,O183&amp;" ay",""))</f>
        <v/>
      </c>
      <c r="F183" s="16" t="str">
        <f>IF(OR('Cihazlar'!C183="",M183=""),"",IF(P183&gt;0,M183+P183,IF(O183&gt;0,EDATE(M183,O183),"")))</f>
        <v/>
      </c>
      <c r="G183" s="17" t="str">
        <f>IF(F183="","",F183-TODAY())</f>
        <v/>
      </c>
      <c r="H183" t="str">
        <f>IF(G183="","",IF(G183&lt;0,"Gecikmiş",IF(G183&lt;=30,"30 gün içinde","Planlı")))</f>
        <v/>
      </c>
      <c r="I183" s="16" t="str">
        <f>IF('Cihazlar'!S183="","",IF('Cihazlar'!T183="Uygun değil",(IF('Cihazlar'!S183="","",IF(ISNUMBER('Cihazlar'!S183),'Cihazlar'!S183,IFERROR(DATE(VALUE(RIGHT('Cihazlar'!S183,4)),VALUE(MID('Cihazlar'!S183,4,2)),VALUE(LEFT('Cihazlar'!S183,2))),""))))+0,EDATE((IF('Cihazlar'!S183="","",IF(ISNUMBER('Cihazlar'!S183),'Cihazlar'!S183,IFERROR(DATE(VALUE(RIGHT('Cihazlar'!S183,4)),VALUE(MID('Cihazlar'!S183,4,2)),VALUE(LEFT('Cihazlar'!S183,2))),"")))),12)))</f>
        <v/>
      </c>
      <c r="J183" s="17" t="str">
        <f>IF(I183="","",I183-TODAY())</f>
        <v/>
      </c>
      <c r="K183" s="16" t="str">
        <f>IF('Cihazlar'!V183="","",IF('Cihazlar'!W183="Uygun değil",(IF('Cihazlar'!V183="","",IF(ISNUMBER('Cihazlar'!V183),'Cihazlar'!V183,IFERROR(DATE(VALUE(RIGHT('Cihazlar'!V183,4)),VALUE(MID('Cihazlar'!V183,4,2)),VALUE(LEFT('Cihazlar'!V183,2))),""))))+0,EDATE((IF('Cihazlar'!V183="","",IF(ISNUMBER('Cihazlar'!V183),'Cihazlar'!V183,IFERROR(DATE(VALUE(RIGHT('Cihazlar'!V183,4)),VALUE(MID('Cihazlar'!V183,4,2)),VALUE(LEFT('Cihazlar'!V183,2))),"")))),12)))</f>
        <v/>
      </c>
      <c r="L183" s="17" t="str">
        <f>IF(K183="","",K183-TODAY())</f>
        <v/>
      </c>
      <c r="M183" s="16" t="str">
        <f>IF('Cihazlar'!F183&lt;&gt;"",IF('Cihazlar'!F183="","",IF(ISNUMBER('Cihazlar'!F183),'Cihazlar'!F183,IFERROR(DATE(VALUE(RIGHT('Cihazlar'!F183,4)),VALUE(MID('Cihazlar'!F183,4,2)),VALUE(LEFT('Cihazlar'!F183,2))),""))),IF('Cihazlar'!E183="","",IF(ISNUMBER('Cihazlar'!E183),'Cihazlar'!E183,IFERROR(DATE(VALUE(RIGHT('Cihazlar'!E183,4)),VALUE(MID('Cihazlar'!E183,4,2)),VALUE(LEFT('Cihazlar'!E183,2))),""))))</f>
        <v/>
      </c>
      <c r="N183" t="str">
        <f>IF('Cihazlar'!C183="","",IFERROR(MATCH('Cihazlar'!C183,'Ürünler'!$A:$A,0),IFERROR(MATCH('Cihazlar'!C183,'Ürünler'!$B:$B,0),"")))</f>
        <v/>
      </c>
      <c r="O183">
        <f>IF(P183&gt;0,0,IF('Cihazlar'!J183&lt;&gt;"",N(VALUE('Cihazlar'!J183)),IF(N183="",0,N(INDEX('Ürünler'!$C:$C,N183)))))</f>
        <v>0</v>
      </c>
      <c r="P183">
        <f>IF('Cihazlar'!K183&lt;&gt;"",N(VALUE('Cihazlar'!K183)),IF('Cihazlar'!J183&lt;&gt;"",0,IF(N183="",0,N(INDEX('Ürünler'!$D:$D,N183)))))</f>
        <v>0</v>
      </c>
    </row>
    <row r="184" spans="1:16">
      <c r="A184" t="str">
        <f>IF(AND('Cihazlar'!A184="",'Cihazlar'!B184=""),"",IFERROR(INDEX('Müşteriler'!$A:$A,MATCH(IF('Cihazlar'!A184="","§",'Cihazlar'!A184),'Müşteriler'!$K:$K,0)),IFERROR(INDEX('Müşteriler'!$A:$A,MATCH(IF('Cihazlar'!B184="","§",'Cihazlar'!B184),'Müşteriler'!$C:$C,0)),'Cihazlar'!A184&amp;'Cihazlar'!B184)))</f>
        <v/>
      </c>
      <c r="B184" t="str">
        <f>IF('Cihazlar'!C184="","",IF(N184="",'Cihazlar'!C184,INDEX('Ürünler'!$B:$B,N184)))</f>
        <v/>
      </c>
      <c r="C184" t="str">
        <f>IF('Cihazlar'!D184="","",'Cihazlar'!D184)</f>
        <v/>
      </c>
      <c r="D184" s="16" t="str">
        <f>M184</f>
        <v/>
      </c>
      <c r="E184" t="str">
        <f>IF(P184&gt;0,P184&amp;" gün",IF(O184&gt;0,O184&amp;" ay",""))</f>
        <v/>
      </c>
      <c r="F184" s="16" t="str">
        <f>IF(OR('Cihazlar'!C184="",M184=""),"",IF(P184&gt;0,M184+P184,IF(O184&gt;0,EDATE(M184,O184),"")))</f>
        <v/>
      </c>
      <c r="G184" s="17" t="str">
        <f>IF(F184="","",F184-TODAY())</f>
        <v/>
      </c>
      <c r="H184" t="str">
        <f>IF(G184="","",IF(G184&lt;0,"Gecikmiş",IF(G184&lt;=30,"30 gün içinde","Planlı")))</f>
        <v/>
      </c>
      <c r="I184" s="16" t="str">
        <f>IF('Cihazlar'!S184="","",IF('Cihazlar'!T184="Uygun değil",(IF('Cihazlar'!S184="","",IF(ISNUMBER('Cihazlar'!S184),'Cihazlar'!S184,IFERROR(DATE(VALUE(RIGHT('Cihazlar'!S184,4)),VALUE(MID('Cihazlar'!S184,4,2)),VALUE(LEFT('Cihazlar'!S184,2))),""))))+0,EDATE((IF('Cihazlar'!S184="","",IF(ISNUMBER('Cihazlar'!S184),'Cihazlar'!S184,IFERROR(DATE(VALUE(RIGHT('Cihazlar'!S184,4)),VALUE(MID('Cihazlar'!S184,4,2)),VALUE(LEFT('Cihazlar'!S184,2))),"")))),12)))</f>
        <v/>
      </c>
      <c r="J184" s="17" t="str">
        <f>IF(I184="","",I184-TODAY())</f>
        <v/>
      </c>
      <c r="K184" s="16" t="str">
        <f>IF('Cihazlar'!V184="","",IF('Cihazlar'!W184="Uygun değil",(IF('Cihazlar'!V184="","",IF(ISNUMBER('Cihazlar'!V184),'Cihazlar'!V184,IFERROR(DATE(VALUE(RIGHT('Cihazlar'!V184,4)),VALUE(MID('Cihazlar'!V184,4,2)),VALUE(LEFT('Cihazlar'!V184,2))),""))))+0,EDATE((IF('Cihazlar'!V184="","",IF(ISNUMBER('Cihazlar'!V184),'Cihazlar'!V184,IFERROR(DATE(VALUE(RIGHT('Cihazlar'!V184,4)),VALUE(MID('Cihazlar'!V184,4,2)),VALUE(LEFT('Cihazlar'!V184,2))),"")))),12)))</f>
        <v/>
      </c>
      <c r="L184" s="17" t="str">
        <f>IF(K184="","",K184-TODAY())</f>
        <v/>
      </c>
      <c r="M184" s="16" t="str">
        <f>IF('Cihazlar'!F184&lt;&gt;"",IF('Cihazlar'!F184="","",IF(ISNUMBER('Cihazlar'!F184),'Cihazlar'!F184,IFERROR(DATE(VALUE(RIGHT('Cihazlar'!F184,4)),VALUE(MID('Cihazlar'!F184,4,2)),VALUE(LEFT('Cihazlar'!F184,2))),""))),IF('Cihazlar'!E184="","",IF(ISNUMBER('Cihazlar'!E184),'Cihazlar'!E184,IFERROR(DATE(VALUE(RIGHT('Cihazlar'!E184,4)),VALUE(MID('Cihazlar'!E184,4,2)),VALUE(LEFT('Cihazlar'!E184,2))),""))))</f>
        <v/>
      </c>
      <c r="N184" t="str">
        <f>IF('Cihazlar'!C184="","",IFERROR(MATCH('Cihazlar'!C184,'Ürünler'!$A:$A,0),IFERROR(MATCH('Cihazlar'!C184,'Ürünler'!$B:$B,0),"")))</f>
        <v/>
      </c>
      <c r="O184">
        <f>IF(P184&gt;0,0,IF('Cihazlar'!J184&lt;&gt;"",N(VALUE('Cihazlar'!J184)),IF(N184="",0,N(INDEX('Ürünler'!$C:$C,N184)))))</f>
        <v>0</v>
      </c>
      <c r="P184">
        <f>IF('Cihazlar'!K184&lt;&gt;"",N(VALUE('Cihazlar'!K184)),IF('Cihazlar'!J184&lt;&gt;"",0,IF(N184="",0,N(INDEX('Ürünler'!$D:$D,N184)))))</f>
        <v>0</v>
      </c>
    </row>
    <row r="185" spans="1:16">
      <c r="A185" t="str">
        <f>IF(AND('Cihazlar'!A185="",'Cihazlar'!B185=""),"",IFERROR(INDEX('Müşteriler'!$A:$A,MATCH(IF('Cihazlar'!A185="","§",'Cihazlar'!A185),'Müşteriler'!$K:$K,0)),IFERROR(INDEX('Müşteriler'!$A:$A,MATCH(IF('Cihazlar'!B185="","§",'Cihazlar'!B185),'Müşteriler'!$C:$C,0)),'Cihazlar'!A185&amp;'Cihazlar'!B185)))</f>
        <v/>
      </c>
      <c r="B185" t="str">
        <f>IF('Cihazlar'!C185="","",IF(N185="",'Cihazlar'!C185,INDEX('Ürünler'!$B:$B,N185)))</f>
        <v/>
      </c>
      <c r="C185" t="str">
        <f>IF('Cihazlar'!D185="","",'Cihazlar'!D185)</f>
        <v/>
      </c>
      <c r="D185" s="16" t="str">
        <f>M185</f>
        <v/>
      </c>
      <c r="E185" t="str">
        <f>IF(P185&gt;0,P185&amp;" gün",IF(O185&gt;0,O185&amp;" ay",""))</f>
        <v/>
      </c>
      <c r="F185" s="16" t="str">
        <f>IF(OR('Cihazlar'!C185="",M185=""),"",IF(P185&gt;0,M185+P185,IF(O185&gt;0,EDATE(M185,O185),"")))</f>
        <v/>
      </c>
      <c r="G185" s="17" t="str">
        <f>IF(F185="","",F185-TODAY())</f>
        <v/>
      </c>
      <c r="H185" t="str">
        <f>IF(G185="","",IF(G185&lt;0,"Gecikmiş",IF(G185&lt;=30,"30 gün içinde","Planlı")))</f>
        <v/>
      </c>
      <c r="I185" s="16" t="str">
        <f>IF('Cihazlar'!S185="","",IF('Cihazlar'!T185="Uygun değil",(IF('Cihazlar'!S185="","",IF(ISNUMBER('Cihazlar'!S185),'Cihazlar'!S185,IFERROR(DATE(VALUE(RIGHT('Cihazlar'!S185,4)),VALUE(MID('Cihazlar'!S185,4,2)),VALUE(LEFT('Cihazlar'!S185,2))),""))))+0,EDATE((IF('Cihazlar'!S185="","",IF(ISNUMBER('Cihazlar'!S185),'Cihazlar'!S185,IFERROR(DATE(VALUE(RIGHT('Cihazlar'!S185,4)),VALUE(MID('Cihazlar'!S185,4,2)),VALUE(LEFT('Cihazlar'!S185,2))),"")))),12)))</f>
        <v/>
      </c>
      <c r="J185" s="17" t="str">
        <f>IF(I185="","",I185-TODAY())</f>
        <v/>
      </c>
      <c r="K185" s="16" t="str">
        <f>IF('Cihazlar'!V185="","",IF('Cihazlar'!W185="Uygun değil",(IF('Cihazlar'!V185="","",IF(ISNUMBER('Cihazlar'!V185),'Cihazlar'!V185,IFERROR(DATE(VALUE(RIGHT('Cihazlar'!V185,4)),VALUE(MID('Cihazlar'!V185,4,2)),VALUE(LEFT('Cihazlar'!V185,2))),""))))+0,EDATE((IF('Cihazlar'!V185="","",IF(ISNUMBER('Cihazlar'!V185),'Cihazlar'!V185,IFERROR(DATE(VALUE(RIGHT('Cihazlar'!V185,4)),VALUE(MID('Cihazlar'!V185,4,2)),VALUE(LEFT('Cihazlar'!V185,2))),"")))),12)))</f>
        <v/>
      </c>
      <c r="L185" s="17" t="str">
        <f>IF(K185="","",K185-TODAY())</f>
        <v/>
      </c>
      <c r="M185" s="16" t="str">
        <f>IF('Cihazlar'!F185&lt;&gt;"",IF('Cihazlar'!F185="","",IF(ISNUMBER('Cihazlar'!F185),'Cihazlar'!F185,IFERROR(DATE(VALUE(RIGHT('Cihazlar'!F185,4)),VALUE(MID('Cihazlar'!F185,4,2)),VALUE(LEFT('Cihazlar'!F185,2))),""))),IF('Cihazlar'!E185="","",IF(ISNUMBER('Cihazlar'!E185),'Cihazlar'!E185,IFERROR(DATE(VALUE(RIGHT('Cihazlar'!E185,4)),VALUE(MID('Cihazlar'!E185,4,2)),VALUE(LEFT('Cihazlar'!E185,2))),""))))</f>
        <v/>
      </c>
      <c r="N185" t="str">
        <f>IF('Cihazlar'!C185="","",IFERROR(MATCH('Cihazlar'!C185,'Ürünler'!$A:$A,0),IFERROR(MATCH('Cihazlar'!C185,'Ürünler'!$B:$B,0),"")))</f>
        <v/>
      </c>
      <c r="O185">
        <f>IF(P185&gt;0,0,IF('Cihazlar'!J185&lt;&gt;"",N(VALUE('Cihazlar'!J185)),IF(N185="",0,N(INDEX('Ürünler'!$C:$C,N185)))))</f>
        <v>0</v>
      </c>
      <c r="P185">
        <f>IF('Cihazlar'!K185&lt;&gt;"",N(VALUE('Cihazlar'!K185)),IF('Cihazlar'!J185&lt;&gt;"",0,IF(N185="",0,N(INDEX('Ürünler'!$D:$D,N185)))))</f>
        <v>0</v>
      </c>
    </row>
    <row r="186" spans="1:16">
      <c r="A186" t="str">
        <f>IF(AND('Cihazlar'!A186="",'Cihazlar'!B186=""),"",IFERROR(INDEX('Müşteriler'!$A:$A,MATCH(IF('Cihazlar'!A186="","§",'Cihazlar'!A186),'Müşteriler'!$K:$K,0)),IFERROR(INDEX('Müşteriler'!$A:$A,MATCH(IF('Cihazlar'!B186="","§",'Cihazlar'!B186),'Müşteriler'!$C:$C,0)),'Cihazlar'!A186&amp;'Cihazlar'!B186)))</f>
        <v/>
      </c>
      <c r="B186" t="str">
        <f>IF('Cihazlar'!C186="","",IF(N186="",'Cihazlar'!C186,INDEX('Ürünler'!$B:$B,N186)))</f>
        <v/>
      </c>
      <c r="C186" t="str">
        <f>IF('Cihazlar'!D186="","",'Cihazlar'!D186)</f>
        <v/>
      </c>
      <c r="D186" s="16" t="str">
        <f>M186</f>
        <v/>
      </c>
      <c r="E186" t="str">
        <f>IF(P186&gt;0,P186&amp;" gün",IF(O186&gt;0,O186&amp;" ay",""))</f>
        <v/>
      </c>
      <c r="F186" s="16" t="str">
        <f>IF(OR('Cihazlar'!C186="",M186=""),"",IF(P186&gt;0,M186+P186,IF(O186&gt;0,EDATE(M186,O186),"")))</f>
        <v/>
      </c>
      <c r="G186" s="17" t="str">
        <f>IF(F186="","",F186-TODAY())</f>
        <v/>
      </c>
      <c r="H186" t="str">
        <f>IF(G186="","",IF(G186&lt;0,"Gecikmiş",IF(G186&lt;=30,"30 gün içinde","Planlı")))</f>
        <v/>
      </c>
      <c r="I186" s="16" t="str">
        <f>IF('Cihazlar'!S186="","",IF('Cihazlar'!T186="Uygun değil",(IF('Cihazlar'!S186="","",IF(ISNUMBER('Cihazlar'!S186),'Cihazlar'!S186,IFERROR(DATE(VALUE(RIGHT('Cihazlar'!S186,4)),VALUE(MID('Cihazlar'!S186,4,2)),VALUE(LEFT('Cihazlar'!S186,2))),""))))+0,EDATE((IF('Cihazlar'!S186="","",IF(ISNUMBER('Cihazlar'!S186),'Cihazlar'!S186,IFERROR(DATE(VALUE(RIGHT('Cihazlar'!S186,4)),VALUE(MID('Cihazlar'!S186,4,2)),VALUE(LEFT('Cihazlar'!S186,2))),"")))),12)))</f>
        <v/>
      </c>
      <c r="J186" s="17" t="str">
        <f>IF(I186="","",I186-TODAY())</f>
        <v/>
      </c>
      <c r="K186" s="16" t="str">
        <f>IF('Cihazlar'!V186="","",IF('Cihazlar'!W186="Uygun değil",(IF('Cihazlar'!V186="","",IF(ISNUMBER('Cihazlar'!V186),'Cihazlar'!V186,IFERROR(DATE(VALUE(RIGHT('Cihazlar'!V186,4)),VALUE(MID('Cihazlar'!V186,4,2)),VALUE(LEFT('Cihazlar'!V186,2))),""))))+0,EDATE((IF('Cihazlar'!V186="","",IF(ISNUMBER('Cihazlar'!V186),'Cihazlar'!V186,IFERROR(DATE(VALUE(RIGHT('Cihazlar'!V186,4)),VALUE(MID('Cihazlar'!V186,4,2)),VALUE(LEFT('Cihazlar'!V186,2))),"")))),12)))</f>
        <v/>
      </c>
      <c r="L186" s="17" t="str">
        <f>IF(K186="","",K186-TODAY())</f>
        <v/>
      </c>
      <c r="M186" s="16" t="str">
        <f>IF('Cihazlar'!F186&lt;&gt;"",IF('Cihazlar'!F186="","",IF(ISNUMBER('Cihazlar'!F186),'Cihazlar'!F186,IFERROR(DATE(VALUE(RIGHT('Cihazlar'!F186,4)),VALUE(MID('Cihazlar'!F186,4,2)),VALUE(LEFT('Cihazlar'!F186,2))),""))),IF('Cihazlar'!E186="","",IF(ISNUMBER('Cihazlar'!E186),'Cihazlar'!E186,IFERROR(DATE(VALUE(RIGHT('Cihazlar'!E186,4)),VALUE(MID('Cihazlar'!E186,4,2)),VALUE(LEFT('Cihazlar'!E186,2))),""))))</f>
        <v/>
      </c>
      <c r="N186" t="str">
        <f>IF('Cihazlar'!C186="","",IFERROR(MATCH('Cihazlar'!C186,'Ürünler'!$A:$A,0),IFERROR(MATCH('Cihazlar'!C186,'Ürünler'!$B:$B,0),"")))</f>
        <v/>
      </c>
      <c r="O186">
        <f>IF(P186&gt;0,0,IF('Cihazlar'!J186&lt;&gt;"",N(VALUE('Cihazlar'!J186)),IF(N186="",0,N(INDEX('Ürünler'!$C:$C,N186)))))</f>
        <v>0</v>
      </c>
      <c r="P186">
        <f>IF('Cihazlar'!K186&lt;&gt;"",N(VALUE('Cihazlar'!K186)),IF('Cihazlar'!J186&lt;&gt;"",0,IF(N186="",0,N(INDEX('Ürünler'!$D:$D,N186)))))</f>
        <v>0</v>
      </c>
    </row>
    <row r="187" spans="1:16">
      <c r="A187" t="str">
        <f>IF(AND('Cihazlar'!A187="",'Cihazlar'!B187=""),"",IFERROR(INDEX('Müşteriler'!$A:$A,MATCH(IF('Cihazlar'!A187="","§",'Cihazlar'!A187),'Müşteriler'!$K:$K,0)),IFERROR(INDEX('Müşteriler'!$A:$A,MATCH(IF('Cihazlar'!B187="","§",'Cihazlar'!B187),'Müşteriler'!$C:$C,0)),'Cihazlar'!A187&amp;'Cihazlar'!B187)))</f>
        <v/>
      </c>
      <c r="B187" t="str">
        <f>IF('Cihazlar'!C187="","",IF(N187="",'Cihazlar'!C187,INDEX('Ürünler'!$B:$B,N187)))</f>
        <v/>
      </c>
      <c r="C187" t="str">
        <f>IF('Cihazlar'!D187="","",'Cihazlar'!D187)</f>
        <v/>
      </c>
      <c r="D187" s="16" t="str">
        <f>M187</f>
        <v/>
      </c>
      <c r="E187" t="str">
        <f>IF(P187&gt;0,P187&amp;" gün",IF(O187&gt;0,O187&amp;" ay",""))</f>
        <v/>
      </c>
      <c r="F187" s="16" t="str">
        <f>IF(OR('Cihazlar'!C187="",M187=""),"",IF(P187&gt;0,M187+P187,IF(O187&gt;0,EDATE(M187,O187),"")))</f>
        <v/>
      </c>
      <c r="G187" s="17" t="str">
        <f>IF(F187="","",F187-TODAY())</f>
        <v/>
      </c>
      <c r="H187" t="str">
        <f>IF(G187="","",IF(G187&lt;0,"Gecikmiş",IF(G187&lt;=30,"30 gün içinde","Planlı")))</f>
        <v/>
      </c>
      <c r="I187" s="16" t="str">
        <f>IF('Cihazlar'!S187="","",IF('Cihazlar'!T187="Uygun değil",(IF('Cihazlar'!S187="","",IF(ISNUMBER('Cihazlar'!S187),'Cihazlar'!S187,IFERROR(DATE(VALUE(RIGHT('Cihazlar'!S187,4)),VALUE(MID('Cihazlar'!S187,4,2)),VALUE(LEFT('Cihazlar'!S187,2))),""))))+0,EDATE((IF('Cihazlar'!S187="","",IF(ISNUMBER('Cihazlar'!S187),'Cihazlar'!S187,IFERROR(DATE(VALUE(RIGHT('Cihazlar'!S187,4)),VALUE(MID('Cihazlar'!S187,4,2)),VALUE(LEFT('Cihazlar'!S187,2))),"")))),12)))</f>
        <v/>
      </c>
      <c r="J187" s="17" t="str">
        <f>IF(I187="","",I187-TODAY())</f>
        <v/>
      </c>
      <c r="K187" s="16" t="str">
        <f>IF('Cihazlar'!V187="","",IF('Cihazlar'!W187="Uygun değil",(IF('Cihazlar'!V187="","",IF(ISNUMBER('Cihazlar'!V187),'Cihazlar'!V187,IFERROR(DATE(VALUE(RIGHT('Cihazlar'!V187,4)),VALUE(MID('Cihazlar'!V187,4,2)),VALUE(LEFT('Cihazlar'!V187,2))),""))))+0,EDATE((IF('Cihazlar'!V187="","",IF(ISNUMBER('Cihazlar'!V187),'Cihazlar'!V187,IFERROR(DATE(VALUE(RIGHT('Cihazlar'!V187,4)),VALUE(MID('Cihazlar'!V187,4,2)),VALUE(LEFT('Cihazlar'!V187,2))),"")))),12)))</f>
        <v/>
      </c>
      <c r="L187" s="17" t="str">
        <f>IF(K187="","",K187-TODAY())</f>
        <v/>
      </c>
      <c r="M187" s="16" t="str">
        <f>IF('Cihazlar'!F187&lt;&gt;"",IF('Cihazlar'!F187="","",IF(ISNUMBER('Cihazlar'!F187),'Cihazlar'!F187,IFERROR(DATE(VALUE(RIGHT('Cihazlar'!F187,4)),VALUE(MID('Cihazlar'!F187,4,2)),VALUE(LEFT('Cihazlar'!F187,2))),""))),IF('Cihazlar'!E187="","",IF(ISNUMBER('Cihazlar'!E187),'Cihazlar'!E187,IFERROR(DATE(VALUE(RIGHT('Cihazlar'!E187,4)),VALUE(MID('Cihazlar'!E187,4,2)),VALUE(LEFT('Cihazlar'!E187,2))),""))))</f>
        <v/>
      </c>
      <c r="N187" t="str">
        <f>IF('Cihazlar'!C187="","",IFERROR(MATCH('Cihazlar'!C187,'Ürünler'!$A:$A,0),IFERROR(MATCH('Cihazlar'!C187,'Ürünler'!$B:$B,0),"")))</f>
        <v/>
      </c>
      <c r="O187">
        <f>IF(P187&gt;0,0,IF('Cihazlar'!J187&lt;&gt;"",N(VALUE('Cihazlar'!J187)),IF(N187="",0,N(INDEX('Ürünler'!$C:$C,N187)))))</f>
        <v>0</v>
      </c>
      <c r="P187">
        <f>IF('Cihazlar'!K187&lt;&gt;"",N(VALUE('Cihazlar'!K187)),IF('Cihazlar'!J187&lt;&gt;"",0,IF(N187="",0,N(INDEX('Ürünler'!$D:$D,N187)))))</f>
        <v>0</v>
      </c>
    </row>
    <row r="188" spans="1:16">
      <c r="A188" t="str">
        <f>IF(AND('Cihazlar'!A188="",'Cihazlar'!B188=""),"",IFERROR(INDEX('Müşteriler'!$A:$A,MATCH(IF('Cihazlar'!A188="","§",'Cihazlar'!A188),'Müşteriler'!$K:$K,0)),IFERROR(INDEX('Müşteriler'!$A:$A,MATCH(IF('Cihazlar'!B188="","§",'Cihazlar'!B188),'Müşteriler'!$C:$C,0)),'Cihazlar'!A188&amp;'Cihazlar'!B188)))</f>
        <v/>
      </c>
      <c r="B188" t="str">
        <f>IF('Cihazlar'!C188="","",IF(N188="",'Cihazlar'!C188,INDEX('Ürünler'!$B:$B,N188)))</f>
        <v/>
      </c>
      <c r="C188" t="str">
        <f>IF('Cihazlar'!D188="","",'Cihazlar'!D188)</f>
        <v/>
      </c>
      <c r="D188" s="16" t="str">
        <f>M188</f>
        <v/>
      </c>
      <c r="E188" t="str">
        <f>IF(P188&gt;0,P188&amp;" gün",IF(O188&gt;0,O188&amp;" ay",""))</f>
        <v/>
      </c>
      <c r="F188" s="16" t="str">
        <f>IF(OR('Cihazlar'!C188="",M188=""),"",IF(P188&gt;0,M188+P188,IF(O188&gt;0,EDATE(M188,O188),"")))</f>
        <v/>
      </c>
      <c r="G188" s="17" t="str">
        <f>IF(F188="","",F188-TODAY())</f>
        <v/>
      </c>
      <c r="H188" t="str">
        <f>IF(G188="","",IF(G188&lt;0,"Gecikmiş",IF(G188&lt;=30,"30 gün içinde","Planlı")))</f>
        <v/>
      </c>
      <c r="I188" s="16" t="str">
        <f>IF('Cihazlar'!S188="","",IF('Cihazlar'!T188="Uygun değil",(IF('Cihazlar'!S188="","",IF(ISNUMBER('Cihazlar'!S188),'Cihazlar'!S188,IFERROR(DATE(VALUE(RIGHT('Cihazlar'!S188,4)),VALUE(MID('Cihazlar'!S188,4,2)),VALUE(LEFT('Cihazlar'!S188,2))),""))))+0,EDATE((IF('Cihazlar'!S188="","",IF(ISNUMBER('Cihazlar'!S188),'Cihazlar'!S188,IFERROR(DATE(VALUE(RIGHT('Cihazlar'!S188,4)),VALUE(MID('Cihazlar'!S188,4,2)),VALUE(LEFT('Cihazlar'!S188,2))),"")))),12)))</f>
        <v/>
      </c>
      <c r="J188" s="17" t="str">
        <f>IF(I188="","",I188-TODAY())</f>
        <v/>
      </c>
      <c r="K188" s="16" t="str">
        <f>IF('Cihazlar'!V188="","",IF('Cihazlar'!W188="Uygun değil",(IF('Cihazlar'!V188="","",IF(ISNUMBER('Cihazlar'!V188),'Cihazlar'!V188,IFERROR(DATE(VALUE(RIGHT('Cihazlar'!V188,4)),VALUE(MID('Cihazlar'!V188,4,2)),VALUE(LEFT('Cihazlar'!V188,2))),""))))+0,EDATE((IF('Cihazlar'!V188="","",IF(ISNUMBER('Cihazlar'!V188),'Cihazlar'!V188,IFERROR(DATE(VALUE(RIGHT('Cihazlar'!V188,4)),VALUE(MID('Cihazlar'!V188,4,2)),VALUE(LEFT('Cihazlar'!V188,2))),"")))),12)))</f>
        <v/>
      </c>
      <c r="L188" s="17" t="str">
        <f>IF(K188="","",K188-TODAY())</f>
        <v/>
      </c>
      <c r="M188" s="16" t="str">
        <f>IF('Cihazlar'!F188&lt;&gt;"",IF('Cihazlar'!F188="","",IF(ISNUMBER('Cihazlar'!F188),'Cihazlar'!F188,IFERROR(DATE(VALUE(RIGHT('Cihazlar'!F188,4)),VALUE(MID('Cihazlar'!F188,4,2)),VALUE(LEFT('Cihazlar'!F188,2))),""))),IF('Cihazlar'!E188="","",IF(ISNUMBER('Cihazlar'!E188),'Cihazlar'!E188,IFERROR(DATE(VALUE(RIGHT('Cihazlar'!E188,4)),VALUE(MID('Cihazlar'!E188,4,2)),VALUE(LEFT('Cihazlar'!E188,2))),""))))</f>
        <v/>
      </c>
      <c r="N188" t="str">
        <f>IF('Cihazlar'!C188="","",IFERROR(MATCH('Cihazlar'!C188,'Ürünler'!$A:$A,0),IFERROR(MATCH('Cihazlar'!C188,'Ürünler'!$B:$B,0),"")))</f>
        <v/>
      </c>
      <c r="O188">
        <f>IF(P188&gt;0,0,IF('Cihazlar'!J188&lt;&gt;"",N(VALUE('Cihazlar'!J188)),IF(N188="",0,N(INDEX('Ürünler'!$C:$C,N188)))))</f>
        <v>0</v>
      </c>
      <c r="P188">
        <f>IF('Cihazlar'!K188&lt;&gt;"",N(VALUE('Cihazlar'!K188)),IF('Cihazlar'!J188&lt;&gt;"",0,IF(N188="",0,N(INDEX('Ürünler'!$D:$D,N188)))))</f>
        <v>0</v>
      </c>
    </row>
    <row r="189" spans="1:16">
      <c r="A189" t="str">
        <f>IF(AND('Cihazlar'!A189="",'Cihazlar'!B189=""),"",IFERROR(INDEX('Müşteriler'!$A:$A,MATCH(IF('Cihazlar'!A189="","§",'Cihazlar'!A189),'Müşteriler'!$K:$K,0)),IFERROR(INDEX('Müşteriler'!$A:$A,MATCH(IF('Cihazlar'!B189="","§",'Cihazlar'!B189),'Müşteriler'!$C:$C,0)),'Cihazlar'!A189&amp;'Cihazlar'!B189)))</f>
        <v/>
      </c>
      <c r="B189" t="str">
        <f>IF('Cihazlar'!C189="","",IF(N189="",'Cihazlar'!C189,INDEX('Ürünler'!$B:$B,N189)))</f>
        <v/>
      </c>
      <c r="C189" t="str">
        <f>IF('Cihazlar'!D189="","",'Cihazlar'!D189)</f>
        <v/>
      </c>
      <c r="D189" s="16" t="str">
        <f>M189</f>
        <v/>
      </c>
      <c r="E189" t="str">
        <f>IF(P189&gt;0,P189&amp;" gün",IF(O189&gt;0,O189&amp;" ay",""))</f>
        <v/>
      </c>
      <c r="F189" s="16" t="str">
        <f>IF(OR('Cihazlar'!C189="",M189=""),"",IF(P189&gt;0,M189+P189,IF(O189&gt;0,EDATE(M189,O189),"")))</f>
        <v/>
      </c>
      <c r="G189" s="17" t="str">
        <f>IF(F189="","",F189-TODAY())</f>
        <v/>
      </c>
      <c r="H189" t="str">
        <f>IF(G189="","",IF(G189&lt;0,"Gecikmiş",IF(G189&lt;=30,"30 gün içinde","Planlı")))</f>
        <v/>
      </c>
      <c r="I189" s="16" t="str">
        <f>IF('Cihazlar'!S189="","",IF('Cihazlar'!T189="Uygun değil",(IF('Cihazlar'!S189="","",IF(ISNUMBER('Cihazlar'!S189),'Cihazlar'!S189,IFERROR(DATE(VALUE(RIGHT('Cihazlar'!S189,4)),VALUE(MID('Cihazlar'!S189,4,2)),VALUE(LEFT('Cihazlar'!S189,2))),""))))+0,EDATE((IF('Cihazlar'!S189="","",IF(ISNUMBER('Cihazlar'!S189),'Cihazlar'!S189,IFERROR(DATE(VALUE(RIGHT('Cihazlar'!S189,4)),VALUE(MID('Cihazlar'!S189,4,2)),VALUE(LEFT('Cihazlar'!S189,2))),"")))),12)))</f>
        <v/>
      </c>
      <c r="J189" s="17" t="str">
        <f>IF(I189="","",I189-TODAY())</f>
        <v/>
      </c>
      <c r="K189" s="16" t="str">
        <f>IF('Cihazlar'!V189="","",IF('Cihazlar'!W189="Uygun değil",(IF('Cihazlar'!V189="","",IF(ISNUMBER('Cihazlar'!V189),'Cihazlar'!V189,IFERROR(DATE(VALUE(RIGHT('Cihazlar'!V189,4)),VALUE(MID('Cihazlar'!V189,4,2)),VALUE(LEFT('Cihazlar'!V189,2))),""))))+0,EDATE((IF('Cihazlar'!V189="","",IF(ISNUMBER('Cihazlar'!V189),'Cihazlar'!V189,IFERROR(DATE(VALUE(RIGHT('Cihazlar'!V189,4)),VALUE(MID('Cihazlar'!V189,4,2)),VALUE(LEFT('Cihazlar'!V189,2))),"")))),12)))</f>
        <v/>
      </c>
      <c r="L189" s="17" t="str">
        <f>IF(K189="","",K189-TODAY())</f>
        <v/>
      </c>
      <c r="M189" s="16" t="str">
        <f>IF('Cihazlar'!F189&lt;&gt;"",IF('Cihazlar'!F189="","",IF(ISNUMBER('Cihazlar'!F189),'Cihazlar'!F189,IFERROR(DATE(VALUE(RIGHT('Cihazlar'!F189,4)),VALUE(MID('Cihazlar'!F189,4,2)),VALUE(LEFT('Cihazlar'!F189,2))),""))),IF('Cihazlar'!E189="","",IF(ISNUMBER('Cihazlar'!E189),'Cihazlar'!E189,IFERROR(DATE(VALUE(RIGHT('Cihazlar'!E189,4)),VALUE(MID('Cihazlar'!E189,4,2)),VALUE(LEFT('Cihazlar'!E189,2))),""))))</f>
        <v/>
      </c>
      <c r="N189" t="str">
        <f>IF('Cihazlar'!C189="","",IFERROR(MATCH('Cihazlar'!C189,'Ürünler'!$A:$A,0),IFERROR(MATCH('Cihazlar'!C189,'Ürünler'!$B:$B,0),"")))</f>
        <v/>
      </c>
      <c r="O189">
        <f>IF(P189&gt;0,0,IF('Cihazlar'!J189&lt;&gt;"",N(VALUE('Cihazlar'!J189)),IF(N189="",0,N(INDEX('Ürünler'!$C:$C,N189)))))</f>
        <v>0</v>
      </c>
      <c r="P189">
        <f>IF('Cihazlar'!K189&lt;&gt;"",N(VALUE('Cihazlar'!K189)),IF('Cihazlar'!J189&lt;&gt;"",0,IF(N189="",0,N(INDEX('Ürünler'!$D:$D,N189)))))</f>
        <v>0</v>
      </c>
    </row>
    <row r="190" spans="1:16">
      <c r="A190" t="str">
        <f>IF(AND('Cihazlar'!A190="",'Cihazlar'!B190=""),"",IFERROR(INDEX('Müşteriler'!$A:$A,MATCH(IF('Cihazlar'!A190="","§",'Cihazlar'!A190),'Müşteriler'!$K:$K,0)),IFERROR(INDEX('Müşteriler'!$A:$A,MATCH(IF('Cihazlar'!B190="","§",'Cihazlar'!B190),'Müşteriler'!$C:$C,0)),'Cihazlar'!A190&amp;'Cihazlar'!B190)))</f>
        <v/>
      </c>
      <c r="B190" t="str">
        <f>IF('Cihazlar'!C190="","",IF(N190="",'Cihazlar'!C190,INDEX('Ürünler'!$B:$B,N190)))</f>
        <v/>
      </c>
      <c r="C190" t="str">
        <f>IF('Cihazlar'!D190="","",'Cihazlar'!D190)</f>
        <v/>
      </c>
      <c r="D190" s="16" t="str">
        <f>M190</f>
        <v/>
      </c>
      <c r="E190" t="str">
        <f>IF(P190&gt;0,P190&amp;" gün",IF(O190&gt;0,O190&amp;" ay",""))</f>
        <v/>
      </c>
      <c r="F190" s="16" t="str">
        <f>IF(OR('Cihazlar'!C190="",M190=""),"",IF(P190&gt;0,M190+P190,IF(O190&gt;0,EDATE(M190,O190),"")))</f>
        <v/>
      </c>
      <c r="G190" s="17" t="str">
        <f>IF(F190="","",F190-TODAY())</f>
        <v/>
      </c>
      <c r="H190" t="str">
        <f>IF(G190="","",IF(G190&lt;0,"Gecikmiş",IF(G190&lt;=30,"30 gün içinde","Planlı")))</f>
        <v/>
      </c>
      <c r="I190" s="16" t="str">
        <f>IF('Cihazlar'!S190="","",IF('Cihazlar'!T190="Uygun değil",(IF('Cihazlar'!S190="","",IF(ISNUMBER('Cihazlar'!S190),'Cihazlar'!S190,IFERROR(DATE(VALUE(RIGHT('Cihazlar'!S190,4)),VALUE(MID('Cihazlar'!S190,4,2)),VALUE(LEFT('Cihazlar'!S190,2))),""))))+0,EDATE((IF('Cihazlar'!S190="","",IF(ISNUMBER('Cihazlar'!S190),'Cihazlar'!S190,IFERROR(DATE(VALUE(RIGHT('Cihazlar'!S190,4)),VALUE(MID('Cihazlar'!S190,4,2)),VALUE(LEFT('Cihazlar'!S190,2))),"")))),12)))</f>
        <v/>
      </c>
      <c r="J190" s="17" t="str">
        <f>IF(I190="","",I190-TODAY())</f>
        <v/>
      </c>
      <c r="K190" s="16" t="str">
        <f>IF('Cihazlar'!V190="","",IF('Cihazlar'!W190="Uygun değil",(IF('Cihazlar'!V190="","",IF(ISNUMBER('Cihazlar'!V190),'Cihazlar'!V190,IFERROR(DATE(VALUE(RIGHT('Cihazlar'!V190,4)),VALUE(MID('Cihazlar'!V190,4,2)),VALUE(LEFT('Cihazlar'!V190,2))),""))))+0,EDATE((IF('Cihazlar'!V190="","",IF(ISNUMBER('Cihazlar'!V190),'Cihazlar'!V190,IFERROR(DATE(VALUE(RIGHT('Cihazlar'!V190,4)),VALUE(MID('Cihazlar'!V190,4,2)),VALUE(LEFT('Cihazlar'!V190,2))),"")))),12)))</f>
        <v/>
      </c>
      <c r="L190" s="17" t="str">
        <f>IF(K190="","",K190-TODAY())</f>
        <v/>
      </c>
      <c r="M190" s="16" t="str">
        <f>IF('Cihazlar'!F190&lt;&gt;"",IF('Cihazlar'!F190="","",IF(ISNUMBER('Cihazlar'!F190),'Cihazlar'!F190,IFERROR(DATE(VALUE(RIGHT('Cihazlar'!F190,4)),VALUE(MID('Cihazlar'!F190,4,2)),VALUE(LEFT('Cihazlar'!F190,2))),""))),IF('Cihazlar'!E190="","",IF(ISNUMBER('Cihazlar'!E190),'Cihazlar'!E190,IFERROR(DATE(VALUE(RIGHT('Cihazlar'!E190,4)),VALUE(MID('Cihazlar'!E190,4,2)),VALUE(LEFT('Cihazlar'!E190,2))),""))))</f>
        <v/>
      </c>
      <c r="N190" t="str">
        <f>IF('Cihazlar'!C190="","",IFERROR(MATCH('Cihazlar'!C190,'Ürünler'!$A:$A,0),IFERROR(MATCH('Cihazlar'!C190,'Ürünler'!$B:$B,0),"")))</f>
        <v/>
      </c>
      <c r="O190">
        <f>IF(P190&gt;0,0,IF('Cihazlar'!J190&lt;&gt;"",N(VALUE('Cihazlar'!J190)),IF(N190="",0,N(INDEX('Ürünler'!$C:$C,N190)))))</f>
        <v>0</v>
      </c>
      <c r="P190">
        <f>IF('Cihazlar'!K190&lt;&gt;"",N(VALUE('Cihazlar'!K190)),IF('Cihazlar'!J190&lt;&gt;"",0,IF(N190="",0,N(INDEX('Ürünler'!$D:$D,N190)))))</f>
        <v>0</v>
      </c>
    </row>
    <row r="191" spans="1:16">
      <c r="A191" t="str">
        <f>IF(AND('Cihazlar'!A191="",'Cihazlar'!B191=""),"",IFERROR(INDEX('Müşteriler'!$A:$A,MATCH(IF('Cihazlar'!A191="","§",'Cihazlar'!A191),'Müşteriler'!$K:$K,0)),IFERROR(INDEX('Müşteriler'!$A:$A,MATCH(IF('Cihazlar'!B191="","§",'Cihazlar'!B191),'Müşteriler'!$C:$C,0)),'Cihazlar'!A191&amp;'Cihazlar'!B191)))</f>
        <v/>
      </c>
      <c r="B191" t="str">
        <f>IF('Cihazlar'!C191="","",IF(N191="",'Cihazlar'!C191,INDEX('Ürünler'!$B:$B,N191)))</f>
        <v/>
      </c>
      <c r="C191" t="str">
        <f>IF('Cihazlar'!D191="","",'Cihazlar'!D191)</f>
        <v/>
      </c>
      <c r="D191" s="16" t="str">
        <f>M191</f>
        <v/>
      </c>
      <c r="E191" t="str">
        <f>IF(P191&gt;0,P191&amp;" gün",IF(O191&gt;0,O191&amp;" ay",""))</f>
        <v/>
      </c>
      <c r="F191" s="16" t="str">
        <f>IF(OR('Cihazlar'!C191="",M191=""),"",IF(P191&gt;0,M191+P191,IF(O191&gt;0,EDATE(M191,O191),"")))</f>
        <v/>
      </c>
      <c r="G191" s="17" t="str">
        <f>IF(F191="","",F191-TODAY())</f>
        <v/>
      </c>
      <c r="H191" t="str">
        <f>IF(G191="","",IF(G191&lt;0,"Gecikmiş",IF(G191&lt;=30,"30 gün içinde","Planlı")))</f>
        <v/>
      </c>
      <c r="I191" s="16" t="str">
        <f>IF('Cihazlar'!S191="","",IF('Cihazlar'!T191="Uygun değil",(IF('Cihazlar'!S191="","",IF(ISNUMBER('Cihazlar'!S191),'Cihazlar'!S191,IFERROR(DATE(VALUE(RIGHT('Cihazlar'!S191,4)),VALUE(MID('Cihazlar'!S191,4,2)),VALUE(LEFT('Cihazlar'!S191,2))),""))))+0,EDATE((IF('Cihazlar'!S191="","",IF(ISNUMBER('Cihazlar'!S191),'Cihazlar'!S191,IFERROR(DATE(VALUE(RIGHT('Cihazlar'!S191,4)),VALUE(MID('Cihazlar'!S191,4,2)),VALUE(LEFT('Cihazlar'!S191,2))),"")))),12)))</f>
        <v/>
      </c>
      <c r="J191" s="17" t="str">
        <f>IF(I191="","",I191-TODAY())</f>
        <v/>
      </c>
      <c r="K191" s="16" t="str">
        <f>IF('Cihazlar'!V191="","",IF('Cihazlar'!W191="Uygun değil",(IF('Cihazlar'!V191="","",IF(ISNUMBER('Cihazlar'!V191),'Cihazlar'!V191,IFERROR(DATE(VALUE(RIGHT('Cihazlar'!V191,4)),VALUE(MID('Cihazlar'!V191,4,2)),VALUE(LEFT('Cihazlar'!V191,2))),""))))+0,EDATE((IF('Cihazlar'!V191="","",IF(ISNUMBER('Cihazlar'!V191),'Cihazlar'!V191,IFERROR(DATE(VALUE(RIGHT('Cihazlar'!V191,4)),VALUE(MID('Cihazlar'!V191,4,2)),VALUE(LEFT('Cihazlar'!V191,2))),"")))),12)))</f>
        <v/>
      </c>
      <c r="L191" s="17" t="str">
        <f>IF(K191="","",K191-TODAY())</f>
        <v/>
      </c>
      <c r="M191" s="16" t="str">
        <f>IF('Cihazlar'!F191&lt;&gt;"",IF('Cihazlar'!F191="","",IF(ISNUMBER('Cihazlar'!F191),'Cihazlar'!F191,IFERROR(DATE(VALUE(RIGHT('Cihazlar'!F191,4)),VALUE(MID('Cihazlar'!F191,4,2)),VALUE(LEFT('Cihazlar'!F191,2))),""))),IF('Cihazlar'!E191="","",IF(ISNUMBER('Cihazlar'!E191),'Cihazlar'!E191,IFERROR(DATE(VALUE(RIGHT('Cihazlar'!E191,4)),VALUE(MID('Cihazlar'!E191,4,2)),VALUE(LEFT('Cihazlar'!E191,2))),""))))</f>
        <v/>
      </c>
      <c r="N191" t="str">
        <f>IF('Cihazlar'!C191="","",IFERROR(MATCH('Cihazlar'!C191,'Ürünler'!$A:$A,0),IFERROR(MATCH('Cihazlar'!C191,'Ürünler'!$B:$B,0),"")))</f>
        <v/>
      </c>
      <c r="O191">
        <f>IF(P191&gt;0,0,IF('Cihazlar'!J191&lt;&gt;"",N(VALUE('Cihazlar'!J191)),IF(N191="",0,N(INDEX('Ürünler'!$C:$C,N191)))))</f>
        <v>0</v>
      </c>
      <c r="P191">
        <f>IF('Cihazlar'!K191&lt;&gt;"",N(VALUE('Cihazlar'!K191)),IF('Cihazlar'!J191&lt;&gt;"",0,IF(N191="",0,N(INDEX('Ürünler'!$D:$D,N191)))))</f>
        <v>0</v>
      </c>
    </row>
    <row r="192" spans="1:16">
      <c r="A192" t="str">
        <f>IF(AND('Cihazlar'!A192="",'Cihazlar'!B192=""),"",IFERROR(INDEX('Müşteriler'!$A:$A,MATCH(IF('Cihazlar'!A192="","§",'Cihazlar'!A192),'Müşteriler'!$K:$K,0)),IFERROR(INDEX('Müşteriler'!$A:$A,MATCH(IF('Cihazlar'!B192="","§",'Cihazlar'!B192),'Müşteriler'!$C:$C,0)),'Cihazlar'!A192&amp;'Cihazlar'!B192)))</f>
        <v/>
      </c>
      <c r="B192" t="str">
        <f>IF('Cihazlar'!C192="","",IF(N192="",'Cihazlar'!C192,INDEX('Ürünler'!$B:$B,N192)))</f>
        <v/>
      </c>
      <c r="C192" t="str">
        <f>IF('Cihazlar'!D192="","",'Cihazlar'!D192)</f>
        <v/>
      </c>
      <c r="D192" s="16" t="str">
        <f>M192</f>
        <v/>
      </c>
      <c r="E192" t="str">
        <f>IF(P192&gt;0,P192&amp;" gün",IF(O192&gt;0,O192&amp;" ay",""))</f>
        <v/>
      </c>
      <c r="F192" s="16" t="str">
        <f>IF(OR('Cihazlar'!C192="",M192=""),"",IF(P192&gt;0,M192+P192,IF(O192&gt;0,EDATE(M192,O192),"")))</f>
        <v/>
      </c>
      <c r="G192" s="17" t="str">
        <f>IF(F192="","",F192-TODAY())</f>
        <v/>
      </c>
      <c r="H192" t="str">
        <f>IF(G192="","",IF(G192&lt;0,"Gecikmiş",IF(G192&lt;=30,"30 gün içinde","Planlı")))</f>
        <v/>
      </c>
      <c r="I192" s="16" t="str">
        <f>IF('Cihazlar'!S192="","",IF('Cihazlar'!T192="Uygun değil",(IF('Cihazlar'!S192="","",IF(ISNUMBER('Cihazlar'!S192),'Cihazlar'!S192,IFERROR(DATE(VALUE(RIGHT('Cihazlar'!S192,4)),VALUE(MID('Cihazlar'!S192,4,2)),VALUE(LEFT('Cihazlar'!S192,2))),""))))+0,EDATE((IF('Cihazlar'!S192="","",IF(ISNUMBER('Cihazlar'!S192),'Cihazlar'!S192,IFERROR(DATE(VALUE(RIGHT('Cihazlar'!S192,4)),VALUE(MID('Cihazlar'!S192,4,2)),VALUE(LEFT('Cihazlar'!S192,2))),"")))),12)))</f>
        <v/>
      </c>
      <c r="J192" s="17" t="str">
        <f>IF(I192="","",I192-TODAY())</f>
        <v/>
      </c>
      <c r="K192" s="16" t="str">
        <f>IF('Cihazlar'!V192="","",IF('Cihazlar'!W192="Uygun değil",(IF('Cihazlar'!V192="","",IF(ISNUMBER('Cihazlar'!V192),'Cihazlar'!V192,IFERROR(DATE(VALUE(RIGHT('Cihazlar'!V192,4)),VALUE(MID('Cihazlar'!V192,4,2)),VALUE(LEFT('Cihazlar'!V192,2))),""))))+0,EDATE((IF('Cihazlar'!V192="","",IF(ISNUMBER('Cihazlar'!V192),'Cihazlar'!V192,IFERROR(DATE(VALUE(RIGHT('Cihazlar'!V192,4)),VALUE(MID('Cihazlar'!V192,4,2)),VALUE(LEFT('Cihazlar'!V192,2))),"")))),12)))</f>
        <v/>
      </c>
      <c r="L192" s="17" t="str">
        <f>IF(K192="","",K192-TODAY())</f>
        <v/>
      </c>
      <c r="M192" s="16" t="str">
        <f>IF('Cihazlar'!F192&lt;&gt;"",IF('Cihazlar'!F192="","",IF(ISNUMBER('Cihazlar'!F192),'Cihazlar'!F192,IFERROR(DATE(VALUE(RIGHT('Cihazlar'!F192,4)),VALUE(MID('Cihazlar'!F192,4,2)),VALUE(LEFT('Cihazlar'!F192,2))),""))),IF('Cihazlar'!E192="","",IF(ISNUMBER('Cihazlar'!E192),'Cihazlar'!E192,IFERROR(DATE(VALUE(RIGHT('Cihazlar'!E192,4)),VALUE(MID('Cihazlar'!E192,4,2)),VALUE(LEFT('Cihazlar'!E192,2))),""))))</f>
        <v/>
      </c>
      <c r="N192" t="str">
        <f>IF('Cihazlar'!C192="","",IFERROR(MATCH('Cihazlar'!C192,'Ürünler'!$A:$A,0),IFERROR(MATCH('Cihazlar'!C192,'Ürünler'!$B:$B,0),"")))</f>
        <v/>
      </c>
      <c r="O192">
        <f>IF(P192&gt;0,0,IF('Cihazlar'!J192&lt;&gt;"",N(VALUE('Cihazlar'!J192)),IF(N192="",0,N(INDEX('Ürünler'!$C:$C,N192)))))</f>
        <v>0</v>
      </c>
      <c r="P192">
        <f>IF('Cihazlar'!K192&lt;&gt;"",N(VALUE('Cihazlar'!K192)),IF('Cihazlar'!J192&lt;&gt;"",0,IF(N192="",0,N(INDEX('Ürünler'!$D:$D,N192)))))</f>
        <v>0</v>
      </c>
    </row>
    <row r="193" spans="1:16">
      <c r="A193" t="str">
        <f>IF(AND('Cihazlar'!A193="",'Cihazlar'!B193=""),"",IFERROR(INDEX('Müşteriler'!$A:$A,MATCH(IF('Cihazlar'!A193="","§",'Cihazlar'!A193),'Müşteriler'!$K:$K,0)),IFERROR(INDEX('Müşteriler'!$A:$A,MATCH(IF('Cihazlar'!B193="","§",'Cihazlar'!B193),'Müşteriler'!$C:$C,0)),'Cihazlar'!A193&amp;'Cihazlar'!B193)))</f>
        <v/>
      </c>
      <c r="B193" t="str">
        <f>IF('Cihazlar'!C193="","",IF(N193="",'Cihazlar'!C193,INDEX('Ürünler'!$B:$B,N193)))</f>
        <v/>
      </c>
      <c r="C193" t="str">
        <f>IF('Cihazlar'!D193="","",'Cihazlar'!D193)</f>
        <v/>
      </c>
      <c r="D193" s="16" t="str">
        <f>M193</f>
        <v/>
      </c>
      <c r="E193" t="str">
        <f>IF(P193&gt;0,P193&amp;" gün",IF(O193&gt;0,O193&amp;" ay",""))</f>
        <v/>
      </c>
      <c r="F193" s="16" t="str">
        <f>IF(OR('Cihazlar'!C193="",M193=""),"",IF(P193&gt;0,M193+P193,IF(O193&gt;0,EDATE(M193,O193),"")))</f>
        <v/>
      </c>
      <c r="G193" s="17" t="str">
        <f>IF(F193="","",F193-TODAY())</f>
        <v/>
      </c>
      <c r="H193" t="str">
        <f>IF(G193="","",IF(G193&lt;0,"Gecikmiş",IF(G193&lt;=30,"30 gün içinde","Planlı")))</f>
        <v/>
      </c>
      <c r="I193" s="16" t="str">
        <f>IF('Cihazlar'!S193="","",IF('Cihazlar'!T193="Uygun değil",(IF('Cihazlar'!S193="","",IF(ISNUMBER('Cihazlar'!S193),'Cihazlar'!S193,IFERROR(DATE(VALUE(RIGHT('Cihazlar'!S193,4)),VALUE(MID('Cihazlar'!S193,4,2)),VALUE(LEFT('Cihazlar'!S193,2))),""))))+0,EDATE((IF('Cihazlar'!S193="","",IF(ISNUMBER('Cihazlar'!S193),'Cihazlar'!S193,IFERROR(DATE(VALUE(RIGHT('Cihazlar'!S193,4)),VALUE(MID('Cihazlar'!S193,4,2)),VALUE(LEFT('Cihazlar'!S193,2))),"")))),12)))</f>
        <v/>
      </c>
      <c r="J193" s="17" t="str">
        <f>IF(I193="","",I193-TODAY())</f>
        <v/>
      </c>
      <c r="K193" s="16" t="str">
        <f>IF('Cihazlar'!V193="","",IF('Cihazlar'!W193="Uygun değil",(IF('Cihazlar'!V193="","",IF(ISNUMBER('Cihazlar'!V193),'Cihazlar'!V193,IFERROR(DATE(VALUE(RIGHT('Cihazlar'!V193,4)),VALUE(MID('Cihazlar'!V193,4,2)),VALUE(LEFT('Cihazlar'!V193,2))),""))))+0,EDATE((IF('Cihazlar'!V193="","",IF(ISNUMBER('Cihazlar'!V193),'Cihazlar'!V193,IFERROR(DATE(VALUE(RIGHT('Cihazlar'!V193,4)),VALUE(MID('Cihazlar'!V193,4,2)),VALUE(LEFT('Cihazlar'!V193,2))),"")))),12)))</f>
        <v/>
      </c>
      <c r="L193" s="17" t="str">
        <f>IF(K193="","",K193-TODAY())</f>
        <v/>
      </c>
      <c r="M193" s="16" t="str">
        <f>IF('Cihazlar'!F193&lt;&gt;"",IF('Cihazlar'!F193="","",IF(ISNUMBER('Cihazlar'!F193),'Cihazlar'!F193,IFERROR(DATE(VALUE(RIGHT('Cihazlar'!F193,4)),VALUE(MID('Cihazlar'!F193,4,2)),VALUE(LEFT('Cihazlar'!F193,2))),""))),IF('Cihazlar'!E193="","",IF(ISNUMBER('Cihazlar'!E193),'Cihazlar'!E193,IFERROR(DATE(VALUE(RIGHT('Cihazlar'!E193,4)),VALUE(MID('Cihazlar'!E193,4,2)),VALUE(LEFT('Cihazlar'!E193,2))),""))))</f>
        <v/>
      </c>
      <c r="N193" t="str">
        <f>IF('Cihazlar'!C193="","",IFERROR(MATCH('Cihazlar'!C193,'Ürünler'!$A:$A,0),IFERROR(MATCH('Cihazlar'!C193,'Ürünler'!$B:$B,0),"")))</f>
        <v/>
      </c>
      <c r="O193">
        <f>IF(P193&gt;0,0,IF('Cihazlar'!J193&lt;&gt;"",N(VALUE('Cihazlar'!J193)),IF(N193="",0,N(INDEX('Ürünler'!$C:$C,N193)))))</f>
        <v>0</v>
      </c>
      <c r="P193">
        <f>IF('Cihazlar'!K193&lt;&gt;"",N(VALUE('Cihazlar'!K193)),IF('Cihazlar'!J193&lt;&gt;"",0,IF(N193="",0,N(INDEX('Ürünler'!$D:$D,N193)))))</f>
        <v>0</v>
      </c>
    </row>
    <row r="194" spans="1:16">
      <c r="A194" t="str">
        <f>IF(AND('Cihazlar'!A194="",'Cihazlar'!B194=""),"",IFERROR(INDEX('Müşteriler'!$A:$A,MATCH(IF('Cihazlar'!A194="","§",'Cihazlar'!A194),'Müşteriler'!$K:$K,0)),IFERROR(INDEX('Müşteriler'!$A:$A,MATCH(IF('Cihazlar'!B194="","§",'Cihazlar'!B194),'Müşteriler'!$C:$C,0)),'Cihazlar'!A194&amp;'Cihazlar'!B194)))</f>
        <v/>
      </c>
      <c r="B194" t="str">
        <f>IF('Cihazlar'!C194="","",IF(N194="",'Cihazlar'!C194,INDEX('Ürünler'!$B:$B,N194)))</f>
        <v/>
      </c>
      <c r="C194" t="str">
        <f>IF('Cihazlar'!D194="","",'Cihazlar'!D194)</f>
        <v/>
      </c>
      <c r="D194" s="16" t="str">
        <f>M194</f>
        <v/>
      </c>
      <c r="E194" t="str">
        <f>IF(P194&gt;0,P194&amp;" gün",IF(O194&gt;0,O194&amp;" ay",""))</f>
        <v/>
      </c>
      <c r="F194" s="16" t="str">
        <f>IF(OR('Cihazlar'!C194="",M194=""),"",IF(P194&gt;0,M194+P194,IF(O194&gt;0,EDATE(M194,O194),"")))</f>
        <v/>
      </c>
      <c r="G194" s="17" t="str">
        <f>IF(F194="","",F194-TODAY())</f>
        <v/>
      </c>
      <c r="H194" t="str">
        <f>IF(G194="","",IF(G194&lt;0,"Gecikmiş",IF(G194&lt;=30,"30 gün içinde","Planlı")))</f>
        <v/>
      </c>
      <c r="I194" s="16" t="str">
        <f>IF('Cihazlar'!S194="","",IF('Cihazlar'!T194="Uygun değil",(IF('Cihazlar'!S194="","",IF(ISNUMBER('Cihazlar'!S194),'Cihazlar'!S194,IFERROR(DATE(VALUE(RIGHT('Cihazlar'!S194,4)),VALUE(MID('Cihazlar'!S194,4,2)),VALUE(LEFT('Cihazlar'!S194,2))),""))))+0,EDATE((IF('Cihazlar'!S194="","",IF(ISNUMBER('Cihazlar'!S194),'Cihazlar'!S194,IFERROR(DATE(VALUE(RIGHT('Cihazlar'!S194,4)),VALUE(MID('Cihazlar'!S194,4,2)),VALUE(LEFT('Cihazlar'!S194,2))),"")))),12)))</f>
        <v/>
      </c>
      <c r="J194" s="17" t="str">
        <f>IF(I194="","",I194-TODAY())</f>
        <v/>
      </c>
      <c r="K194" s="16" t="str">
        <f>IF('Cihazlar'!V194="","",IF('Cihazlar'!W194="Uygun değil",(IF('Cihazlar'!V194="","",IF(ISNUMBER('Cihazlar'!V194),'Cihazlar'!V194,IFERROR(DATE(VALUE(RIGHT('Cihazlar'!V194,4)),VALUE(MID('Cihazlar'!V194,4,2)),VALUE(LEFT('Cihazlar'!V194,2))),""))))+0,EDATE((IF('Cihazlar'!V194="","",IF(ISNUMBER('Cihazlar'!V194),'Cihazlar'!V194,IFERROR(DATE(VALUE(RIGHT('Cihazlar'!V194,4)),VALUE(MID('Cihazlar'!V194,4,2)),VALUE(LEFT('Cihazlar'!V194,2))),"")))),12)))</f>
        <v/>
      </c>
      <c r="L194" s="17" t="str">
        <f>IF(K194="","",K194-TODAY())</f>
        <v/>
      </c>
      <c r="M194" s="16" t="str">
        <f>IF('Cihazlar'!F194&lt;&gt;"",IF('Cihazlar'!F194="","",IF(ISNUMBER('Cihazlar'!F194),'Cihazlar'!F194,IFERROR(DATE(VALUE(RIGHT('Cihazlar'!F194,4)),VALUE(MID('Cihazlar'!F194,4,2)),VALUE(LEFT('Cihazlar'!F194,2))),""))),IF('Cihazlar'!E194="","",IF(ISNUMBER('Cihazlar'!E194),'Cihazlar'!E194,IFERROR(DATE(VALUE(RIGHT('Cihazlar'!E194,4)),VALUE(MID('Cihazlar'!E194,4,2)),VALUE(LEFT('Cihazlar'!E194,2))),""))))</f>
        <v/>
      </c>
      <c r="N194" t="str">
        <f>IF('Cihazlar'!C194="","",IFERROR(MATCH('Cihazlar'!C194,'Ürünler'!$A:$A,0),IFERROR(MATCH('Cihazlar'!C194,'Ürünler'!$B:$B,0),"")))</f>
        <v/>
      </c>
      <c r="O194">
        <f>IF(P194&gt;0,0,IF('Cihazlar'!J194&lt;&gt;"",N(VALUE('Cihazlar'!J194)),IF(N194="",0,N(INDEX('Ürünler'!$C:$C,N194)))))</f>
        <v>0</v>
      </c>
      <c r="P194">
        <f>IF('Cihazlar'!K194&lt;&gt;"",N(VALUE('Cihazlar'!K194)),IF('Cihazlar'!J194&lt;&gt;"",0,IF(N194="",0,N(INDEX('Ürünler'!$D:$D,N194)))))</f>
        <v>0</v>
      </c>
    </row>
    <row r="195" spans="1:16">
      <c r="A195" t="str">
        <f>IF(AND('Cihazlar'!A195="",'Cihazlar'!B195=""),"",IFERROR(INDEX('Müşteriler'!$A:$A,MATCH(IF('Cihazlar'!A195="","§",'Cihazlar'!A195),'Müşteriler'!$K:$K,0)),IFERROR(INDEX('Müşteriler'!$A:$A,MATCH(IF('Cihazlar'!B195="","§",'Cihazlar'!B195),'Müşteriler'!$C:$C,0)),'Cihazlar'!A195&amp;'Cihazlar'!B195)))</f>
        <v/>
      </c>
      <c r="B195" t="str">
        <f>IF('Cihazlar'!C195="","",IF(N195="",'Cihazlar'!C195,INDEX('Ürünler'!$B:$B,N195)))</f>
        <v/>
      </c>
      <c r="C195" t="str">
        <f>IF('Cihazlar'!D195="","",'Cihazlar'!D195)</f>
        <v/>
      </c>
      <c r="D195" s="16" t="str">
        <f>M195</f>
        <v/>
      </c>
      <c r="E195" t="str">
        <f>IF(P195&gt;0,P195&amp;" gün",IF(O195&gt;0,O195&amp;" ay",""))</f>
        <v/>
      </c>
      <c r="F195" s="16" t="str">
        <f>IF(OR('Cihazlar'!C195="",M195=""),"",IF(P195&gt;0,M195+P195,IF(O195&gt;0,EDATE(M195,O195),"")))</f>
        <v/>
      </c>
      <c r="G195" s="17" t="str">
        <f>IF(F195="","",F195-TODAY())</f>
        <v/>
      </c>
      <c r="H195" t="str">
        <f>IF(G195="","",IF(G195&lt;0,"Gecikmiş",IF(G195&lt;=30,"30 gün içinde","Planlı")))</f>
        <v/>
      </c>
      <c r="I195" s="16" t="str">
        <f>IF('Cihazlar'!S195="","",IF('Cihazlar'!T195="Uygun değil",(IF('Cihazlar'!S195="","",IF(ISNUMBER('Cihazlar'!S195),'Cihazlar'!S195,IFERROR(DATE(VALUE(RIGHT('Cihazlar'!S195,4)),VALUE(MID('Cihazlar'!S195,4,2)),VALUE(LEFT('Cihazlar'!S195,2))),""))))+0,EDATE((IF('Cihazlar'!S195="","",IF(ISNUMBER('Cihazlar'!S195),'Cihazlar'!S195,IFERROR(DATE(VALUE(RIGHT('Cihazlar'!S195,4)),VALUE(MID('Cihazlar'!S195,4,2)),VALUE(LEFT('Cihazlar'!S195,2))),"")))),12)))</f>
        <v/>
      </c>
      <c r="J195" s="17" t="str">
        <f>IF(I195="","",I195-TODAY())</f>
        <v/>
      </c>
      <c r="K195" s="16" t="str">
        <f>IF('Cihazlar'!V195="","",IF('Cihazlar'!W195="Uygun değil",(IF('Cihazlar'!V195="","",IF(ISNUMBER('Cihazlar'!V195),'Cihazlar'!V195,IFERROR(DATE(VALUE(RIGHT('Cihazlar'!V195,4)),VALUE(MID('Cihazlar'!V195,4,2)),VALUE(LEFT('Cihazlar'!V195,2))),""))))+0,EDATE((IF('Cihazlar'!V195="","",IF(ISNUMBER('Cihazlar'!V195),'Cihazlar'!V195,IFERROR(DATE(VALUE(RIGHT('Cihazlar'!V195,4)),VALUE(MID('Cihazlar'!V195,4,2)),VALUE(LEFT('Cihazlar'!V195,2))),"")))),12)))</f>
        <v/>
      </c>
      <c r="L195" s="17" t="str">
        <f>IF(K195="","",K195-TODAY())</f>
        <v/>
      </c>
      <c r="M195" s="16" t="str">
        <f>IF('Cihazlar'!F195&lt;&gt;"",IF('Cihazlar'!F195="","",IF(ISNUMBER('Cihazlar'!F195),'Cihazlar'!F195,IFERROR(DATE(VALUE(RIGHT('Cihazlar'!F195,4)),VALUE(MID('Cihazlar'!F195,4,2)),VALUE(LEFT('Cihazlar'!F195,2))),""))),IF('Cihazlar'!E195="","",IF(ISNUMBER('Cihazlar'!E195),'Cihazlar'!E195,IFERROR(DATE(VALUE(RIGHT('Cihazlar'!E195,4)),VALUE(MID('Cihazlar'!E195,4,2)),VALUE(LEFT('Cihazlar'!E195,2))),""))))</f>
        <v/>
      </c>
      <c r="N195" t="str">
        <f>IF('Cihazlar'!C195="","",IFERROR(MATCH('Cihazlar'!C195,'Ürünler'!$A:$A,0),IFERROR(MATCH('Cihazlar'!C195,'Ürünler'!$B:$B,0),"")))</f>
        <v/>
      </c>
      <c r="O195">
        <f>IF(P195&gt;0,0,IF('Cihazlar'!J195&lt;&gt;"",N(VALUE('Cihazlar'!J195)),IF(N195="",0,N(INDEX('Ürünler'!$C:$C,N195)))))</f>
        <v>0</v>
      </c>
      <c r="P195">
        <f>IF('Cihazlar'!K195&lt;&gt;"",N(VALUE('Cihazlar'!K195)),IF('Cihazlar'!J195&lt;&gt;"",0,IF(N195="",0,N(INDEX('Ürünler'!$D:$D,N195)))))</f>
        <v>0</v>
      </c>
    </row>
    <row r="196" spans="1:16">
      <c r="A196" t="str">
        <f>IF(AND('Cihazlar'!A196="",'Cihazlar'!B196=""),"",IFERROR(INDEX('Müşteriler'!$A:$A,MATCH(IF('Cihazlar'!A196="","§",'Cihazlar'!A196),'Müşteriler'!$K:$K,0)),IFERROR(INDEX('Müşteriler'!$A:$A,MATCH(IF('Cihazlar'!B196="","§",'Cihazlar'!B196),'Müşteriler'!$C:$C,0)),'Cihazlar'!A196&amp;'Cihazlar'!B196)))</f>
        <v/>
      </c>
      <c r="B196" t="str">
        <f>IF('Cihazlar'!C196="","",IF(N196="",'Cihazlar'!C196,INDEX('Ürünler'!$B:$B,N196)))</f>
        <v/>
      </c>
      <c r="C196" t="str">
        <f>IF('Cihazlar'!D196="","",'Cihazlar'!D196)</f>
        <v/>
      </c>
      <c r="D196" s="16" t="str">
        <f>M196</f>
        <v/>
      </c>
      <c r="E196" t="str">
        <f>IF(P196&gt;0,P196&amp;" gün",IF(O196&gt;0,O196&amp;" ay",""))</f>
        <v/>
      </c>
      <c r="F196" s="16" t="str">
        <f>IF(OR('Cihazlar'!C196="",M196=""),"",IF(P196&gt;0,M196+P196,IF(O196&gt;0,EDATE(M196,O196),"")))</f>
        <v/>
      </c>
      <c r="G196" s="17" t="str">
        <f>IF(F196="","",F196-TODAY())</f>
        <v/>
      </c>
      <c r="H196" t="str">
        <f>IF(G196="","",IF(G196&lt;0,"Gecikmiş",IF(G196&lt;=30,"30 gün içinde","Planlı")))</f>
        <v/>
      </c>
      <c r="I196" s="16" t="str">
        <f>IF('Cihazlar'!S196="","",IF('Cihazlar'!T196="Uygun değil",(IF('Cihazlar'!S196="","",IF(ISNUMBER('Cihazlar'!S196),'Cihazlar'!S196,IFERROR(DATE(VALUE(RIGHT('Cihazlar'!S196,4)),VALUE(MID('Cihazlar'!S196,4,2)),VALUE(LEFT('Cihazlar'!S196,2))),""))))+0,EDATE((IF('Cihazlar'!S196="","",IF(ISNUMBER('Cihazlar'!S196),'Cihazlar'!S196,IFERROR(DATE(VALUE(RIGHT('Cihazlar'!S196,4)),VALUE(MID('Cihazlar'!S196,4,2)),VALUE(LEFT('Cihazlar'!S196,2))),"")))),12)))</f>
        <v/>
      </c>
      <c r="J196" s="17" t="str">
        <f>IF(I196="","",I196-TODAY())</f>
        <v/>
      </c>
      <c r="K196" s="16" t="str">
        <f>IF('Cihazlar'!V196="","",IF('Cihazlar'!W196="Uygun değil",(IF('Cihazlar'!V196="","",IF(ISNUMBER('Cihazlar'!V196),'Cihazlar'!V196,IFERROR(DATE(VALUE(RIGHT('Cihazlar'!V196,4)),VALUE(MID('Cihazlar'!V196,4,2)),VALUE(LEFT('Cihazlar'!V196,2))),""))))+0,EDATE((IF('Cihazlar'!V196="","",IF(ISNUMBER('Cihazlar'!V196),'Cihazlar'!V196,IFERROR(DATE(VALUE(RIGHT('Cihazlar'!V196,4)),VALUE(MID('Cihazlar'!V196,4,2)),VALUE(LEFT('Cihazlar'!V196,2))),"")))),12)))</f>
        <v/>
      </c>
      <c r="L196" s="17" t="str">
        <f>IF(K196="","",K196-TODAY())</f>
        <v/>
      </c>
      <c r="M196" s="16" t="str">
        <f>IF('Cihazlar'!F196&lt;&gt;"",IF('Cihazlar'!F196="","",IF(ISNUMBER('Cihazlar'!F196),'Cihazlar'!F196,IFERROR(DATE(VALUE(RIGHT('Cihazlar'!F196,4)),VALUE(MID('Cihazlar'!F196,4,2)),VALUE(LEFT('Cihazlar'!F196,2))),""))),IF('Cihazlar'!E196="","",IF(ISNUMBER('Cihazlar'!E196),'Cihazlar'!E196,IFERROR(DATE(VALUE(RIGHT('Cihazlar'!E196,4)),VALUE(MID('Cihazlar'!E196,4,2)),VALUE(LEFT('Cihazlar'!E196,2))),""))))</f>
        <v/>
      </c>
      <c r="N196" t="str">
        <f>IF('Cihazlar'!C196="","",IFERROR(MATCH('Cihazlar'!C196,'Ürünler'!$A:$A,0),IFERROR(MATCH('Cihazlar'!C196,'Ürünler'!$B:$B,0),"")))</f>
        <v/>
      </c>
      <c r="O196">
        <f>IF(P196&gt;0,0,IF('Cihazlar'!J196&lt;&gt;"",N(VALUE('Cihazlar'!J196)),IF(N196="",0,N(INDEX('Ürünler'!$C:$C,N196)))))</f>
        <v>0</v>
      </c>
      <c r="P196">
        <f>IF('Cihazlar'!K196&lt;&gt;"",N(VALUE('Cihazlar'!K196)),IF('Cihazlar'!J196&lt;&gt;"",0,IF(N196="",0,N(INDEX('Ürünler'!$D:$D,N196)))))</f>
        <v>0</v>
      </c>
    </row>
    <row r="197" spans="1:16">
      <c r="A197" t="str">
        <f>IF(AND('Cihazlar'!A197="",'Cihazlar'!B197=""),"",IFERROR(INDEX('Müşteriler'!$A:$A,MATCH(IF('Cihazlar'!A197="","§",'Cihazlar'!A197),'Müşteriler'!$K:$K,0)),IFERROR(INDEX('Müşteriler'!$A:$A,MATCH(IF('Cihazlar'!B197="","§",'Cihazlar'!B197),'Müşteriler'!$C:$C,0)),'Cihazlar'!A197&amp;'Cihazlar'!B197)))</f>
        <v/>
      </c>
      <c r="B197" t="str">
        <f>IF('Cihazlar'!C197="","",IF(N197="",'Cihazlar'!C197,INDEX('Ürünler'!$B:$B,N197)))</f>
        <v/>
      </c>
      <c r="C197" t="str">
        <f>IF('Cihazlar'!D197="","",'Cihazlar'!D197)</f>
        <v/>
      </c>
      <c r="D197" s="16" t="str">
        <f>M197</f>
        <v/>
      </c>
      <c r="E197" t="str">
        <f>IF(P197&gt;0,P197&amp;" gün",IF(O197&gt;0,O197&amp;" ay",""))</f>
        <v/>
      </c>
      <c r="F197" s="16" t="str">
        <f>IF(OR('Cihazlar'!C197="",M197=""),"",IF(P197&gt;0,M197+P197,IF(O197&gt;0,EDATE(M197,O197),"")))</f>
        <v/>
      </c>
      <c r="G197" s="17" t="str">
        <f>IF(F197="","",F197-TODAY())</f>
        <v/>
      </c>
      <c r="H197" t="str">
        <f>IF(G197="","",IF(G197&lt;0,"Gecikmiş",IF(G197&lt;=30,"30 gün içinde","Planlı")))</f>
        <v/>
      </c>
      <c r="I197" s="16" t="str">
        <f>IF('Cihazlar'!S197="","",IF('Cihazlar'!T197="Uygun değil",(IF('Cihazlar'!S197="","",IF(ISNUMBER('Cihazlar'!S197),'Cihazlar'!S197,IFERROR(DATE(VALUE(RIGHT('Cihazlar'!S197,4)),VALUE(MID('Cihazlar'!S197,4,2)),VALUE(LEFT('Cihazlar'!S197,2))),""))))+0,EDATE((IF('Cihazlar'!S197="","",IF(ISNUMBER('Cihazlar'!S197),'Cihazlar'!S197,IFERROR(DATE(VALUE(RIGHT('Cihazlar'!S197,4)),VALUE(MID('Cihazlar'!S197,4,2)),VALUE(LEFT('Cihazlar'!S197,2))),"")))),12)))</f>
        <v/>
      </c>
      <c r="J197" s="17" t="str">
        <f>IF(I197="","",I197-TODAY())</f>
        <v/>
      </c>
      <c r="K197" s="16" t="str">
        <f>IF('Cihazlar'!V197="","",IF('Cihazlar'!W197="Uygun değil",(IF('Cihazlar'!V197="","",IF(ISNUMBER('Cihazlar'!V197),'Cihazlar'!V197,IFERROR(DATE(VALUE(RIGHT('Cihazlar'!V197,4)),VALUE(MID('Cihazlar'!V197,4,2)),VALUE(LEFT('Cihazlar'!V197,2))),""))))+0,EDATE((IF('Cihazlar'!V197="","",IF(ISNUMBER('Cihazlar'!V197),'Cihazlar'!V197,IFERROR(DATE(VALUE(RIGHT('Cihazlar'!V197,4)),VALUE(MID('Cihazlar'!V197,4,2)),VALUE(LEFT('Cihazlar'!V197,2))),"")))),12)))</f>
        <v/>
      </c>
      <c r="L197" s="17" t="str">
        <f>IF(K197="","",K197-TODAY())</f>
        <v/>
      </c>
      <c r="M197" s="16" t="str">
        <f>IF('Cihazlar'!F197&lt;&gt;"",IF('Cihazlar'!F197="","",IF(ISNUMBER('Cihazlar'!F197),'Cihazlar'!F197,IFERROR(DATE(VALUE(RIGHT('Cihazlar'!F197,4)),VALUE(MID('Cihazlar'!F197,4,2)),VALUE(LEFT('Cihazlar'!F197,2))),""))),IF('Cihazlar'!E197="","",IF(ISNUMBER('Cihazlar'!E197),'Cihazlar'!E197,IFERROR(DATE(VALUE(RIGHT('Cihazlar'!E197,4)),VALUE(MID('Cihazlar'!E197,4,2)),VALUE(LEFT('Cihazlar'!E197,2))),""))))</f>
        <v/>
      </c>
      <c r="N197" t="str">
        <f>IF('Cihazlar'!C197="","",IFERROR(MATCH('Cihazlar'!C197,'Ürünler'!$A:$A,0),IFERROR(MATCH('Cihazlar'!C197,'Ürünler'!$B:$B,0),"")))</f>
        <v/>
      </c>
      <c r="O197">
        <f>IF(P197&gt;0,0,IF('Cihazlar'!J197&lt;&gt;"",N(VALUE('Cihazlar'!J197)),IF(N197="",0,N(INDEX('Ürünler'!$C:$C,N197)))))</f>
        <v>0</v>
      </c>
      <c r="P197">
        <f>IF('Cihazlar'!K197&lt;&gt;"",N(VALUE('Cihazlar'!K197)),IF('Cihazlar'!J197&lt;&gt;"",0,IF(N197="",0,N(INDEX('Ürünler'!$D:$D,N197)))))</f>
        <v>0</v>
      </c>
    </row>
    <row r="198" spans="1:16">
      <c r="A198" t="str">
        <f>IF(AND('Cihazlar'!A198="",'Cihazlar'!B198=""),"",IFERROR(INDEX('Müşteriler'!$A:$A,MATCH(IF('Cihazlar'!A198="","§",'Cihazlar'!A198),'Müşteriler'!$K:$K,0)),IFERROR(INDEX('Müşteriler'!$A:$A,MATCH(IF('Cihazlar'!B198="","§",'Cihazlar'!B198),'Müşteriler'!$C:$C,0)),'Cihazlar'!A198&amp;'Cihazlar'!B198)))</f>
        <v/>
      </c>
      <c r="B198" t="str">
        <f>IF('Cihazlar'!C198="","",IF(N198="",'Cihazlar'!C198,INDEX('Ürünler'!$B:$B,N198)))</f>
        <v/>
      </c>
      <c r="C198" t="str">
        <f>IF('Cihazlar'!D198="","",'Cihazlar'!D198)</f>
        <v/>
      </c>
      <c r="D198" s="16" t="str">
        <f>M198</f>
        <v/>
      </c>
      <c r="E198" t="str">
        <f>IF(P198&gt;0,P198&amp;" gün",IF(O198&gt;0,O198&amp;" ay",""))</f>
        <v/>
      </c>
      <c r="F198" s="16" t="str">
        <f>IF(OR('Cihazlar'!C198="",M198=""),"",IF(P198&gt;0,M198+P198,IF(O198&gt;0,EDATE(M198,O198),"")))</f>
        <v/>
      </c>
      <c r="G198" s="17" t="str">
        <f>IF(F198="","",F198-TODAY())</f>
        <v/>
      </c>
      <c r="H198" t="str">
        <f>IF(G198="","",IF(G198&lt;0,"Gecikmiş",IF(G198&lt;=30,"30 gün içinde","Planlı")))</f>
        <v/>
      </c>
      <c r="I198" s="16" t="str">
        <f>IF('Cihazlar'!S198="","",IF('Cihazlar'!T198="Uygun değil",(IF('Cihazlar'!S198="","",IF(ISNUMBER('Cihazlar'!S198),'Cihazlar'!S198,IFERROR(DATE(VALUE(RIGHT('Cihazlar'!S198,4)),VALUE(MID('Cihazlar'!S198,4,2)),VALUE(LEFT('Cihazlar'!S198,2))),""))))+0,EDATE((IF('Cihazlar'!S198="","",IF(ISNUMBER('Cihazlar'!S198),'Cihazlar'!S198,IFERROR(DATE(VALUE(RIGHT('Cihazlar'!S198,4)),VALUE(MID('Cihazlar'!S198,4,2)),VALUE(LEFT('Cihazlar'!S198,2))),"")))),12)))</f>
        <v/>
      </c>
      <c r="J198" s="17" t="str">
        <f>IF(I198="","",I198-TODAY())</f>
        <v/>
      </c>
      <c r="K198" s="16" t="str">
        <f>IF('Cihazlar'!V198="","",IF('Cihazlar'!W198="Uygun değil",(IF('Cihazlar'!V198="","",IF(ISNUMBER('Cihazlar'!V198),'Cihazlar'!V198,IFERROR(DATE(VALUE(RIGHT('Cihazlar'!V198,4)),VALUE(MID('Cihazlar'!V198,4,2)),VALUE(LEFT('Cihazlar'!V198,2))),""))))+0,EDATE((IF('Cihazlar'!V198="","",IF(ISNUMBER('Cihazlar'!V198),'Cihazlar'!V198,IFERROR(DATE(VALUE(RIGHT('Cihazlar'!V198,4)),VALUE(MID('Cihazlar'!V198,4,2)),VALUE(LEFT('Cihazlar'!V198,2))),"")))),12)))</f>
        <v/>
      </c>
      <c r="L198" s="17" t="str">
        <f>IF(K198="","",K198-TODAY())</f>
        <v/>
      </c>
      <c r="M198" s="16" t="str">
        <f>IF('Cihazlar'!F198&lt;&gt;"",IF('Cihazlar'!F198="","",IF(ISNUMBER('Cihazlar'!F198),'Cihazlar'!F198,IFERROR(DATE(VALUE(RIGHT('Cihazlar'!F198,4)),VALUE(MID('Cihazlar'!F198,4,2)),VALUE(LEFT('Cihazlar'!F198,2))),""))),IF('Cihazlar'!E198="","",IF(ISNUMBER('Cihazlar'!E198),'Cihazlar'!E198,IFERROR(DATE(VALUE(RIGHT('Cihazlar'!E198,4)),VALUE(MID('Cihazlar'!E198,4,2)),VALUE(LEFT('Cihazlar'!E198,2))),""))))</f>
        <v/>
      </c>
      <c r="N198" t="str">
        <f>IF('Cihazlar'!C198="","",IFERROR(MATCH('Cihazlar'!C198,'Ürünler'!$A:$A,0),IFERROR(MATCH('Cihazlar'!C198,'Ürünler'!$B:$B,0),"")))</f>
        <v/>
      </c>
      <c r="O198">
        <f>IF(P198&gt;0,0,IF('Cihazlar'!J198&lt;&gt;"",N(VALUE('Cihazlar'!J198)),IF(N198="",0,N(INDEX('Ürünler'!$C:$C,N198)))))</f>
        <v>0</v>
      </c>
      <c r="P198">
        <f>IF('Cihazlar'!K198&lt;&gt;"",N(VALUE('Cihazlar'!K198)),IF('Cihazlar'!J198&lt;&gt;"",0,IF(N198="",0,N(INDEX('Ürünler'!$D:$D,N198)))))</f>
        <v>0</v>
      </c>
    </row>
    <row r="199" spans="1:16">
      <c r="A199" t="str">
        <f>IF(AND('Cihazlar'!A199="",'Cihazlar'!B199=""),"",IFERROR(INDEX('Müşteriler'!$A:$A,MATCH(IF('Cihazlar'!A199="","§",'Cihazlar'!A199),'Müşteriler'!$K:$K,0)),IFERROR(INDEX('Müşteriler'!$A:$A,MATCH(IF('Cihazlar'!B199="","§",'Cihazlar'!B199),'Müşteriler'!$C:$C,0)),'Cihazlar'!A199&amp;'Cihazlar'!B199)))</f>
        <v/>
      </c>
      <c r="B199" t="str">
        <f>IF('Cihazlar'!C199="","",IF(N199="",'Cihazlar'!C199,INDEX('Ürünler'!$B:$B,N199)))</f>
        <v/>
      </c>
      <c r="C199" t="str">
        <f>IF('Cihazlar'!D199="","",'Cihazlar'!D199)</f>
        <v/>
      </c>
      <c r="D199" s="16" t="str">
        <f>M199</f>
        <v/>
      </c>
      <c r="E199" t="str">
        <f>IF(P199&gt;0,P199&amp;" gün",IF(O199&gt;0,O199&amp;" ay",""))</f>
        <v/>
      </c>
      <c r="F199" s="16" t="str">
        <f>IF(OR('Cihazlar'!C199="",M199=""),"",IF(P199&gt;0,M199+P199,IF(O199&gt;0,EDATE(M199,O199),"")))</f>
        <v/>
      </c>
      <c r="G199" s="17" t="str">
        <f>IF(F199="","",F199-TODAY())</f>
        <v/>
      </c>
      <c r="H199" t="str">
        <f>IF(G199="","",IF(G199&lt;0,"Gecikmiş",IF(G199&lt;=30,"30 gün içinde","Planlı")))</f>
        <v/>
      </c>
      <c r="I199" s="16" t="str">
        <f>IF('Cihazlar'!S199="","",IF('Cihazlar'!T199="Uygun değil",(IF('Cihazlar'!S199="","",IF(ISNUMBER('Cihazlar'!S199),'Cihazlar'!S199,IFERROR(DATE(VALUE(RIGHT('Cihazlar'!S199,4)),VALUE(MID('Cihazlar'!S199,4,2)),VALUE(LEFT('Cihazlar'!S199,2))),""))))+0,EDATE((IF('Cihazlar'!S199="","",IF(ISNUMBER('Cihazlar'!S199),'Cihazlar'!S199,IFERROR(DATE(VALUE(RIGHT('Cihazlar'!S199,4)),VALUE(MID('Cihazlar'!S199,4,2)),VALUE(LEFT('Cihazlar'!S199,2))),"")))),12)))</f>
        <v/>
      </c>
      <c r="J199" s="17" t="str">
        <f>IF(I199="","",I199-TODAY())</f>
        <v/>
      </c>
      <c r="K199" s="16" t="str">
        <f>IF('Cihazlar'!V199="","",IF('Cihazlar'!W199="Uygun değil",(IF('Cihazlar'!V199="","",IF(ISNUMBER('Cihazlar'!V199),'Cihazlar'!V199,IFERROR(DATE(VALUE(RIGHT('Cihazlar'!V199,4)),VALUE(MID('Cihazlar'!V199,4,2)),VALUE(LEFT('Cihazlar'!V199,2))),""))))+0,EDATE((IF('Cihazlar'!V199="","",IF(ISNUMBER('Cihazlar'!V199),'Cihazlar'!V199,IFERROR(DATE(VALUE(RIGHT('Cihazlar'!V199,4)),VALUE(MID('Cihazlar'!V199,4,2)),VALUE(LEFT('Cihazlar'!V199,2))),"")))),12)))</f>
        <v/>
      </c>
      <c r="L199" s="17" t="str">
        <f>IF(K199="","",K199-TODAY())</f>
        <v/>
      </c>
      <c r="M199" s="16" t="str">
        <f>IF('Cihazlar'!F199&lt;&gt;"",IF('Cihazlar'!F199="","",IF(ISNUMBER('Cihazlar'!F199),'Cihazlar'!F199,IFERROR(DATE(VALUE(RIGHT('Cihazlar'!F199,4)),VALUE(MID('Cihazlar'!F199,4,2)),VALUE(LEFT('Cihazlar'!F199,2))),""))),IF('Cihazlar'!E199="","",IF(ISNUMBER('Cihazlar'!E199),'Cihazlar'!E199,IFERROR(DATE(VALUE(RIGHT('Cihazlar'!E199,4)),VALUE(MID('Cihazlar'!E199,4,2)),VALUE(LEFT('Cihazlar'!E199,2))),""))))</f>
        <v/>
      </c>
      <c r="N199" t="str">
        <f>IF('Cihazlar'!C199="","",IFERROR(MATCH('Cihazlar'!C199,'Ürünler'!$A:$A,0),IFERROR(MATCH('Cihazlar'!C199,'Ürünler'!$B:$B,0),"")))</f>
        <v/>
      </c>
      <c r="O199">
        <f>IF(P199&gt;0,0,IF('Cihazlar'!J199&lt;&gt;"",N(VALUE('Cihazlar'!J199)),IF(N199="",0,N(INDEX('Ürünler'!$C:$C,N199)))))</f>
        <v>0</v>
      </c>
      <c r="P199">
        <f>IF('Cihazlar'!K199&lt;&gt;"",N(VALUE('Cihazlar'!K199)),IF('Cihazlar'!J199&lt;&gt;"",0,IF(N199="",0,N(INDEX('Ürünler'!$D:$D,N199)))))</f>
        <v>0</v>
      </c>
    </row>
    <row r="200" spans="1:16">
      <c r="A200" t="str">
        <f>IF(AND('Cihazlar'!A200="",'Cihazlar'!B200=""),"",IFERROR(INDEX('Müşteriler'!$A:$A,MATCH(IF('Cihazlar'!A200="","§",'Cihazlar'!A200),'Müşteriler'!$K:$K,0)),IFERROR(INDEX('Müşteriler'!$A:$A,MATCH(IF('Cihazlar'!B200="","§",'Cihazlar'!B200),'Müşteriler'!$C:$C,0)),'Cihazlar'!A200&amp;'Cihazlar'!B200)))</f>
        <v/>
      </c>
      <c r="B200" t="str">
        <f>IF('Cihazlar'!C200="","",IF(N200="",'Cihazlar'!C200,INDEX('Ürünler'!$B:$B,N200)))</f>
        <v/>
      </c>
      <c r="C200" t="str">
        <f>IF('Cihazlar'!D200="","",'Cihazlar'!D200)</f>
        <v/>
      </c>
      <c r="D200" s="16" t="str">
        <f>M200</f>
        <v/>
      </c>
      <c r="E200" t="str">
        <f>IF(P200&gt;0,P200&amp;" gün",IF(O200&gt;0,O200&amp;" ay",""))</f>
        <v/>
      </c>
      <c r="F200" s="16" t="str">
        <f>IF(OR('Cihazlar'!C200="",M200=""),"",IF(P200&gt;0,M200+P200,IF(O200&gt;0,EDATE(M200,O200),"")))</f>
        <v/>
      </c>
      <c r="G200" s="17" t="str">
        <f>IF(F200="","",F200-TODAY())</f>
        <v/>
      </c>
      <c r="H200" t="str">
        <f>IF(G200="","",IF(G200&lt;0,"Gecikmiş",IF(G200&lt;=30,"30 gün içinde","Planlı")))</f>
        <v/>
      </c>
      <c r="I200" s="16" t="str">
        <f>IF('Cihazlar'!S200="","",IF('Cihazlar'!T200="Uygun değil",(IF('Cihazlar'!S200="","",IF(ISNUMBER('Cihazlar'!S200),'Cihazlar'!S200,IFERROR(DATE(VALUE(RIGHT('Cihazlar'!S200,4)),VALUE(MID('Cihazlar'!S200,4,2)),VALUE(LEFT('Cihazlar'!S200,2))),""))))+0,EDATE((IF('Cihazlar'!S200="","",IF(ISNUMBER('Cihazlar'!S200),'Cihazlar'!S200,IFERROR(DATE(VALUE(RIGHT('Cihazlar'!S200,4)),VALUE(MID('Cihazlar'!S200,4,2)),VALUE(LEFT('Cihazlar'!S200,2))),"")))),12)))</f>
        <v/>
      </c>
      <c r="J200" s="17" t="str">
        <f>IF(I200="","",I200-TODAY())</f>
        <v/>
      </c>
      <c r="K200" s="16" t="str">
        <f>IF('Cihazlar'!V200="","",IF('Cihazlar'!W200="Uygun değil",(IF('Cihazlar'!V200="","",IF(ISNUMBER('Cihazlar'!V200),'Cihazlar'!V200,IFERROR(DATE(VALUE(RIGHT('Cihazlar'!V200,4)),VALUE(MID('Cihazlar'!V200,4,2)),VALUE(LEFT('Cihazlar'!V200,2))),""))))+0,EDATE((IF('Cihazlar'!V200="","",IF(ISNUMBER('Cihazlar'!V200),'Cihazlar'!V200,IFERROR(DATE(VALUE(RIGHT('Cihazlar'!V200,4)),VALUE(MID('Cihazlar'!V200,4,2)),VALUE(LEFT('Cihazlar'!V200,2))),"")))),12)))</f>
        <v/>
      </c>
      <c r="L200" s="17" t="str">
        <f>IF(K200="","",K200-TODAY())</f>
        <v/>
      </c>
      <c r="M200" s="16" t="str">
        <f>IF('Cihazlar'!F200&lt;&gt;"",IF('Cihazlar'!F200="","",IF(ISNUMBER('Cihazlar'!F200),'Cihazlar'!F200,IFERROR(DATE(VALUE(RIGHT('Cihazlar'!F200,4)),VALUE(MID('Cihazlar'!F200,4,2)),VALUE(LEFT('Cihazlar'!F200,2))),""))),IF('Cihazlar'!E200="","",IF(ISNUMBER('Cihazlar'!E200),'Cihazlar'!E200,IFERROR(DATE(VALUE(RIGHT('Cihazlar'!E200,4)),VALUE(MID('Cihazlar'!E200,4,2)),VALUE(LEFT('Cihazlar'!E200,2))),""))))</f>
        <v/>
      </c>
      <c r="N200" t="str">
        <f>IF('Cihazlar'!C200="","",IFERROR(MATCH('Cihazlar'!C200,'Ürünler'!$A:$A,0),IFERROR(MATCH('Cihazlar'!C200,'Ürünler'!$B:$B,0),"")))</f>
        <v/>
      </c>
      <c r="O200">
        <f>IF(P200&gt;0,0,IF('Cihazlar'!J200&lt;&gt;"",N(VALUE('Cihazlar'!J200)),IF(N200="",0,N(INDEX('Ürünler'!$C:$C,N200)))))</f>
        <v>0</v>
      </c>
      <c r="P200">
        <f>IF('Cihazlar'!K200&lt;&gt;"",N(VALUE('Cihazlar'!K200)),IF('Cihazlar'!J200&lt;&gt;"",0,IF(N200="",0,N(INDEX('Ürünler'!$D:$D,N200)))))</f>
        <v>0</v>
      </c>
    </row>
    <row r="201" spans="1:16">
      <c r="A201" t="str">
        <f>IF(AND('Cihazlar'!A201="",'Cihazlar'!B201=""),"",IFERROR(INDEX('Müşteriler'!$A:$A,MATCH(IF('Cihazlar'!A201="","§",'Cihazlar'!A201),'Müşteriler'!$K:$K,0)),IFERROR(INDEX('Müşteriler'!$A:$A,MATCH(IF('Cihazlar'!B201="","§",'Cihazlar'!B201),'Müşteriler'!$C:$C,0)),'Cihazlar'!A201&amp;'Cihazlar'!B201)))</f>
        <v/>
      </c>
      <c r="B201" t="str">
        <f>IF('Cihazlar'!C201="","",IF(N201="",'Cihazlar'!C201,INDEX('Ürünler'!$B:$B,N201)))</f>
        <v/>
      </c>
      <c r="C201" t="str">
        <f>IF('Cihazlar'!D201="","",'Cihazlar'!D201)</f>
        <v/>
      </c>
      <c r="D201" s="16" t="str">
        <f>M201</f>
        <v/>
      </c>
      <c r="E201" t="str">
        <f>IF(P201&gt;0,P201&amp;" gün",IF(O201&gt;0,O201&amp;" ay",""))</f>
        <v/>
      </c>
      <c r="F201" s="16" t="str">
        <f>IF(OR('Cihazlar'!C201="",M201=""),"",IF(P201&gt;0,M201+P201,IF(O201&gt;0,EDATE(M201,O201),"")))</f>
        <v/>
      </c>
      <c r="G201" s="17" t="str">
        <f>IF(F201="","",F201-TODAY())</f>
        <v/>
      </c>
      <c r="H201" t="str">
        <f>IF(G201="","",IF(G201&lt;0,"Gecikmiş",IF(G201&lt;=30,"30 gün içinde","Planlı")))</f>
        <v/>
      </c>
      <c r="I201" s="16" t="str">
        <f>IF('Cihazlar'!S201="","",IF('Cihazlar'!T201="Uygun değil",(IF('Cihazlar'!S201="","",IF(ISNUMBER('Cihazlar'!S201),'Cihazlar'!S201,IFERROR(DATE(VALUE(RIGHT('Cihazlar'!S201,4)),VALUE(MID('Cihazlar'!S201,4,2)),VALUE(LEFT('Cihazlar'!S201,2))),""))))+0,EDATE((IF('Cihazlar'!S201="","",IF(ISNUMBER('Cihazlar'!S201),'Cihazlar'!S201,IFERROR(DATE(VALUE(RIGHT('Cihazlar'!S201,4)),VALUE(MID('Cihazlar'!S201,4,2)),VALUE(LEFT('Cihazlar'!S201,2))),"")))),12)))</f>
        <v/>
      </c>
      <c r="J201" s="17" t="str">
        <f>IF(I201="","",I201-TODAY())</f>
        <v/>
      </c>
      <c r="K201" s="16" t="str">
        <f>IF('Cihazlar'!V201="","",IF('Cihazlar'!W201="Uygun değil",(IF('Cihazlar'!V201="","",IF(ISNUMBER('Cihazlar'!V201),'Cihazlar'!V201,IFERROR(DATE(VALUE(RIGHT('Cihazlar'!V201,4)),VALUE(MID('Cihazlar'!V201,4,2)),VALUE(LEFT('Cihazlar'!V201,2))),""))))+0,EDATE((IF('Cihazlar'!V201="","",IF(ISNUMBER('Cihazlar'!V201),'Cihazlar'!V201,IFERROR(DATE(VALUE(RIGHT('Cihazlar'!V201,4)),VALUE(MID('Cihazlar'!V201,4,2)),VALUE(LEFT('Cihazlar'!V201,2))),"")))),12)))</f>
        <v/>
      </c>
      <c r="L201" s="17" t="str">
        <f>IF(K201="","",K201-TODAY())</f>
        <v/>
      </c>
      <c r="M201" s="16" t="str">
        <f>IF('Cihazlar'!F201&lt;&gt;"",IF('Cihazlar'!F201="","",IF(ISNUMBER('Cihazlar'!F201),'Cihazlar'!F201,IFERROR(DATE(VALUE(RIGHT('Cihazlar'!F201,4)),VALUE(MID('Cihazlar'!F201,4,2)),VALUE(LEFT('Cihazlar'!F201,2))),""))),IF('Cihazlar'!E201="","",IF(ISNUMBER('Cihazlar'!E201),'Cihazlar'!E201,IFERROR(DATE(VALUE(RIGHT('Cihazlar'!E201,4)),VALUE(MID('Cihazlar'!E201,4,2)),VALUE(LEFT('Cihazlar'!E201,2))),""))))</f>
        <v/>
      </c>
      <c r="N201" t="str">
        <f>IF('Cihazlar'!C201="","",IFERROR(MATCH('Cihazlar'!C201,'Ürünler'!$A:$A,0),IFERROR(MATCH('Cihazlar'!C201,'Ürünler'!$B:$B,0),"")))</f>
        <v/>
      </c>
      <c r="O201">
        <f>IF(P201&gt;0,0,IF('Cihazlar'!J201&lt;&gt;"",N(VALUE('Cihazlar'!J201)),IF(N201="",0,N(INDEX('Ürünler'!$C:$C,N201)))))</f>
        <v>0</v>
      </c>
      <c r="P201">
        <f>IF('Cihazlar'!K201&lt;&gt;"",N(VALUE('Cihazlar'!K201)),IF('Cihazlar'!J201&lt;&gt;"",0,IF(N201="",0,N(INDEX('Ürünler'!$D:$D,N201)))))</f>
        <v>0</v>
      </c>
    </row>
    <row r="202" spans="1:16">
      <c r="A202" t="str">
        <f>IF(AND('Cihazlar'!A202="",'Cihazlar'!B202=""),"",IFERROR(INDEX('Müşteriler'!$A:$A,MATCH(IF('Cihazlar'!A202="","§",'Cihazlar'!A202),'Müşteriler'!$K:$K,0)),IFERROR(INDEX('Müşteriler'!$A:$A,MATCH(IF('Cihazlar'!B202="","§",'Cihazlar'!B202),'Müşteriler'!$C:$C,0)),'Cihazlar'!A202&amp;'Cihazlar'!B202)))</f>
        <v/>
      </c>
      <c r="B202" t="str">
        <f>IF('Cihazlar'!C202="","",IF(N202="",'Cihazlar'!C202,INDEX('Ürünler'!$B:$B,N202)))</f>
        <v/>
      </c>
      <c r="C202" t="str">
        <f>IF('Cihazlar'!D202="","",'Cihazlar'!D202)</f>
        <v/>
      </c>
      <c r="D202" s="16" t="str">
        <f>M202</f>
        <v/>
      </c>
      <c r="E202" t="str">
        <f>IF(P202&gt;0,P202&amp;" gün",IF(O202&gt;0,O202&amp;" ay",""))</f>
        <v/>
      </c>
      <c r="F202" s="16" t="str">
        <f>IF(OR('Cihazlar'!C202="",M202=""),"",IF(P202&gt;0,M202+P202,IF(O202&gt;0,EDATE(M202,O202),"")))</f>
        <v/>
      </c>
      <c r="G202" s="17" t="str">
        <f>IF(F202="","",F202-TODAY())</f>
        <v/>
      </c>
      <c r="H202" t="str">
        <f>IF(G202="","",IF(G202&lt;0,"Gecikmiş",IF(G202&lt;=30,"30 gün içinde","Planlı")))</f>
        <v/>
      </c>
      <c r="I202" s="16" t="str">
        <f>IF('Cihazlar'!S202="","",IF('Cihazlar'!T202="Uygun değil",(IF('Cihazlar'!S202="","",IF(ISNUMBER('Cihazlar'!S202),'Cihazlar'!S202,IFERROR(DATE(VALUE(RIGHT('Cihazlar'!S202,4)),VALUE(MID('Cihazlar'!S202,4,2)),VALUE(LEFT('Cihazlar'!S202,2))),""))))+0,EDATE((IF('Cihazlar'!S202="","",IF(ISNUMBER('Cihazlar'!S202),'Cihazlar'!S202,IFERROR(DATE(VALUE(RIGHT('Cihazlar'!S202,4)),VALUE(MID('Cihazlar'!S202,4,2)),VALUE(LEFT('Cihazlar'!S202,2))),"")))),12)))</f>
        <v/>
      </c>
      <c r="J202" s="17" t="str">
        <f>IF(I202="","",I202-TODAY())</f>
        <v/>
      </c>
      <c r="K202" s="16" t="str">
        <f>IF('Cihazlar'!V202="","",IF('Cihazlar'!W202="Uygun değil",(IF('Cihazlar'!V202="","",IF(ISNUMBER('Cihazlar'!V202),'Cihazlar'!V202,IFERROR(DATE(VALUE(RIGHT('Cihazlar'!V202,4)),VALUE(MID('Cihazlar'!V202,4,2)),VALUE(LEFT('Cihazlar'!V202,2))),""))))+0,EDATE((IF('Cihazlar'!V202="","",IF(ISNUMBER('Cihazlar'!V202),'Cihazlar'!V202,IFERROR(DATE(VALUE(RIGHT('Cihazlar'!V202,4)),VALUE(MID('Cihazlar'!V202,4,2)),VALUE(LEFT('Cihazlar'!V202,2))),"")))),12)))</f>
        <v/>
      </c>
      <c r="L202" s="17" t="str">
        <f>IF(K202="","",K202-TODAY())</f>
        <v/>
      </c>
      <c r="M202" s="16" t="str">
        <f>IF('Cihazlar'!F202&lt;&gt;"",IF('Cihazlar'!F202="","",IF(ISNUMBER('Cihazlar'!F202),'Cihazlar'!F202,IFERROR(DATE(VALUE(RIGHT('Cihazlar'!F202,4)),VALUE(MID('Cihazlar'!F202,4,2)),VALUE(LEFT('Cihazlar'!F202,2))),""))),IF('Cihazlar'!E202="","",IF(ISNUMBER('Cihazlar'!E202),'Cihazlar'!E202,IFERROR(DATE(VALUE(RIGHT('Cihazlar'!E202,4)),VALUE(MID('Cihazlar'!E202,4,2)),VALUE(LEFT('Cihazlar'!E202,2))),""))))</f>
        <v/>
      </c>
      <c r="N202" t="str">
        <f>IF('Cihazlar'!C202="","",IFERROR(MATCH('Cihazlar'!C202,'Ürünler'!$A:$A,0),IFERROR(MATCH('Cihazlar'!C202,'Ürünler'!$B:$B,0),"")))</f>
        <v/>
      </c>
      <c r="O202">
        <f>IF(P202&gt;0,0,IF('Cihazlar'!J202&lt;&gt;"",N(VALUE('Cihazlar'!J202)),IF(N202="",0,N(INDEX('Ürünler'!$C:$C,N202)))))</f>
        <v>0</v>
      </c>
      <c r="P202">
        <f>IF('Cihazlar'!K202&lt;&gt;"",N(VALUE('Cihazlar'!K202)),IF('Cihazlar'!J202&lt;&gt;"",0,IF(N202="",0,N(INDEX('Ürünler'!$D:$D,N202)))))</f>
        <v>0</v>
      </c>
    </row>
    <row r="203" spans="1:16">
      <c r="A203" t="str">
        <f>IF(AND('Cihazlar'!A203="",'Cihazlar'!B203=""),"",IFERROR(INDEX('Müşteriler'!$A:$A,MATCH(IF('Cihazlar'!A203="","§",'Cihazlar'!A203),'Müşteriler'!$K:$K,0)),IFERROR(INDEX('Müşteriler'!$A:$A,MATCH(IF('Cihazlar'!B203="","§",'Cihazlar'!B203),'Müşteriler'!$C:$C,0)),'Cihazlar'!A203&amp;'Cihazlar'!B203)))</f>
        <v/>
      </c>
      <c r="B203" t="str">
        <f>IF('Cihazlar'!C203="","",IF(N203="",'Cihazlar'!C203,INDEX('Ürünler'!$B:$B,N203)))</f>
        <v/>
      </c>
      <c r="C203" t="str">
        <f>IF('Cihazlar'!D203="","",'Cihazlar'!D203)</f>
        <v/>
      </c>
      <c r="D203" s="16" t="str">
        <f>M203</f>
        <v/>
      </c>
      <c r="E203" t="str">
        <f>IF(P203&gt;0,P203&amp;" gün",IF(O203&gt;0,O203&amp;" ay",""))</f>
        <v/>
      </c>
      <c r="F203" s="16" t="str">
        <f>IF(OR('Cihazlar'!C203="",M203=""),"",IF(P203&gt;0,M203+P203,IF(O203&gt;0,EDATE(M203,O203),"")))</f>
        <v/>
      </c>
      <c r="G203" s="17" t="str">
        <f>IF(F203="","",F203-TODAY())</f>
        <v/>
      </c>
      <c r="H203" t="str">
        <f>IF(G203="","",IF(G203&lt;0,"Gecikmiş",IF(G203&lt;=30,"30 gün içinde","Planlı")))</f>
        <v/>
      </c>
      <c r="I203" s="16" t="str">
        <f>IF('Cihazlar'!S203="","",IF('Cihazlar'!T203="Uygun değil",(IF('Cihazlar'!S203="","",IF(ISNUMBER('Cihazlar'!S203),'Cihazlar'!S203,IFERROR(DATE(VALUE(RIGHT('Cihazlar'!S203,4)),VALUE(MID('Cihazlar'!S203,4,2)),VALUE(LEFT('Cihazlar'!S203,2))),""))))+0,EDATE((IF('Cihazlar'!S203="","",IF(ISNUMBER('Cihazlar'!S203),'Cihazlar'!S203,IFERROR(DATE(VALUE(RIGHT('Cihazlar'!S203,4)),VALUE(MID('Cihazlar'!S203,4,2)),VALUE(LEFT('Cihazlar'!S203,2))),"")))),12)))</f>
        <v/>
      </c>
      <c r="J203" s="17" t="str">
        <f>IF(I203="","",I203-TODAY())</f>
        <v/>
      </c>
      <c r="K203" s="16" t="str">
        <f>IF('Cihazlar'!V203="","",IF('Cihazlar'!W203="Uygun değil",(IF('Cihazlar'!V203="","",IF(ISNUMBER('Cihazlar'!V203),'Cihazlar'!V203,IFERROR(DATE(VALUE(RIGHT('Cihazlar'!V203,4)),VALUE(MID('Cihazlar'!V203,4,2)),VALUE(LEFT('Cihazlar'!V203,2))),""))))+0,EDATE((IF('Cihazlar'!V203="","",IF(ISNUMBER('Cihazlar'!V203),'Cihazlar'!V203,IFERROR(DATE(VALUE(RIGHT('Cihazlar'!V203,4)),VALUE(MID('Cihazlar'!V203,4,2)),VALUE(LEFT('Cihazlar'!V203,2))),"")))),12)))</f>
        <v/>
      </c>
      <c r="L203" s="17" t="str">
        <f>IF(K203="","",K203-TODAY())</f>
        <v/>
      </c>
      <c r="M203" s="16" t="str">
        <f>IF('Cihazlar'!F203&lt;&gt;"",IF('Cihazlar'!F203="","",IF(ISNUMBER('Cihazlar'!F203),'Cihazlar'!F203,IFERROR(DATE(VALUE(RIGHT('Cihazlar'!F203,4)),VALUE(MID('Cihazlar'!F203,4,2)),VALUE(LEFT('Cihazlar'!F203,2))),""))),IF('Cihazlar'!E203="","",IF(ISNUMBER('Cihazlar'!E203),'Cihazlar'!E203,IFERROR(DATE(VALUE(RIGHT('Cihazlar'!E203,4)),VALUE(MID('Cihazlar'!E203,4,2)),VALUE(LEFT('Cihazlar'!E203,2))),""))))</f>
        <v/>
      </c>
      <c r="N203" t="str">
        <f>IF('Cihazlar'!C203="","",IFERROR(MATCH('Cihazlar'!C203,'Ürünler'!$A:$A,0),IFERROR(MATCH('Cihazlar'!C203,'Ürünler'!$B:$B,0),"")))</f>
        <v/>
      </c>
      <c r="O203">
        <f>IF(P203&gt;0,0,IF('Cihazlar'!J203&lt;&gt;"",N(VALUE('Cihazlar'!J203)),IF(N203="",0,N(INDEX('Ürünler'!$C:$C,N203)))))</f>
        <v>0</v>
      </c>
      <c r="P203">
        <f>IF('Cihazlar'!K203&lt;&gt;"",N(VALUE('Cihazlar'!K203)),IF('Cihazlar'!J203&lt;&gt;"",0,IF(N203="",0,N(INDEX('Ürünler'!$D:$D,N203)))))</f>
        <v>0</v>
      </c>
    </row>
    <row r="204" spans="1:16">
      <c r="A204" t="str">
        <f>IF(AND('Cihazlar'!A204="",'Cihazlar'!B204=""),"",IFERROR(INDEX('Müşteriler'!$A:$A,MATCH(IF('Cihazlar'!A204="","§",'Cihazlar'!A204),'Müşteriler'!$K:$K,0)),IFERROR(INDEX('Müşteriler'!$A:$A,MATCH(IF('Cihazlar'!B204="","§",'Cihazlar'!B204),'Müşteriler'!$C:$C,0)),'Cihazlar'!A204&amp;'Cihazlar'!B204)))</f>
        <v/>
      </c>
      <c r="B204" t="str">
        <f>IF('Cihazlar'!C204="","",IF(N204="",'Cihazlar'!C204,INDEX('Ürünler'!$B:$B,N204)))</f>
        <v/>
      </c>
      <c r="C204" t="str">
        <f>IF('Cihazlar'!D204="","",'Cihazlar'!D204)</f>
        <v/>
      </c>
      <c r="D204" s="16" t="str">
        <f>M204</f>
        <v/>
      </c>
      <c r="E204" t="str">
        <f>IF(P204&gt;0,P204&amp;" gün",IF(O204&gt;0,O204&amp;" ay",""))</f>
        <v/>
      </c>
      <c r="F204" s="16" t="str">
        <f>IF(OR('Cihazlar'!C204="",M204=""),"",IF(P204&gt;0,M204+P204,IF(O204&gt;0,EDATE(M204,O204),"")))</f>
        <v/>
      </c>
      <c r="G204" s="17" t="str">
        <f>IF(F204="","",F204-TODAY())</f>
        <v/>
      </c>
      <c r="H204" t="str">
        <f>IF(G204="","",IF(G204&lt;0,"Gecikmiş",IF(G204&lt;=30,"30 gün içinde","Planlı")))</f>
        <v/>
      </c>
      <c r="I204" s="16" t="str">
        <f>IF('Cihazlar'!S204="","",IF('Cihazlar'!T204="Uygun değil",(IF('Cihazlar'!S204="","",IF(ISNUMBER('Cihazlar'!S204),'Cihazlar'!S204,IFERROR(DATE(VALUE(RIGHT('Cihazlar'!S204,4)),VALUE(MID('Cihazlar'!S204,4,2)),VALUE(LEFT('Cihazlar'!S204,2))),""))))+0,EDATE((IF('Cihazlar'!S204="","",IF(ISNUMBER('Cihazlar'!S204),'Cihazlar'!S204,IFERROR(DATE(VALUE(RIGHT('Cihazlar'!S204,4)),VALUE(MID('Cihazlar'!S204,4,2)),VALUE(LEFT('Cihazlar'!S204,2))),"")))),12)))</f>
        <v/>
      </c>
      <c r="J204" s="17" t="str">
        <f>IF(I204="","",I204-TODAY())</f>
        <v/>
      </c>
      <c r="K204" s="16" t="str">
        <f>IF('Cihazlar'!V204="","",IF('Cihazlar'!W204="Uygun değil",(IF('Cihazlar'!V204="","",IF(ISNUMBER('Cihazlar'!V204),'Cihazlar'!V204,IFERROR(DATE(VALUE(RIGHT('Cihazlar'!V204,4)),VALUE(MID('Cihazlar'!V204,4,2)),VALUE(LEFT('Cihazlar'!V204,2))),""))))+0,EDATE((IF('Cihazlar'!V204="","",IF(ISNUMBER('Cihazlar'!V204),'Cihazlar'!V204,IFERROR(DATE(VALUE(RIGHT('Cihazlar'!V204,4)),VALUE(MID('Cihazlar'!V204,4,2)),VALUE(LEFT('Cihazlar'!V204,2))),"")))),12)))</f>
        <v/>
      </c>
      <c r="L204" s="17" t="str">
        <f>IF(K204="","",K204-TODAY())</f>
        <v/>
      </c>
      <c r="M204" s="16" t="str">
        <f>IF('Cihazlar'!F204&lt;&gt;"",IF('Cihazlar'!F204="","",IF(ISNUMBER('Cihazlar'!F204),'Cihazlar'!F204,IFERROR(DATE(VALUE(RIGHT('Cihazlar'!F204,4)),VALUE(MID('Cihazlar'!F204,4,2)),VALUE(LEFT('Cihazlar'!F204,2))),""))),IF('Cihazlar'!E204="","",IF(ISNUMBER('Cihazlar'!E204),'Cihazlar'!E204,IFERROR(DATE(VALUE(RIGHT('Cihazlar'!E204,4)),VALUE(MID('Cihazlar'!E204,4,2)),VALUE(LEFT('Cihazlar'!E204,2))),""))))</f>
        <v/>
      </c>
      <c r="N204" t="str">
        <f>IF('Cihazlar'!C204="","",IFERROR(MATCH('Cihazlar'!C204,'Ürünler'!$A:$A,0),IFERROR(MATCH('Cihazlar'!C204,'Ürünler'!$B:$B,0),"")))</f>
        <v/>
      </c>
      <c r="O204">
        <f>IF(P204&gt;0,0,IF('Cihazlar'!J204&lt;&gt;"",N(VALUE('Cihazlar'!J204)),IF(N204="",0,N(INDEX('Ürünler'!$C:$C,N204)))))</f>
        <v>0</v>
      </c>
      <c r="P204">
        <f>IF('Cihazlar'!K204&lt;&gt;"",N(VALUE('Cihazlar'!K204)),IF('Cihazlar'!J204&lt;&gt;"",0,IF(N204="",0,N(INDEX('Ürünler'!$D:$D,N204)))))</f>
        <v>0</v>
      </c>
    </row>
    <row r="205" spans="1:16">
      <c r="A205" t="str">
        <f>IF(AND('Cihazlar'!A205="",'Cihazlar'!B205=""),"",IFERROR(INDEX('Müşteriler'!$A:$A,MATCH(IF('Cihazlar'!A205="","§",'Cihazlar'!A205),'Müşteriler'!$K:$K,0)),IFERROR(INDEX('Müşteriler'!$A:$A,MATCH(IF('Cihazlar'!B205="","§",'Cihazlar'!B205),'Müşteriler'!$C:$C,0)),'Cihazlar'!A205&amp;'Cihazlar'!B205)))</f>
        <v/>
      </c>
      <c r="B205" t="str">
        <f>IF('Cihazlar'!C205="","",IF(N205="",'Cihazlar'!C205,INDEX('Ürünler'!$B:$B,N205)))</f>
        <v/>
      </c>
      <c r="C205" t="str">
        <f>IF('Cihazlar'!D205="","",'Cihazlar'!D205)</f>
        <v/>
      </c>
      <c r="D205" s="16" t="str">
        <f>M205</f>
        <v/>
      </c>
      <c r="E205" t="str">
        <f>IF(P205&gt;0,P205&amp;" gün",IF(O205&gt;0,O205&amp;" ay",""))</f>
        <v/>
      </c>
      <c r="F205" s="16" t="str">
        <f>IF(OR('Cihazlar'!C205="",M205=""),"",IF(P205&gt;0,M205+P205,IF(O205&gt;0,EDATE(M205,O205),"")))</f>
        <v/>
      </c>
      <c r="G205" s="17" t="str">
        <f>IF(F205="","",F205-TODAY())</f>
        <v/>
      </c>
      <c r="H205" t="str">
        <f>IF(G205="","",IF(G205&lt;0,"Gecikmiş",IF(G205&lt;=30,"30 gün içinde","Planlı")))</f>
        <v/>
      </c>
      <c r="I205" s="16" t="str">
        <f>IF('Cihazlar'!S205="","",IF('Cihazlar'!T205="Uygun değil",(IF('Cihazlar'!S205="","",IF(ISNUMBER('Cihazlar'!S205),'Cihazlar'!S205,IFERROR(DATE(VALUE(RIGHT('Cihazlar'!S205,4)),VALUE(MID('Cihazlar'!S205,4,2)),VALUE(LEFT('Cihazlar'!S205,2))),""))))+0,EDATE((IF('Cihazlar'!S205="","",IF(ISNUMBER('Cihazlar'!S205),'Cihazlar'!S205,IFERROR(DATE(VALUE(RIGHT('Cihazlar'!S205,4)),VALUE(MID('Cihazlar'!S205,4,2)),VALUE(LEFT('Cihazlar'!S205,2))),"")))),12)))</f>
        <v/>
      </c>
      <c r="J205" s="17" t="str">
        <f>IF(I205="","",I205-TODAY())</f>
        <v/>
      </c>
      <c r="K205" s="16" t="str">
        <f>IF('Cihazlar'!V205="","",IF('Cihazlar'!W205="Uygun değil",(IF('Cihazlar'!V205="","",IF(ISNUMBER('Cihazlar'!V205),'Cihazlar'!V205,IFERROR(DATE(VALUE(RIGHT('Cihazlar'!V205,4)),VALUE(MID('Cihazlar'!V205,4,2)),VALUE(LEFT('Cihazlar'!V205,2))),""))))+0,EDATE((IF('Cihazlar'!V205="","",IF(ISNUMBER('Cihazlar'!V205),'Cihazlar'!V205,IFERROR(DATE(VALUE(RIGHT('Cihazlar'!V205,4)),VALUE(MID('Cihazlar'!V205,4,2)),VALUE(LEFT('Cihazlar'!V205,2))),"")))),12)))</f>
        <v/>
      </c>
      <c r="L205" s="17" t="str">
        <f>IF(K205="","",K205-TODAY())</f>
        <v/>
      </c>
      <c r="M205" s="16" t="str">
        <f>IF('Cihazlar'!F205&lt;&gt;"",IF('Cihazlar'!F205="","",IF(ISNUMBER('Cihazlar'!F205),'Cihazlar'!F205,IFERROR(DATE(VALUE(RIGHT('Cihazlar'!F205,4)),VALUE(MID('Cihazlar'!F205,4,2)),VALUE(LEFT('Cihazlar'!F205,2))),""))),IF('Cihazlar'!E205="","",IF(ISNUMBER('Cihazlar'!E205),'Cihazlar'!E205,IFERROR(DATE(VALUE(RIGHT('Cihazlar'!E205,4)),VALUE(MID('Cihazlar'!E205,4,2)),VALUE(LEFT('Cihazlar'!E205,2))),""))))</f>
        <v/>
      </c>
      <c r="N205" t="str">
        <f>IF('Cihazlar'!C205="","",IFERROR(MATCH('Cihazlar'!C205,'Ürünler'!$A:$A,0),IFERROR(MATCH('Cihazlar'!C205,'Ürünler'!$B:$B,0),"")))</f>
        <v/>
      </c>
      <c r="O205">
        <f>IF(P205&gt;0,0,IF('Cihazlar'!J205&lt;&gt;"",N(VALUE('Cihazlar'!J205)),IF(N205="",0,N(INDEX('Ürünler'!$C:$C,N205)))))</f>
        <v>0</v>
      </c>
      <c r="P205">
        <f>IF('Cihazlar'!K205&lt;&gt;"",N(VALUE('Cihazlar'!K205)),IF('Cihazlar'!J205&lt;&gt;"",0,IF(N205="",0,N(INDEX('Ürünler'!$D:$D,N205)))))</f>
        <v>0</v>
      </c>
    </row>
    <row r="206" spans="1:16">
      <c r="A206" t="str">
        <f>IF(AND('Cihazlar'!A206="",'Cihazlar'!B206=""),"",IFERROR(INDEX('Müşteriler'!$A:$A,MATCH(IF('Cihazlar'!A206="","§",'Cihazlar'!A206),'Müşteriler'!$K:$K,0)),IFERROR(INDEX('Müşteriler'!$A:$A,MATCH(IF('Cihazlar'!B206="","§",'Cihazlar'!B206),'Müşteriler'!$C:$C,0)),'Cihazlar'!A206&amp;'Cihazlar'!B206)))</f>
        <v/>
      </c>
      <c r="B206" t="str">
        <f>IF('Cihazlar'!C206="","",IF(N206="",'Cihazlar'!C206,INDEX('Ürünler'!$B:$B,N206)))</f>
        <v/>
      </c>
      <c r="C206" t="str">
        <f>IF('Cihazlar'!D206="","",'Cihazlar'!D206)</f>
        <v/>
      </c>
      <c r="D206" s="16" t="str">
        <f>M206</f>
        <v/>
      </c>
      <c r="E206" t="str">
        <f>IF(P206&gt;0,P206&amp;" gün",IF(O206&gt;0,O206&amp;" ay",""))</f>
        <v/>
      </c>
      <c r="F206" s="16" t="str">
        <f>IF(OR('Cihazlar'!C206="",M206=""),"",IF(P206&gt;0,M206+P206,IF(O206&gt;0,EDATE(M206,O206),"")))</f>
        <v/>
      </c>
      <c r="G206" s="17" t="str">
        <f>IF(F206="","",F206-TODAY())</f>
        <v/>
      </c>
      <c r="H206" t="str">
        <f>IF(G206="","",IF(G206&lt;0,"Gecikmiş",IF(G206&lt;=30,"30 gün içinde","Planlı")))</f>
        <v/>
      </c>
      <c r="I206" s="16" t="str">
        <f>IF('Cihazlar'!S206="","",IF('Cihazlar'!T206="Uygun değil",(IF('Cihazlar'!S206="","",IF(ISNUMBER('Cihazlar'!S206),'Cihazlar'!S206,IFERROR(DATE(VALUE(RIGHT('Cihazlar'!S206,4)),VALUE(MID('Cihazlar'!S206,4,2)),VALUE(LEFT('Cihazlar'!S206,2))),""))))+0,EDATE((IF('Cihazlar'!S206="","",IF(ISNUMBER('Cihazlar'!S206),'Cihazlar'!S206,IFERROR(DATE(VALUE(RIGHT('Cihazlar'!S206,4)),VALUE(MID('Cihazlar'!S206,4,2)),VALUE(LEFT('Cihazlar'!S206,2))),"")))),12)))</f>
        <v/>
      </c>
      <c r="J206" s="17" t="str">
        <f>IF(I206="","",I206-TODAY())</f>
        <v/>
      </c>
      <c r="K206" s="16" t="str">
        <f>IF('Cihazlar'!V206="","",IF('Cihazlar'!W206="Uygun değil",(IF('Cihazlar'!V206="","",IF(ISNUMBER('Cihazlar'!V206),'Cihazlar'!V206,IFERROR(DATE(VALUE(RIGHT('Cihazlar'!V206,4)),VALUE(MID('Cihazlar'!V206,4,2)),VALUE(LEFT('Cihazlar'!V206,2))),""))))+0,EDATE((IF('Cihazlar'!V206="","",IF(ISNUMBER('Cihazlar'!V206),'Cihazlar'!V206,IFERROR(DATE(VALUE(RIGHT('Cihazlar'!V206,4)),VALUE(MID('Cihazlar'!V206,4,2)),VALUE(LEFT('Cihazlar'!V206,2))),"")))),12)))</f>
        <v/>
      </c>
      <c r="L206" s="17" t="str">
        <f>IF(K206="","",K206-TODAY())</f>
        <v/>
      </c>
      <c r="M206" s="16" t="str">
        <f>IF('Cihazlar'!F206&lt;&gt;"",IF('Cihazlar'!F206="","",IF(ISNUMBER('Cihazlar'!F206),'Cihazlar'!F206,IFERROR(DATE(VALUE(RIGHT('Cihazlar'!F206,4)),VALUE(MID('Cihazlar'!F206,4,2)),VALUE(LEFT('Cihazlar'!F206,2))),""))),IF('Cihazlar'!E206="","",IF(ISNUMBER('Cihazlar'!E206),'Cihazlar'!E206,IFERROR(DATE(VALUE(RIGHT('Cihazlar'!E206,4)),VALUE(MID('Cihazlar'!E206,4,2)),VALUE(LEFT('Cihazlar'!E206,2))),""))))</f>
        <v/>
      </c>
      <c r="N206" t="str">
        <f>IF('Cihazlar'!C206="","",IFERROR(MATCH('Cihazlar'!C206,'Ürünler'!$A:$A,0),IFERROR(MATCH('Cihazlar'!C206,'Ürünler'!$B:$B,0),"")))</f>
        <v/>
      </c>
      <c r="O206">
        <f>IF(P206&gt;0,0,IF('Cihazlar'!J206&lt;&gt;"",N(VALUE('Cihazlar'!J206)),IF(N206="",0,N(INDEX('Ürünler'!$C:$C,N206)))))</f>
        <v>0</v>
      </c>
      <c r="P206">
        <f>IF('Cihazlar'!K206&lt;&gt;"",N(VALUE('Cihazlar'!K206)),IF('Cihazlar'!J206&lt;&gt;"",0,IF(N206="",0,N(INDEX('Ürünler'!$D:$D,N206)))))</f>
        <v>0</v>
      </c>
    </row>
    <row r="207" spans="1:16">
      <c r="A207" t="str">
        <f>IF(AND('Cihazlar'!A207="",'Cihazlar'!B207=""),"",IFERROR(INDEX('Müşteriler'!$A:$A,MATCH(IF('Cihazlar'!A207="","§",'Cihazlar'!A207),'Müşteriler'!$K:$K,0)),IFERROR(INDEX('Müşteriler'!$A:$A,MATCH(IF('Cihazlar'!B207="","§",'Cihazlar'!B207),'Müşteriler'!$C:$C,0)),'Cihazlar'!A207&amp;'Cihazlar'!B207)))</f>
        <v/>
      </c>
      <c r="B207" t="str">
        <f>IF('Cihazlar'!C207="","",IF(N207="",'Cihazlar'!C207,INDEX('Ürünler'!$B:$B,N207)))</f>
        <v/>
      </c>
      <c r="C207" t="str">
        <f>IF('Cihazlar'!D207="","",'Cihazlar'!D207)</f>
        <v/>
      </c>
      <c r="D207" s="16" t="str">
        <f>M207</f>
        <v/>
      </c>
      <c r="E207" t="str">
        <f>IF(P207&gt;0,P207&amp;" gün",IF(O207&gt;0,O207&amp;" ay",""))</f>
        <v/>
      </c>
      <c r="F207" s="16" t="str">
        <f>IF(OR('Cihazlar'!C207="",M207=""),"",IF(P207&gt;0,M207+P207,IF(O207&gt;0,EDATE(M207,O207),"")))</f>
        <v/>
      </c>
      <c r="G207" s="17" t="str">
        <f>IF(F207="","",F207-TODAY())</f>
        <v/>
      </c>
      <c r="H207" t="str">
        <f>IF(G207="","",IF(G207&lt;0,"Gecikmiş",IF(G207&lt;=30,"30 gün içinde","Planlı")))</f>
        <v/>
      </c>
      <c r="I207" s="16" t="str">
        <f>IF('Cihazlar'!S207="","",IF('Cihazlar'!T207="Uygun değil",(IF('Cihazlar'!S207="","",IF(ISNUMBER('Cihazlar'!S207),'Cihazlar'!S207,IFERROR(DATE(VALUE(RIGHT('Cihazlar'!S207,4)),VALUE(MID('Cihazlar'!S207,4,2)),VALUE(LEFT('Cihazlar'!S207,2))),""))))+0,EDATE((IF('Cihazlar'!S207="","",IF(ISNUMBER('Cihazlar'!S207),'Cihazlar'!S207,IFERROR(DATE(VALUE(RIGHT('Cihazlar'!S207,4)),VALUE(MID('Cihazlar'!S207,4,2)),VALUE(LEFT('Cihazlar'!S207,2))),"")))),12)))</f>
        <v/>
      </c>
      <c r="J207" s="17" t="str">
        <f>IF(I207="","",I207-TODAY())</f>
        <v/>
      </c>
      <c r="K207" s="16" t="str">
        <f>IF('Cihazlar'!V207="","",IF('Cihazlar'!W207="Uygun değil",(IF('Cihazlar'!V207="","",IF(ISNUMBER('Cihazlar'!V207),'Cihazlar'!V207,IFERROR(DATE(VALUE(RIGHT('Cihazlar'!V207,4)),VALUE(MID('Cihazlar'!V207,4,2)),VALUE(LEFT('Cihazlar'!V207,2))),""))))+0,EDATE((IF('Cihazlar'!V207="","",IF(ISNUMBER('Cihazlar'!V207),'Cihazlar'!V207,IFERROR(DATE(VALUE(RIGHT('Cihazlar'!V207,4)),VALUE(MID('Cihazlar'!V207,4,2)),VALUE(LEFT('Cihazlar'!V207,2))),"")))),12)))</f>
        <v/>
      </c>
      <c r="L207" s="17" t="str">
        <f>IF(K207="","",K207-TODAY())</f>
        <v/>
      </c>
      <c r="M207" s="16" t="str">
        <f>IF('Cihazlar'!F207&lt;&gt;"",IF('Cihazlar'!F207="","",IF(ISNUMBER('Cihazlar'!F207),'Cihazlar'!F207,IFERROR(DATE(VALUE(RIGHT('Cihazlar'!F207,4)),VALUE(MID('Cihazlar'!F207,4,2)),VALUE(LEFT('Cihazlar'!F207,2))),""))),IF('Cihazlar'!E207="","",IF(ISNUMBER('Cihazlar'!E207),'Cihazlar'!E207,IFERROR(DATE(VALUE(RIGHT('Cihazlar'!E207,4)),VALUE(MID('Cihazlar'!E207,4,2)),VALUE(LEFT('Cihazlar'!E207,2))),""))))</f>
        <v/>
      </c>
      <c r="N207" t="str">
        <f>IF('Cihazlar'!C207="","",IFERROR(MATCH('Cihazlar'!C207,'Ürünler'!$A:$A,0),IFERROR(MATCH('Cihazlar'!C207,'Ürünler'!$B:$B,0),"")))</f>
        <v/>
      </c>
      <c r="O207">
        <f>IF(P207&gt;0,0,IF('Cihazlar'!J207&lt;&gt;"",N(VALUE('Cihazlar'!J207)),IF(N207="",0,N(INDEX('Ürünler'!$C:$C,N207)))))</f>
        <v>0</v>
      </c>
      <c r="P207">
        <f>IF('Cihazlar'!K207&lt;&gt;"",N(VALUE('Cihazlar'!K207)),IF('Cihazlar'!J207&lt;&gt;"",0,IF(N207="",0,N(INDEX('Ürünler'!$D:$D,N207)))))</f>
        <v>0</v>
      </c>
    </row>
    <row r="208" spans="1:16">
      <c r="A208" t="str">
        <f>IF(AND('Cihazlar'!A208="",'Cihazlar'!B208=""),"",IFERROR(INDEX('Müşteriler'!$A:$A,MATCH(IF('Cihazlar'!A208="","§",'Cihazlar'!A208),'Müşteriler'!$K:$K,0)),IFERROR(INDEX('Müşteriler'!$A:$A,MATCH(IF('Cihazlar'!B208="","§",'Cihazlar'!B208),'Müşteriler'!$C:$C,0)),'Cihazlar'!A208&amp;'Cihazlar'!B208)))</f>
        <v/>
      </c>
      <c r="B208" t="str">
        <f>IF('Cihazlar'!C208="","",IF(N208="",'Cihazlar'!C208,INDEX('Ürünler'!$B:$B,N208)))</f>
        <v/>
      </c>
      <c r="C208" t="str">
        <f>IF('Cihazlar'!D208="","",'Cihazlar'!D208)</f>
        <v/>
      </c>
      <c r="D208" s="16" t="str">
        <f>M208</f>
        <v/>
      </c>
      <c r="E208" t="str">
        <f>IF(P208&gt;0,P208&amp;" gün",IF(O208&gt;0,O208&amp;" ay",""))</f>
        <v/>
      </c>
      <c r="F208" s="16" t="str">
        <f>IF(OR('Cihazlar'!C208="",M208=""),"",IF(P208&gt;0,M208+P208,IF(O208&gt;0,EDATE(M208,O208),"")))</f>
        <v/>
      </c>
      <c r="G208" s="17" t="str">
        <f>IF(F208="","",F208-TODAY())</f>
        <v/>
      </c>
      <c r="H208" t="str">
        <f>IF(G208="","",IF(G208&lt;0,"Gecikmiş",IF(G208&lt;=30,"30 gün içinde","Planlı")))</f>
        <v/>
      </c>
      <c r="I208" s="16" t="str">
        <f>IF('Cihazlar'!S208="","",IF('Cihazlar'!T208="Uygun değil",(IF('Cihazlar'!S208="","",IF(ISNUMBER('Cihazlar'!S208),'Cihazlar'!S208,IFERROR(DATE(VALUE(RIGHT('Cihazlar'!S208,4)),VALUE(MID('Cihazlar'!S208,4,2)),VALUE(LEFT('Cihazlar'!S208,2))),""))))+0,EDATE((IF('Cihazlar'!S208="","",IF(ISNUMBER('Cihazlar'!S208),'Cihazlar'!S208,IFERROR(DATE(VALUE(RIGHT('Cihazlar'!S208,4)),VALUE(MID('Cihazlar'!S208,4,2)),VALUE(LEFT('Cihazlar'!S208,2))),"")))),12)))</f>
        <v/>
      </c>
      <c r="J208" s="17" t="str">
        <f>IF(I208="","",I208-TODAY())</f>
        <v/>
      </c>
      <c r="K208" s="16" t="str">
        <f>IF('Cihazlar'!V208="","",IF('Cihazlar'!W208="Uygun değil",(IF('Cihazlar'!V208="","",IF(ISNUMBER('Cihazlar'!V208),'Cihazlar'!V208,IFERROR(DATE(VALUE(RIGHT('Cihazlar'!V208,4)),VALUE(MID('Cihazlar'!V208,4,2)),VALUE(LEFT('Cihazlar'!V208,2))),""))))+0,EDATE((IF('Cihazlar'!V208="","",IF(ISNUMBER('Cihazlar'!V208),'Cihazlar'!V208,IFERROR(DATE(VALUE(RIGHT('Cihazlar'!V208,4)),VALUE(MID('Cihazlar'!V208,4,2)),VALUE(LEFT('Cihazlar'!V208,2))),"")))),12)))</f>
        <v/>
      </c>
      <c r="L208" s="17" t="str">
        <f>IF(K208="","",K208-TODAY())</f>
        <v/>
      </c>
      <c r="M208" s="16" t="str">
        <f>IF('Cihazlar'!F208&lt;&gt;"",IF('Cihazlar'!F208="","",IF(ISNUMBER('Cihazlar'!F208),'Cihazlar'!F208,IFERROR(DATE(VALUE(RIGHT('Cihazlar'!F208,4)),VALUE(MID('Cihazlar'!F208,4,2)),VALUE(LEFT('Cihazlar'!F208,2))),""))),IF('Cihazlar'!E208="","",IF(ISNUMBER('Cihazlar'!E208),'Cihazlar'!E208,IFERROR(DATE(VALUE(RIGHT('Cihazlar'!E208,4)),VALUE(MID('Cihazlar'!E208,4,2)),VALUE(LEFT('Cihazlar'!E208,2))),""))))</f>
        <v/>
      </c>
      <c r="N208" t="str">
        <f>IF('Cihazlar'!C208="","",IFERROR(MATCH('Cihazlar'!C208,'Ürünler'!$A:$A,0),IFERROR(MATCH('Cihazlar'!C208,'Ürünler'!$B:$B,0),"")))</f>
        <v/>
      </c>
      <c r="O208">
        <f>IF(P208&gt;0,0,IF('Cihazlar'!J208&lt;&gt;"",N(VALUE('Cihazlar'!J208)),IF(N208="",0,N(INDEX('Ürünler'!$C:$C,N208)))))</f>
        <v>0</v>
      </c>
      <c r="P208">
        <f>IF('Cihazlar'!K208&lt;&gt;"",N(VALUE('Cihazlar'!K208)),IF('Cihazlar'!J208&lt;&gt;"",0,IF(N208="",0,N(INDEX('Ürünler'!$D:$D,N208)))))</f>
        <v>0</v>
      </c>
    </row>
    <row r="209" spans="1:16">
      <c r="A209" t="str">
        <f>IF(AND('Cihazlar'!A209="",'Cihazlar'!B209=""),"",IFERROR(INDEX('Müşteriler'!$A:$A,MATCH(IF('Cihazlar'!A209="","§",'Cihazlar'!A209),'Müşteriler'!$K:$K,0)),IFERROR(INDEX('Müşteriler'!$A:$A,MATCH(IF('Cihazlar'!B209="","§",'Cihazlar'!B209),'Müşteriler'!$C:$C,0)),'Cihazlar'!A209&amp;'Cihazlar'!B209)))</f>
        <v/>
      </c>
      <c r="B209" t="str">
        <f>IF('Cihazlar'!C209="","",IF(N209="",'Cihazlar'!C209,INDEX('Ürünler'!$B:$B,N209)))</f>
        <v/>
      </c>
      <c r="C209" t="str">
        <f>IF('Cihazlar'!D209="","",'Cihazlar'!D209)</f>
        <v/>
      </c>
      <c r="D209" s="16" t="str">
        <f>M209</f>
        <v/>
      </c>
      <c r="E209" t="str">
        <f>IF(P209&gt;0,P209&amp;" gün",IF(O209&gt;0,O209&amp;" ay",""))</f>
        <v/>
      </c>
      <c r="F209" s="16" t="str">
        <f>IF(OR('Cihazlar'!C209="",M209=""),"",IF(P209&gt;0,M209+P209,IF(O209&gt;0,EDATE(M209,O209),"")))</f>
        <v/>
      </c>
      <c r="G209" s="17" t="str">
        <f>IF(F209="","",F209-TODAY())</f>
        <v/>
      </c>
      <c r="H209" t="str">
        <f>IF(G209="","",IF(G209&lt;0,"Gecikmiş",IF(G209&lt;=30,"30 gün içinde","Planlı")))</f>
        <v/>
      </c>
      <c r="I209" s="16" t="str">
        <f>IF('Cihazlar'!S209="","",IF('Cihazlar'!T209="Uygun değil",(IF('Cihazlar'!S209="","",IF(ISNUMBER('Cihazlar'!S209),'Cihazlar'!S209,IFERROR(DATE(VALUE(RIGHT('Cihazlar'!S209,4)),VALUE(MID('Cihazlar'!S209,4,2)),VALUE(LEFT('Cihazlar'!S209,2))),""))))+0,EDATE((IF('Cihazlar'!S209="","",IF(ISNUMBER('Cihazlar'!S209),'Cihazlar'!S209,IFERROR(DATE(VALUE(RIGHT('Cihazlar'!S209,4)),VALUE(MID('Cihazlar'!S209,4,2)),VALUE(LEFT('Cihazlar'!S209,2))),"")))),12)))</f>
        <v/>
      </c>
      <c r="J209" s="17" t="str">
        <f>IF(I209="","",I209-TODAY())</f>
        <v/>
      </c>
      <c r="K209" s="16" t="str">
        <f>IF('Cihazlar'!V209="","",IF('Cihazlar'!W209="Uygun değil",(IF('Cihazlar'!V209="","",IF(ISNUMBER('Cihazlar'!V209),'Cihazlar'!V209,IFERROR(DATE(VALUE(RIGHT('Cihazlar'!V209,4)),VALUE(MID('Cihazlar'!V209,4,2)),VALUE(LEFT('Cihazlar'!V209,2))),""))))+0,EDATE((IF('Cihazlar'!V209="","",IF(ISNUMBER('Cihazlar'!V209),'Cihazlar'!V209,IFERROR(DATE(VALUE(RIGHT('Cihazlar'!V209,4)),VALUE(MID('Cihazlar'!V209,4,2)),VALUE(LEFT('Cihazlar'!V209,2))),"")))),12)))</f>
        <v/>
      </c>
      <c r="L209" s="17" t="str">
        <f>IF(K209="","",K209-TODAY())</f>
        <v/>
      </c>
      <c r="M209" s="16" t="str">
        <f>IF('Cihazlar'!F209&lt;&gt;"",IF('Cihazlar'!F209="","",IF(ISNUMBER('Cihazlar'!F209),'Cihazlar'!F209,IFERROR(DATE(VALUE(RIGHT('Cihazlar'!F209,4)),VALUE(MID('Cihazlar'!F209,4,2)),VALUE(LEFT('Cihazlar'!F209,2))),""))),IF('Cihazlar'!E209="","",IF(ISNUMBER('Cihazlar'!E209),'Cihazlar'!E209,IFERROR(DATE(VALUE(RIGHT('Cihazlar'!E209,4)),VALUE(MID('Cihazlar'!E209,4,2)),VALUE(LEFT('Cihazlar'!E209,2))),""))))</f>
        <v/>
      </c>
      <c r="N209" t="str">
        <f>IF('Cihazlar'!C209="","",IFERROR(MATCH('Cihazlar'!C209,'Ürünler'!$A:$A,0),IFERROR(MATCH('Cihazlar'!C209,'Ürünler'!$B:$B,0),"")))</f>
        <v/>
      </c>
      <c r="O209">
        <f>IF(P209&gt;0,0,IF('Cihazlar'!J209&lt;&gt;"",N(VALUE('Cihazlar'!J209)),IF(N209="",0,N(INDEX('Ürünler'!$C:$C,N209)))))</f>
        <v>0</v>
      </c>
      <c r="P209">
        <f>IF('Cihazlar'!K209&lt;&gt;"",N(VALUE('Cihazlar'!K209)),IF('Cihazlar'!J209&lt;&gt;"",0,IF(N209="",0,N(INDEX('Ürünler'!$D:$D,N209)))))</f>
        <v>0</v>
      </c>
    </row>
    <row r="210" spans="1:16">
      <c r="A210" t="str">
        <f>IF(AND('Cihazlar'!A210="",'Cihazlar'!B210=""),"",IFERROR(INDEX('Müşteriler'!$A:$A,MATCH(IF('Cihazlar'!A210="","§",'Cihazlar'!A210),'Müşteriler'!$K:$K,0)),IFERROR(INDEX('Müşteriler'!$A:$A,MATCH(IF('Cihazlar'!B210="","§",'Cihazlar'!B210),'Müşteriler'!$C:$C,0)),'Cihazlar'!A210&amp;'Cihazlar'!B210)))</f>
        <v/>
      </c>
      <c r="B210" t="str">
        <f>IF('Cihazlar'!C210="","",IF(N210="",'Cihazlar'!C210,INDEX('Ürünler'!$B:$B,N210)))</f>
        <v/>
      </c>
      <c r="C210" t="str">
        <f>IF('Cihazlar'!D210="","",'Cihazlar'!D210)</f>
        <v/>
      </c>
      <c r="D210" s="16" t="str">
        <f>M210</f>
        <v/>
      </c>
      <c r="E210" t="str">
        <f>IF(P210&gt;0,P210&amp;" gün",IF(O210&gt;0,O210&amp;" ay",""))</f>
        <v/>
      </c>
      <c r="F210" s="16" t="str">
        <f>IF(OR('Cihazlar'!C210="",M210=""),"",IF(P210&gt;0,M210+P210,IF(O210&gt;0,EDATE(M210,O210),"")))</f>
        <v/>
      </c>
      <c r="G210" s="17" t="str">
        <f>IF(F210="","",F210-TODAY())</f>
        <v/>
      </c>
      <c r="H210" t="str">
        <f>IF(G210="","",IF(G210&lt;0,"Gecikmiş",IF(G210&lt;=30,"30 gün içinde","Planlı")))</f>
        <v/>
      </c>
      <c r="I210" s="16" t="str">
        <f>IF('Cihazlar'!S210="","",IF('Cihazlar'!T210="Uygun değil",(IF('Cihazlar'!S210="","",IF(ISNUMBER('Cihazlar'!S210),'Cihazlar'!S210,IFERROR(DATE(VALUE(RIGHT('Cihazlar'!S210,4)),VALUE(MID('Cihazlar'!S210,4,2)),VALUE(LEFT('Cihazlar'!S210,2))),""))))+0,EDATE((IF('Cihazlar'!S210="","",IF(ISNUMBER('Cihazlar'!S210),'Cihazlar'!S210,IFERROR(DATE(VALUE(RIGHT('Cihazlar'!S210,4)),VALUE(MID('Cihazlar'!S210,4,2)),VALUE(LEFT('Cihazlar'!S210,2))),"")))),12)))</f>
        <v/>
      </c>
      <c r="J210" s="17" t="str">
        <f>IF(I210="","",I210-TODAY())</f>
        <v/>
      </c>
      <c r="K210" s="16" t="str">
        <f>IF('Cihazlar'!V210="","",IF('Cihazlar'!W210="Uygun değil",(IF('Cihazlar'!V210="","",IF(ISNUMBER('Cihazlar'!V210),'Cihazlar'!V210,IFERROR(DATE(VALUE(RIGHT('Cihazlar'!V210,4)),VALUE(MID('Cihazlar'!V210,4,2)),VALUE(LEFT('Cihazlar'!V210,2))),""))))+0,EDATE((IF('Cihazlar'!V210="","",IF(ISNUMBER('Cihazlar'!V210),'Cihazlar'!V210,IFERROR(DATE(VALUE(RIGHT('Cihazlar'!V210,4)),VALUE(MID('Cihazlar'!V210,4,2)),VALUE(LEFT('Cihazlar'!V210,2))),"")))),12)))</f>
        <v/>
      </c>
      <c r="L210" s="17" t="str">
        <f>IF(K210="","",K210-TODAY())</f>
        <v/>
      </c>
      <c r="M210" s="16" t="str">
        <f>IF('Cihazlar'!F210&lt;&gt;"",IF('Cihazlar'!F210="","",IF(ISNUMBER('Cihazlar'!F210),'Cihazlar'!F210,IFERROR(DATE(VALUE(RIGHT('Cihazlar'!F210,4)),VALUE(MID('Cihazlar'!F210,4,2)),VALUE(LEFT('Cihazlar'!F210,2))),""))),IF('Cihazlar'!E210="","",IF(ISNUMBER('Cihazlar'!E210),'Cihazlar'!E210,IFERROR(DATE(VALUE(RIGHT('Cihazlar'!E210,4)),VALUE(MID('Cihazlar'!E210,4,2)),VALUE(LEFT('Cihazlar'!E210,2))),""))))</f>
        <v/>
      </c>
      <c r="N210" t="str">
        <f>IF('Cihazlar'!C210="","",IFERROR(MATCH('Cihazlar'!C210,'Ürünler'!$A:$A,0),IFERROR(MATCH('Cihazlar'!C210,'Ürünler'!$B:$B,0),"")))</f>
        <v/>
      </c>
      <c r="O210">
        <f>IF(P210&gt;0,0,IF('Cihazlar'!J210&lt;&gt;"",N(VALUE('Cihazlar'!J210)),IF(N210="",0,N(INDEX('Ürünler'!$C:$C,N210)))))</f>
        <v>0</v>
      </c>
      <c r="P210">
        <f>IF('Cihazlar'!K210&lt;&gt;"",N(VALUE('Cihazlar'!K210)),IF('Cihazlar'!J210&lt;&gt;"",0,IF(N210="",0,N(INDEX('Ürünler'!$D:$D,N210)))))</f>
        <v>0</v>
      </c>
    </row>
    <row r="211" spans="1:16">
      <c r="A211" t="str">
        <f>IF(AND('Cihazlar'!A211="",'Cihazlar'!B211=""),"",IFERROR(INDEX('Müşteriler'!$A:$A,MATCH(IF('Cihazlar'!A211="","§",'Cihazlar'!A211),'Müşteriler'!$K:$K,0)),IFERROR(INDEX('Müşteriler'!$A:$A,MATCH(IF('Cihazlar'!B211="","§",'Cihazlar'!B211),'Müşteriler'!$C:$C,0)),'Cihazlar'!A211&amp;'Cihazlar'!B211)))</f>
        <v/>
      </c>
      <c r="B211" t="str">
        <f>IF('Cihazlar'!C211="","",IF(N211="",'Cihazlar'!C211,INDEX('Ürünler'!$B:$B,N211)))</f>
        <v/>
      </c>
      <c r="C211" t="str">
        <f>IF('Cihazlar'!D211="","",'Cihazlar'!D211)</f>
        <v/>
      </c>
      <c r="D211" s="16" t="str">
        <f>M211</f>
        <v/>
      </c>
      <c r="E211" t="str">
        <f>IF(P211&gt;0,P211&amp;" gün",IF(O211&gt;0,O211&amp;" ay",""))</f>
        <v/>
      </c>
      <c r="F211" s="16" t="str">
        <f>IF(OR('Cihazlar'!C211="",M211=""),"",IF(P211&gt;0,M211+P211,IF(O211&gt;0,EDATE(M211,O211),"")))</f>
        <v/>
      </c>
      <c r="G211" s="17" t="str">
        <f>IF(F211="","",F211-TODAY())</f>
        <v/>
      </c>
      <c r="H211" t="str">
        <f>IF(G211="","",IF(G211&lt;0,"Gecikmiş",IF(G211&lt;=30,"30 gün içinde","Planlı")))</f>
        <v/>
      </c>
      <c r="I211" s="16" t="str">
        <f>IF('Cihazlar'!S211="","",IF('Cihazlar'!T211="Uygun değil",(IF('Cihazlar'!S211="","",IF(ISNUMBER('Cihazlar'!S211),'Cihazlar'!S211,IFERROR(DATE(VALUE(RIGHT('Cihazlar'!S211,4)),VALUE(MID('Cihazlar'!S211,4,2)),VALUE(LEFT('Cihazlar'!S211,2))),""))))+0,EDATE((IF('Cihazlar'!S211="","",IF(ISNUMBER('Cihazlar'!S211),'Cihazlar'!S211,IFERROR(DATE(VALUE(RIGHT('Cihazlar'!S211,4)),VALUE(MID('Cihazlar'!S211,4,2)),VALUE(LEFT('Cihazlar'!S211,2))),"")))),12)))</f>
        <v/>
      </c>
      <c r="J211" s="17" t="str">
        <f>IF(I211="","",I211-TODAY())</f>
        <v/>
      </c>
      <c r="K211" s="16" t="str">
        <f>IF('Cihazlar'!V211="","",IF('Cihazlar'!W211="Uygun değil",(IF('Cihazlar'!V211="","",IF(ISNUMBER('Cihazlar'!V211),'Cihazlar'!V211,IFERROR(DATE(VALUE(RIGHT('Cihazlar'!V211,4)),VALUE(MID('Cihazlar'!V211,4,2)),VALUE(LEFT('Cihazlar'!V211,2))),""))))+0,EDATE((IF('Cihazlar'!V211="","",IF(ISNUMBER('Cihazlar'!V211),'Cihazlar'!V211,IFERROR(DATE(VALUE(RIGHT('Cihazlar'!V211,4)),VALUE(MID('Cihazlar'!V211,4,2)),VALUE(LEFT('Cihazlar'!V211,2))),"")))),12)))</f>
        <v/>
      </c>
      <c r="L211" s="17" t="str">
        <f>IF(K211="","",K211-TODAY())</f>
        <v/>
      </c>
      <c r="M211" s="16" t="str">
        <f>IF('Cihazlar'!F211&lt;&gt;"",IF('Cihazlar'!F211="","",IF(ISNUMBER('Cihazlar'!F211),'Cihazlar'!F211,IFERROR(DATE(VALUE(RIGHT('Cihazlar'!F211,4)),VALUE(MID('Cihazlar'!F211,4,2)),VALUE(LEFT('Cihazlar'!F211,2))),""))),IF('Cihazlar'!E211="","",IF(ISNUMBER('Cihazlar'!E211),'Cihazlar'!E211,IFERROR(DATE(VALUE(RIGHT('Cihazlar'!E211,4)),VALUE(MID('Cihazlar'!E211,4,2)),VALUE(LEFT('Cihazlar'!E211,2))),""))))</f>
        <v/>
      </c>
      <c r="N211" t="str">
        <f>IF('Cihazlar'!C211="","",IFERROR(MATCH('Cihazlar'!C211,'Ürünler'!$A:$A,0),IFERROR(MATCH('Cihazlar'!C211,'Ürünler'!$B:$B,0),"")))</f>
        <v/>
      </c>
      <c r="O211">
        <f>IF(P211&gt;0,0,IF('Cihazlar'!J211&lt;&gt;"",N(VALUE('Cihazlar'!J211)),IF(N211="",0,N(INDEX('Ürünler'!$C:$C,N211)))))</f>
        <v>0</v>
      </c>
      <c r="P211">
        <f>IF('Cihazlar'!K211&lt;&gt;"",N(VALUE('Cihazlar'!K211)),IF('Cihazlar'!J211&lt;&gt;"",0,IF(N211="",0,N(INDEX('Ürünler'!$D:$D,N211)))))</f>
        <v>0</v>
      </c>
    </row>
    <row r="212" spans="1:16">
      <c r="A212" t="str">
        <f>IF(AND('Cihazlar'!A212="",'Cihazlar'!B212=""),"",IFERROR(INDEX('Müşteriler'!$A:$A,MATCH(IF('Cihazlar'!A212="","§",'Cihazlar'!A212),'Müşteriler'!$K:$K,0)),IFERROR(INDEX('Müşteriler'!$A:$A,MATCH(IF('Cihazlar'!B212="","§",'Cihazlar'!B212),'Müşteriler'!$C:$C,0)),'Cihazlar'!A212&amp;'Cihazlar'!B212)))</f>
        <v/>
      </c>
      <c r="B212" t="str">
        <f>IF('Cihazlar'!C212="","",IF(N212="",'Cihazlar'!C212,INDEX('Ürünler'!$B:$B,N212)))</f>
        <v/>
      </c>
      <c r="C212" t="str">
        <f>IF('Cihazlar'!D212="","",'Cihazlar'!D212)</f>
        <v/>
      </c>
      <c r="D212" s="16" t="str">
        <f>M212</f>
        <v/>
      </c>
      <c r="E212" t="str">
        <f>IF(P212&gt;0,P212&amp;" gün",IF(O212&gt;0,O212&amp;" ay",""))</f>
        <v/>
      </c>
      <c r="F212" s="16" t="str">
        <f>IF(OR('Cihazlar'!C212="",M212=""),"",IF(P212&gt;0,M212+P212,IF(O212&gt;0,EDATE(M212,O212),"")))</f>
        <v/>
      </c>
      <c r="G212" s="17" t="str">
        <f>IF(F212="","",F212-TODAY())</f>
        <v/>
      </c>
      <c r="H212" t="str">
        <f>IF(G212="","",IF(G212&lt;0,"Gecikmiş",IF(G212&lt;=30,"30 gün içinde","Planlı")))</f>
        <v/>
      </c>
      <c r="I212" s="16" t="str">
        <f>IF('Cihazlar'!S212="","",IF('Cihazlar'!T212="Uygun değil",(IF('Cihazlar'!S212="","",IF(ISNUMBER('Cihazlar'!S212),'Cihazlar'!S212,IFERROR(DATE(VALUE(RIGHT('Cihazlar'!S212,4)),VALUE(MID('Cihazlar'!S212,4,2)),VALUE(LEFT('Cihazlar'!S212,2))),""))))+0,EDATE((IF('Cihazlar'!S212="","",IF(ISNUMBER('Cihazlar'!S212),'Cihazlar'!S212,IFERROR(DATE(VALUE(RIGHT('Cihazlar'!S212,4)),VALUE(MID('Cihazlar'!S212,4,2)),VALUE(LEFT('Cihazlar'!S212,2))),"")))),12)))</f>
        <v/>
      </c>
      <c r="J212" s="17" t="str">
        <f>IF(I212="","",I212-TODAY())</f>
        <v/>
      </c>
      <c r="K212" s="16" t="str">
        <f>IF('Cihazlar'!V212="","",IF('Cihazlar'!W212="Uygun değil",(IF('Cihazlar'!V212="","",IF(ISNUMBER('Cihazlar'!V212),'Cihazlar'!V212,IFERROR(DATE(VALUE(RIGHT('Cihazlar'!V212,4)),VALUE(MID('Cihazlar'!V212,4,2)),VALUE(LEFT('Cihazlar'!V212,2))),""))))+0,EDATE((IF('Cihazlar'!V212="","",IF(ISNUMBER('Cihazlar'!V212),'Cihazlar'!V212,IFERROR(DATE(VALUE(RIGHT('Cihazlar'!V212,4)),VALUE(MID('Cihazlar'!V212,4,2)),VALUE(LEFT('Cihazlar'!V212,2))),"")))),12)))</f>
        <v/>
      </c>
      <c r="L212" s="17" t="str">
        <f>IF(K212="","",K212-TODAY())</f>
        <v/>
      </c>
      <c r="M212" s="16" t="str">
        <f>IF('Cihazlar'!F212&lt;&gt;"",IF('Cihazlar'!F212="","",IF(ISNUMBER('Cihazlar'!F212),'Cihazlar'!F212,IFERROR(DATE(VALUE(RIGHT('Cihazlar'!F212,4)),VALUE(MID('Cihazlar'!F212,4,2)),VALUE(LEFT('Cihazlar'!F212,2))),""))),IF('Cihazlar'!E212="","",IF(ISNUMBER('Cihazlar'!E212),'Cihazlar'!E212,IFERROR(DATE(VALUE(RIGHT('Cihazlar'!E212,4)),VALUE(MID('Cihazlar'!E212,4,2)),VALUE(LEFT('Cihazlar'!E212,2))),""))))</f>
        <v/>
      </c>
      <c r="N212" t="str">
        <f>IF('Cihazlar'!C212="","",IFERROR(MATCH('Cihazlar'!C212,'Ürünler'!$A:$A,0),IFERROR(MATCH('Cihazlar'!C212,'Ürünler'!$B:$B,0),"")))</f>
        <v/>
      </c>
      <c r="O212">
        <f>IF(P212&gt;0,0,IF('Cihazlar'!J212&lt;&gt;"",N(VALUE('Cihazlar'!J212)),IF(N212="",0,N(INDEX('Ürünler'!$C:$C,N212)))))</f>
        <v>0</v>
      </c>
      <c r="P212">
        <f>IF('Cihazlar'!K212&lt;&gt;"",N(VALUE('Cihazlar'!K212)),IF('Cihazlar'!J212&lt;&gt;"",0,IF(N212="",0,N(INDEX('Ürünler'!$D:$D,N212)))))</f>
        <v>0</v>
      </c>
    </row>
    <row r="213" spans="1:16">
      <c r="A213" t="str">
        <f>IF(AND('Cihazlar'!A213="",'Cihazlar'!B213=""),"",IFERROR(INDEX('Müşteriler'!$A:$A,MATCH(IF('Cihazlar'!A213="","§",'Cihazlar'!A213),'Müşteriler'!$K:$K,0)),IFERROR(INDEX('Müşteriler'!$A:$A,MATCH(IF('Cihazlar'!B213="","§",'Cihazlar'!B213),'Müşteriler'!$C:$C,0)),'Cihazlar'!A213&amp;'Cihazlar'!B213)))</f>
        <v/>
      </c>
      <c r="B213" t="str">
        <f>IF('Cihazlar'!C213="","",IF(N213="",'Cihazlar'!C213,INDEX('Ürünler'!$B:$B,N213)))</f>
        <v/>
      </c>
      <c r="C213" t="str">
        <f>IF('Cihazlar'!D213="","",'Cihazlar'!D213)</f>
        <v/>
      </c>
      <c r="D213" s="16" t="str">
        <f>M213</f>
        <v/>
      </c>
      <c r="E213" t="str">
        <f>IF(P213&gt;0,P213&amp;" gün",IF(O213&gt;0,O213&amp;" ay",""))</f>
        <v/>
      </c>
      <c r="F213" s="16" t="str">
        <f>IF(OR('Cihazlar'!C213="",M213=""),"",IF(P213&gt;0,M213+P213,IF(O213&gt;0,EDATE(M213,O213),"")))</f>
        <v/>
      </c>
      <c r="G213" s="17" t="str">
        <f>IF(F213="","",F213-TODAY())</f>
        <v/>
      </c>
      <c r="H213" t="str">
        <f>IF(G213="","",IF(G213&lt;0,"Gecikmiş",IF(G213&lt;=30,"30 gün içinde","Planlı")))</f>
        <v/>
      </c>
      <c r="I213" s="16" t="str">
        <f>IF('Cihazlar'!S213="","",IF('Cihazlar'!T213="Uygun değil",(IF('Cihazlar'!S213="","",IF(ISNUMBER('Cihazlar'!S213),'Cihazlar'!S213,IFERROR(DATE(VALUE(RIGHT('Cihazlar'!S213,4)),VALUE(MID('Cihazlar'!S213,4,2)),VALUE(LEFT('Cihazlar'!S213,2))),""))))+0,EDATE((IF('Cihazlar'!S213="","",IF(ISNUMBER('Cihazlar'!S213),'Cihazlar'!S213,IFERROR(DATE(VALUE(RIGHT('Cihazlar'!S213,4)),VALUE(MID('Cihazlar'!S213,4,2)),VALUE(LEFT('Cihazlar'!S213,2))),"")))),12)))</f>
        <v/>
      </c>
      <c r="J213" s="17" t="str">
        <f>IF(I213="","",I213-TODAY())</f>
        <v/>
      </c>
      <c r="K213" s="16" t="str">
        <f>IF('Cihazlar'!V213="","",IF('Cihazlar'!W213="Uygun değil",(IF('Cihazlar'!V213="","",IF(ISNUMBER('Cihazlar'!V213),'Cihazlar'!V213,IFERROR(DATE(VALUE(RIGHT('Cihazlar'!V213,4)),VALUE(MID('Cihazlar'!V213,4,2)),VALUE(LEFT('Cihazlar'!V213,2))),""))))+0,EDATE((IF('Cihazlar'!V213="","",IF(ISNUMBER('Cihazlar'!V213),'Cihazlar'!V213,IFERROR(DATE(VALUE(RIGHT('Cihazlar'!V213,4)),VALUE(MID('Cihazlar'!V213,4,2)),VALUE(LEFT('Cihazlar'!V213,2))),"")))),12)))</f>
        <v/>
      </c>
      <c r="L213" s="17" t="str">
        <f>IF(K213="","",K213-TODAY())</f>
        <v/>
      </c>
      <c r="M213" s="16" t="str">
        <f>IF('Cihazlar'!F213&lt;&gt;"",IF('Cihazlar'!F213="","",IF(ISNUMBER('Cihazlar'!F213),'Cihazlar'!F213,IFERROR(DATE(VALUE(RIGHT('Cihazlar'!F213,4)),VALUE(MID('Cihazlar'!F213,4,2)),VALUE(LEFT('Cihazlar'!F213,2))),""))),IF('Cihazlar'!E213="","",IF(ISNUMBER('Cihazlar'!E213),'Cihazlar'!E213,IFERROR(DATE(VALUE(RIGHT('Cihazlar'!E213,4)),VALUE(MID('Cihazlar'!E213,4,2)),VALUE(LEFT('Cihazlar'!E213,2))),""))))</f>
        <v/>
      </c>
      <c r="N213" t="str">
        <f>IF('Cihazlar'!C213="","",IFERROR(MATCH('Cihazlar'!C213,'Ürünler'!$A:$A,0),IFERROR(MATCH('Cihazlar'!C213,'Ürünler'!$B:$B,0),"")))</f>
        <v/>
      </c>
      <c r="O213">
        <f>IF(P213&gt;0,0,IF('Cihazlar'!J213&lt;&gt;"",N(VALUE('Cihazlar'!J213)),IF(N213="",0,N(INDEX('Ürünler'!$C:$C,N213)))))</f>
        <v>0</v>
      </c>
      <c r="P213">
        <f>IF('Cihazlar'!K213&lt;&gt;"",N(VALUE('Cihazlar'!K213)),IF('Cihazlar'!J213&lt;&gt;"",0,IF(N213="",0,N(INDEX('Ürünler'!$D:$D,N213)))))</f>
        <v>0</v>
      </c>
    </row>
    <row r="214" spans="1:16">
      <c r="A214" t="str">
        <f>IF(AND('Cihazlar'!A214="",'Cihazlar'!B214=""),"",IFERROR(INDEX('Müşteriler'!$A:$A,MATCH(IF('Cihazlar'!A214="","§",'Cihazlar'!A214),'Müşteriler'!$K:$K,0)),IFERROR(INDEX('Müşteriler'!$A:$A,MATCH(IF('Cihazlar'!B214="","§",'Cihazlar'!B214),'Müşteriler'!$C:$C,0)),'Cihazlar'!A214&amp;'Cihazlar'!B214)))</f>
        <v/>
      </c>
      <c r="B214" t="str">
        <f>IF('Cihazlar'!C214="","",IF(N214="",'Cihazlar'!C214,INDEX('Ürünler'!$B:$B,N214)))</f>
        <v/>
      </c>
      <c r="C214" t="str">
        <f>IF('Cihazlar'!D214="","",'Cihazlar'!D214)</f>
        <v/>
      </c>
      <c r="D214" s="16" t="str">
        <f>M214</f>
        <v/>
      </c>
      <c r="E214" t="str">
        <f>IF(P214&gt;0,P214&amp;" gün",IF(O214&gt;0,O214&amp;" ay",""))</f>
        <v/>
      </c>
      <c r="F214" s="16" t="str">
        <f>IF(OR('Cihazlar'!C214="",M214=""),"",IF(P214&gt;0,M214+P214,IF(O214&gt;0,EDATE(M214,O214),"")))</f>
        <v/>
      </c>
      <c r="G214" s="17" t="str">
        <f>IF(F214="","",F214-TODAY())</f>
        <v/>
      </c>
      <c r="H214" t="str">
        <f>IF(G214="","",IF(G214&lt;0,"Gecikmiş",IF(G214&lt;=30,"30 gün içinde","Planlı")))</f>
        <v/>
      </c>
      <c r="I214" s="16" t="str">
        <f>IF('Cihazlar'!S214="","",IF('Cihazlar'!T214="Uygun değil",(IF('Cihazlar'!S214="","",IF(ISNUMBER('Cihazlar'!S214),'Cihazlar'!S214,IFERROR(DATE(VALUE(RIGHT('Cihazlar'!S214,4)),VALUE(MID('Cihazlar'!S214,4,2)),VALUE(LEFT('Cihazlar'!S214,2))),""))))+0,EDATE((IF('Cihazlar'!S214="","",IF(ISNUMBER('Cihazlar'!S214),'Cihazlar'!S214,IFERROR(DATE(VALUE(RIGHT('Cihazlar'!S214,4)),VALUE(MID('Cihazlar'!S214,4,2)),VALUE(LEFT('Cihazlar'!S214,2))),"")))),12)))</f>
        <v/>
      </c>
      <c r="J214" s="17" t="str">
        <f>IF(I214="","",I214-TODAY())</f>
        <v/>
      </c>
      <c r="K214" s="16" t="str">
        <f>IF('Cihazlar'!V214="","",IF('Cihazlar'!W214="Uygun değil",(IF('Cihazlar'!V214="","",IF(ISNUMBER('Cihazlar'!V214),'Cihazlar'!V214,IFERROR(DATE(VALUE(RIGHT('Cihazlar'!V214,4)),VALUE(MID('Cihazlar'!V214,4,2)),VALUE(LEFT('Cihazlar'!V214,2))),""))))+0,EDATE((IF('Cihazlar'!V214="","",IF(ISNUMBER('Cihazlar'!V214),'Cihazlar'!V214,IFERROR(DATE(VALUE(RIGHT('Cihazlar'!V214,4)),VALUE(MID('Cihazlar'!V214,4,2)),VALUE(LEFT('Cihazlar'!V214,2))),"")))),12)))</f>
        <v/>
      </c>
      <c r="L214" s="17" t="str">
        <f>IF(K214="","",K214-TODAY())</f>
        <v/>
      </c>
      <c r="M214" s="16" t="str">
        <f>IF('Cihazlar'!F214&lt;&gt;"",IF('Cihazlar'!F214="","",IF(ISNUMBER('Cihazlar'!F214),'Cihazlar'!F214,IFERROR(DATE(VALUE(RIGHT('Cihazlar'!F214,4)),VALUE(MID('Cihazlar'!F214,4,2)),VALUE(LEFT('Cihazlar'!F214,2))),""))),IF('Cihazlar'!E214="","",IF(ISNUMBER('Cihazlar'!E214),'Cihazlar'!E214,IFERROR(DATE(VALUE(RIGHT('Cihazlar'!E214,4)),VALUE(MID('Cihazlar'!E214,4,2)),VALUE(LEFT('Cihazlar'!E214,2))),""))))</f>
        <v/>
      </c>
      <c r="N214" t="str">
        <f>IF('Cihazlar'!C214="","",IFERROR(MATCH('Cihazlar'!C214,'Ürünler'!$A:$A,0),IFERROR(MATCH('Cihazlar'!C214,'Ürünler'!$B:$B,0),"")))</f>
        <v/>
      </c>
      <c r="O214">
        <f>IF(P214&gt;0,0,IF('Cihazlar'!J214&lt;&gt;"",N(VALUE('Cihazlar'!J214)),IF(N214="",0,N(INDEX('Ürünler'!$C:$C,N214)))))</f>
        <v>0</v>
      </c>
      <c r="P214">
        <f>IF('Cihazlar'!K214&lt;&gt;"",N(VALUE('Cihazlar'!K214)),IF('Cihazlar'!J214&lt;&gt;"",0,IF(N214="",0,N(INDEX('Ürünler'!$D:$D,N214)))))</f>
        <v>0</v>
      </c>
    </row>
    <row r="215" spans="1:16">
      <c r="A215" t="str">
        <f>IF(AND('Cihazlar'!A215="",'Cihazlar'!B215=""),"",IFERROR(INDEX('Müşteriler'!$A:$A,MATCH(IF('Cihazlar'!A215="","§",'Cihazlar'!A215),'Müşteriler'!$K:$K,0)),IFERROR(INDEX('Müşteriler'!$A:$A,MATCH(IF('Cihazlar'!B215="","§",'Cihazlar'!B215),'Müşteriler'!$C:$C,0)),'Cihazlar'!A215&amp;'Cihazlar'!B215)))</f>
        <v/>
      </c>
      <c r="B215" t="str">
        <f>IF('Cihazlar'!C215="","",IF(N215="",'Cihazlar'!C215,INDEX('Ürünler'!$B:$B,N215)))</f>
        <v/>
      </c>
      <c r="C215" t="str">
        <f>IF('Cihazlar'!D215="","",'Cihazlar'!D215)</f>
        <v/>
      </c>
      <c r="D215" s="16" t="str">
        <f>M215</f>
        <v/>
      </c>
      <c r="E215" t="str">
        <f>IF(P215&gt;0,P215&amp;" gün",IF(O215&gt;0,O215&amp;" ay",""))</f>
        <v/>
      </c>
      <c r="F215" s="16" t="str">
        <f>IF(OR('Cihazlar'!C215="",M215=""),"",IF(P215&gt;0,M215+P215,IF(O215&gt;0,EDATE(M215,O215),"")))</f>
        <v/>
      </c>
      <c r="G215" s="17" t="str">
        <f>IF(F215="","",F215-TODAY())</f>
        <v/>
      </c>
      <c r="H215" t="str">
        <f>IF(G215="","",IF(G215&lt;0,"Gecikmiş",IF(G215&lt;=30,"30 gün içinde","Planlı")))</f>
        <v/>
      </c>
      <c r="I215" s="16" t="str">
        <f>IF('Cihazlar'!S215="","",IF('Cihazlar'!T215="Uygun değil",(IF('Cihazlar'!S215="","",IF(ISNUMBER('Cihazlar'!S215),'Cihazlar'!S215,IFERROR(DATE(VALUE(RIGHT('Cihazlar'!S215,4)),VALUE(MID('Cihazlar'!S215,4,2)),VALUE(LEFT('Cihazlar'!S215,2))),""))))+0,EDATE((IF('Cihazlar'!S215="","",IF(ISNUMBER('Cihazlar'!S215),'Cihazlar'!S215,IFERROR(DATE(VALUE(RIGHT('Cihazlar'!S215,4)),VALUE(MID('Cihazlar'!S215,4,2)),VALUE(LEFT('Cihazlar'!S215,2))),"")))),12)))</f>
        <v/>
      </c>
      <c r="J215" s="17" t="str">
        <f>IF(I215="","",I215-TODAY())</f>
        <v/>
      </c>
      <c r="K215" s="16" t="str">
        <f>IF('Cihazlar'!V215="","",IF('Cihazlar'!W215="Uygun değil",(IF('Cihazlar'!V215="","",IF(ISNUMBER('Cihazlar'!V215),'Cihazlar'!V215,IFERROR(DATE(VALUE(RIGHT('Cihazlar'!V215,4)),VALUE(MID('Cihazlar'!V215,4,2)),VALUE(LEFT('Cihazlar'!V215,2))),""))))+0,EDATE((IF('Cihazlar'!V215="","",IF(ISNUMBER('Cihazlar'!V215),'Cihazlar'!V215,IFERROR(DATE(VALUE(RIGHT('Cihazlar'!V215,4)),VALUE(MID('Cihazlar'!V215,4,2)),VALUE(LEFT('Cihazlar'!V215,2))),"")))),12)))</f>
        <v/>
      </c>
      <c r="L215" s="17" t="str">
        <f>IF(K215="","",K215-TODAY())</f>
        <v/>
      </c>
      <c r="M215" s="16" t="str">
        <f>IF('Cihazlar'!F215&lt;&gt;"",IF('Cihazlar'!F215="","",IF(ISNUMBER('Cihazlar'!F215),'Cihazlar'!F215,IFERROR(DATE(VALUE(RIGHT('Cihazlar'!F215,4)),VALUE(MID('Cihazlar'!F215,4,2)),VALUE(LEFT('Cihazlar'!F215,2))),""))),IF('Cihazlar'!E215="","",IF(ISNUMBER('Cihazlar'!E215),'Cihazlar'!E215,IFERROR(DATE(VALUE(RIGHT('Cihazlar'!E215,4)),VALUE(MID('Cihazlar'!E215,4,2)),VALUE(LEFT('Cihazlar'!E215,2))),""))))</f>
        <v/>
      </c>
      <c r="N215" t="str">
        <f>IF('Cihazlar'!C215="","",IFERROR(MATCH('Cihazlar'!C215,'Ürünler'!$A:$A,0),IFERROR(MATCH('Cihazlar'!C215,'Ürünler'!$B:$B,0),"")))</f>
        <v/>
      </c>
      <c r="O215">
        <f>IF(P215&gt;0,0,IF('Cihazlar'!J215&lt;&gt;"",N(VALUE('Cihazlar'!J215)),IF(N215="",0,N(INDEX('Ürünler'!$C:$C,N215)))))</f>
        <v>0</v>
      </c>
      <c r="P215">
        <f>IF('Cihazlar'!K215&lt;&gt;"",N(VALUE('Cihazlar'!K215)),IF('Cihazlar'!J215&lt;&gt;"",0,IF(N215="",0,N(INDEX('Ürünler'!$D:$D,N215)))))</f>
        <v>0</v>
      </c>
    </row>
    <row r="216" spans="1:16">
      <c r="A216" t="str">
        <f>IF(AND('Cihazlar'!A216="",'Cihazlar'!B216=""),"",IFERROR(INDEX('Müşteriler'!$A:$A,MATCH(IF('Cihazlar'!A216="","§",'Cihazlar'!A216),'Müşteriler'!$K:$K,0)),IFERROR(INDEX('Müşteriler'!$A:$A,MATCH(IF('Cihazlar'!B216="","§",'Cihazlar'!B216),'Müşteriler'!$C:$C,0)),'Cihazlar'!A216&amp;'Cihazlar'!B216)))</f>
        <v/>
      </c>
      <c r="B216" t="str">
        <f>IF('Cihazlar'!C216="","",IF(N216="",'Cihazlar'!C216,INDEX('Ürünler'!$B:$B,N216)))</f>
        <v/>
      </c>
      <c r="C216" t="str">
        <f>IF('Cihazlar'!D216="","",'Cihazlar'!D216)</f>
        <v/>
      </c>
      <c r="D216" s="16" t="str">
        <f>M216</f>
        <v/>
      </c>
      <c r="E216" t="str">
        <f>IF(P216&gt;0,P216&amp;" gün",IF(O216&gt;0,O216&amp;" ay",""))</f>
        <v/>
      </c>
      <c r="F216" s="16" t="str">
        <f>IF(OR('Cihazlar'!C216="",M216=""),"",IF(P216&gt;0,M216+P216,IF(O216&gt;0,EDATE(M216,O216),"")))</f>
        <v/>
      </c>
      <c r="G216" s="17" t="str">
        <f>IF(F216="","",F216-TODAY())</f>
        <v/>
      </c>
      <c r="H216" t="str">
        <f>IF(G216="","",IF(G216&lt;0,"Gecikmiş",IF(G216&lt;=30,"30 gün içinde","Planlı")))</f>
        <v/>
      </c>
      <c r="I216" s="16" t="str">
        <f>IF('Cihazlar'!S216="","",IF('Cihazlar'!T216="Uygun değil",(IF('Cihazlar'!S216="","",IF(ISNUMBER('Cihazlar'!S216),'Cihazlar'!S216,IFERROR(DATE(VALUE(RIGHT('Cihazlar'!S216,4)),VALUE(MID('Cihazlar'!S216,4,2)),VALUE(LEFT('Cihazlar'!S216,2))),""))))+0,EDATE((IF('Cihazlar'!S216="","",IF(ISNUMBER('Cihazlar'!S216),'Cihazlar'!S216,IFERROR(DATE(VALUE(RIGHT('Cihazlar'!S216,4)),VALUE(MID('Cihazlar'!S216,4,2)),VALUE(LEFT('Cihazlar'!S216,2))),"")))),12)))</f>
        <v/>
      </c>
      <c r="J216" s="17" t="str">
        <f>IF(I216="","",I216-TODAY())</f>
        <v/>
      </c>
      <c r="K216" s="16" t="str">
        <f>IF('Cihazlar'!V216="","",IF('Cihazlar'!W216="Uygun değil",(IF('Cihazlar'!V216="","",IF(ISNUMBER('Cihazlar'!V216),'Cihazlar'!V216,IFERROR(DATE(VALUE(RIGHT('Cihazlar'!V216,4)),VALUE(MID('Cihazlar'!V216,4,2)),VALUE(LEFT('Cihazlar'!V216,2))),""))))+0,EDATE((IF('Cihazlar'!V216="","",IF(ISNUMBER('Cihazlar'!V216),'Cihazlar'!V216,IFERROR(DATE(VALUE(RIGHT('Cihazlar'!V216,4)),VALUE(MID('Cihazlar'!V216,4,2)),VALUE(LEFT('Cihazlar'!V216,2))),"")))),12)))</f>
        <v/>
      </c>
      <c r="L216" s="17" t="str">
        <f>IF(K216="","",K216-TODAY())</f>
        <v/>
      </c>
      <c r="M216" s="16" t="str">
        <f>IF('Cihazlar'!F216&lt;&gt;"",IF('Cihazlar'!F216="","",IF(ISNUMBER('Cihazlar'!F216),'Cihazlar'!F216,IFERROR(DATE(VALUE(RIGHT('Cihazlar'!F216,4)),VALUE(MID('Cihazlar'!F216,4,2)),VALUE(LEFT('Cihazlar'!F216,2))),""))),IF('Cihazlar'!E216="","",IF(ISNUMBER('Cihazlar'!E216),'Cihazlar'!E216,IFERROR(DATE(VALUE(RIGHT('Cihazlar'!E216,4)),VALUE(MID('Cihazlar'!E216,4,2)),VALUE(LEFT('Cihazlar'!E216,2))),""))))</f>
        <v/>
      </c>
      <c r="N216" t="str">
        <f>IF('Cihazlar'!C216="","",IFERROR(MATCH('Cihazlar'!C216,'Ürünler'!$A:$A,0),IFERROR(MATCH('Cihazlar'!C216,'Ürünler'!$B:$B,0),"")))</f>
        <v/>
      </c>
      <c r="O216">
        <f>IF(P216&gt;0,0,IF('Cihazlar'!J216&lt;&gt;"",N(VALUE('Cihazlar'!J216)),IF(N216="",0,N(INDEX('Ürünler'!$C:$C,N216)))))</f>
        <v>0</v>
      </c>
      <c r="P216">
        <f>IF('Cihazlar'!K216&lt;&gt;"",N(VALUE('Cihazlar'!K216)),IF('Cihazlar'!J216&lt;&gt;"",0,IF(N216="",0,N(INDEX('Ürünler'!$D:$D,N216)))))</f>
        <v>0</v>
      </c>
    </row>
    <row r="217" spans="1:16">
      <c r="A217" t="str">
        <f>IF(AND('Cihazlar'!A217="",'Cihazlar'!B217=""),"",IFERROR(INDEX('Müşteriler'!$A:$A,MATCH(IF('Cihazlar'!A217="","§",'Cihazlar'!A217),'Müşteriler'!$K:$K,0)),IFERROR(INDEX('Müşteriler'!$A:$A,MATCH(IF('Cihazlar'!B217="","§",'Cihazlar'!B217),'Müşteriler'!$C:$C,0)),'Cihazlar'!A217&amp;'Cihazlar'!B217)))</f>
        <v/>
      </c>
      <c r="B217" t="str">
        <f>IF('Cihazlar'!C217="","",IF(N217="",'Cihazlar'!C217,INDEX('Ürünler'!$B:$B,N217)))</f>
        <v/>
      </c>
      <c r="C217" t="str">
        <f>IF('Cihazlar'!D217="","",'Cihazlar'!D217)</f>
        <v/>
      </c>
      <c r="D217" s="16" t="str">
        <f>M217</f>
        <v/>
      </c>
      <c r="E217" t="str">
        <f>IF(P217&gt;0,P217&amp;" gün",IF(O217&gt;0,O217&amp;" ay",""))</f>
        <v/>
      </c>
      <c r="F217" s="16" t="str">
        <f>IF(OR('Cihazlar'!C217="",M217=""),"",IF(P217&gt;0,M217+P217,IF(O217&gt;0,EDATE(M217,O217),"")))</f>
        <v/>
      </c>
      <c r="G217" s="17" t="str">
        <f>IF(F217="","",F217-TODAY())</f>
        <v/>
      </c>
      <c r="H217" t="str">
        <f>IF(G217="","",IF(G217&lt;0,"Gecikmiş",IF(G217&lt;=30,"30 gün içinde","Planlı")))</f>
        <v/>
      </c>
      <c r="I217" s="16" t="str">
        <f>IF('Cihazlar'!S217="","",IF('Cihazlar'!T217="Uygun değil",(IF('Cihazlar'!S217="","",IF(ISNUMBER('Cihazlar'!S217),'Cihazlar'!S217,IFERROR(DATE(VALUE(RIGHT('Cihazlar'!S217,4)),VALUE(MID('Cihazlar'!S217,4,2)),VALUE(LEFT('Cihazlar'!S217,2))),""))))+0,EDATE((IF('Cihazlar'!S217="","",IF(ISNUMBER('Cihazlar'!S217),'Cihazlar'!S217,IFERROR(DATE(VALUE(RIGHT('Cihazlar'!S217,4)),VALUE(MID('Cihazlar'!S217,4,2)),VALUE(LEFT('Cihazlar'!S217,2))),"")))),12)))</f>
        <v/>
      </c>
      <c r="J217" s="17" t="str">
        <f>IF(I217="","",I217-TODAY())</f>
        <v/>
      </c>
      <c r="K217" s="16" t="str">
        <f>IF('Cihazlar'!V217="","",IF('Cihazlar'!W217="Uygun değil",(IF('Cihazlar'!V217="","",IF(ISNUMBER('Cihazlar'!V217),'Cihazlar'!V217,IFERROR(DATE(VALUE(RIGHT('Cihazlar'!V217,4)),VALUE(MID('Cihazlar'!V217,4,2)),VALUE(LEFT('Cihazlar'!V217,2))),""))))+0,EDATE((IF('Cihazlar'!V217="","",IF(ISNUMBER('Cihazlar'!V217),'Cihazlar'!V217,IFERROR(DATE(VALUE(RIGHT('Cihazlar'!V217,4)),VALUE(MID('Cihazlar'!V217,4,2)),VALUE(LEFT('Cihazlar'!V217,2))),"")))),12)))</f>
        <v/>
      </c>
      <c r="L217" s="17" t="str">
        <f>IF(K217="","",K217-TODAY())</f>
        <v/>
      </c>
      <c r="M217" s="16" t="str">
        <f>IF('Cihazlar'!F217&lt;&gt;"",IF('Cihazlar'!F217="","",IF(ISNUMBER('Cihazlar'!F217),'Cihazlar'!F217,IFERROR(DATE(VALUE(RIGHT('Cihazlar'!F217,4)),VALUE(MID('Cihazlar'!F217,4,2)),VALUE(LEFT('Cihazlar'!F217,2))),""))),IF('Cihazlar'!E217="","",IF(ISNUMBER('Cihazlar'!E217),'Cihazlar'!E217,IFERROR(DATE(VALUE(RIGHT('Cihazlar'!E217,4)),VALUE(MID('Cihazlar'!E217,4,2)),VALUE(LEFT('Cihazlar'!E217,2))),""))))</f>
        <v/>
      </c>
      <c r="N217" t="str">
        <f>IF('Cihazlar'!C217="","",IFERROR(MATCH('Cihazlar'!C217,'Ürünler'!$A:$A,0),IFERROR(MATCH('Cihazlar'!C217,'Ürünler'!$B:$B,0),"")))</f>
        <v/>
      </c>
      <c r="O217">
        <f>IF(P217&gt;0,0,IF('Cihazlar'!J217&lt;&gt;"",N(VALUE('Cihazlar'!J217)),IF(N217="",0,N(INDEX('Ürünler'!$C:$C,N217)))))</f>
        <v>0</v>
      </c>
      <c r="P217">
        <f>IF('Cihazlar'!K217&lt;&gt;"",N(VALUE('Cihazlar'!K217)),IF('Cihazlar'!J217&lt;&gt;"",0,IF(N217="",0,N(INDEX('Ürünler'!$D:$D,N217)))))</f>
        <v>0</v>
      </c>
    </row>
    <row r="218" spans="1:16">
      <c r="A218" t="str">
        <f>IF(AND('Cihazlar'!A218="",'Cihazlar'!B218=""),"",IFERROR(INDEX('Müşteriler'!$A:$A,MATCH(IF('Cihazlar'!A218="","§",'Cihazlar'!A218),'Müşteriler'!$K:$K,0)),IFERROR(INDEX('Müşteriler'!$A:$A,MATCH(IF('Cihazlar'!B218="","§",'Cihazlar'!B218),'Müşteriler'!$C:$C,0)),'Cihazlar'!A218&amp;'Cihazlar'!B218)))</f>
        <v/>
      </c>
      <c r="B218" t="str">
        <f>IF('Cihazlar'!C218="","",IF(N218="",'Cihazlar'!C218,INDEX('Ürünler'!$B:$B,N218)))</f>
        <v/>
      </c>
      <c r="C218" t="str">
        <f>IF('Cihazlar'!D218="","",'Cihazlar'!D218)</f>
        <v/>
      </c>
      <c r="D218" s="16" t="str">
        <f>M218</f>
        <v/>
      </c>
      <c r="E218" t="str">
        <f>IF(P218&gt;0,P218&amp;" gün",IF(O218&gt;0,O218&amp;" ay",""))</f>
        <v/>
      </c>
      <c r="F218" s="16" t="str">
        <f>IF(OR('Cihazlar'!C218="",M218=""),"",IF(P218&gt;0,M218+P218,IF(O218&gt;0,EDATE(M218,O218),"")))</f>
        <v/>
      </c>
      <c r="G218" s="17" t="str">
        <f>IF(F218="","",F218-TODAY())</f>
        <v/>
      </c>
      <c r="H218" t="str">
        <f>IF(G218="","",IF(G218&lt;0,"Gecikmiş",IF(G218&lt;=30,"30 gün içinde","Planlı")))</f>
        <v/>
      </c>
      <c r="I218" s="16" t="str">
        <f>IF('Cihazlar'!S218="","",IF('Cihazlar'!T218="Uygun değil",(IF('Cihazlar'!S218="","",IF(ISNUMBER('Cihazlar'!S218),'Cihazlar'!S218,IFERROR(DATE(VALUE(RIGHT('Cihazlar'!S218,4)),VALUE(MID('Cihazlar'!S218,4,2)),VALUE(LEFT('Cihazlar'!S218,2))),""))))+0,EDATE((IF('Cihazlar'!S218="","",IF(ISNUMBER('Cihazlar'!S218),'Cihazlar'!S218,IFERROR(DATE(VALUE(RIGHT('Cihazlar'!S218,4)),VALUE(MID('Cihazlar'!S218,4,2)),VALUE(LEFT('Cihazlar'!S218,2))),"")))),12)))</f>
        <v/>
      </c>
      <c r="J218" s="17" t="str">
        <f>IF(I218="","",I218-TODAY())</f>
        <v/>
      </c>
      <c r="K218" s="16" t="str">
        <f>IF('Cihazlar'!V218="","",IF('Cihazlar'!W218="Uygun değil",(IF('Cihazlar'!V218="","",IF(ISNUMBER('Cihazlar'!V218),'Cihazlar'!V218,IFERROR(DATE(VALUE(RIGHT('Cihazlar'!V218,4)),VALUE(MID('Cihazlar'!V218,4,2)),VALUE(LEFT('Cihazlar'!V218,2))),""))))+0,EDATE((IF('Cihazlar'!V218="","",IF(ISNUMBER('Cihazlar'!V218),'Cihazlar'!V218,IFERROR(DATE(VALUE(RIGHT('Cihazlar'!V218,4)),VALUE(MID('Cihazlar'!V218,4,2)),VALUE(LEFT('Cihazlar'!V218,2))),"")))),12)))</f>
        <v/>
      </c>
      <c r="L218" s="17" t="str">
        <f>IF(K218="","",K218-TODAY())</f>
        <v/>
      </c>
      <c r="M218" s="16" t="str">
        <f>IF('Cihazlar'!F218&lt;&gt;"",IF('Cihazlar'!F218="","",IF(ISNUMBER('Cihazlar'!F218),'Cihazlar'!F218,IFERROR(DATE(VALUE(RIGHT('Cihazlar'!F218,4)),VALUE(MID('Cihazlar'!F218,4,2)),VALUE(LEFT('Cihazlar'!F218,2))),""))),IF('Cihazlar'!E218="","",IF(ISNUMBER('Cihazlar'!E218),'Cihazlar'!E218,IFERROR(DATE(VALUE(RIGHT('Cihazlar'!E218,4)),VALUE(MID('Cihazlar'!E218,4,2)),VALUE(LEFT('Cihazlar'!E218,2))),""))))</f>
        <v/>
      </c>
      <c r="N218" t="str">
        <f>IF('Cihazlar'!C218="","",IFERROR(MATCH('Cihazlar'!C218,'Ürünler'!$A:$A,0),IFERROR(MATCH('Cihazlar'!C218,'Ürünler'!$B:$B,0),"")))</f>
        <v/>
      </c>
      <c r="O218">
        <f>IF(P218&gt;0,0,IF('Cihazlar'!J218&lt;&gt;"",N(VALUE('Cihazlar'!J218)),IF(N218="",0,N(INDEX('Ürünler'!$C:$C,N218)))))</f>
        <v>0</v>
      </c>
      <c r="P218">
        <f>IF('Cihazlar'!K218&lt;&gt;"",N(VALUE('Cihazlar'!K218)),IF('Cihazlar'!J218&lt;&gt;"",0,IF(N218="",0,N(INDEX('Ürünler'!$D:$D,N218)))))</f>
        <v>0</v>
      </c>
    </row>
    <row r="219" spans="1:16">
      <c r="A219" t="str">
        <f>IF(AND('Cihazlar'!A219="",'Cihazlar'!B219=""),"",IFERROR(INDEX('Müşteriler'!$A:$A,MATCH(IF('Cihazlar'!A219="","§",'Cihazlar'!A219),'Müşteriler'!$K:$K,0)),IFERROR(INDEX('Müşteriler'!$A:$A,MATCH(IF('Cihazlar'!B219="","§",'Cihazlar'!B219),'Müşteriler'!$C:$C,0)),'Cihazlar'!A219&amp;'Cihazlar'!B219)))</f>
        <v/>
      </c>
      <c r="B219" t="str">
        <f>IF('Cihazlar'!C219="","",IF(N219="",'Cihazlar'!C219,INDEX('Ürünler'!$B:$B,N219)))</f>
        <v/>
      </c>
      <c r="C219" t="str">
        <f>IF('Cihazlar'!D219="","",'Cihazlar'!D219)</f>
        <v/>
      </c>
      <c r="D219" s="16" t="str">
        <f>M219</f>
        <v/>
      </c>
      <c r="E219" t="str">
        <f>IF(P219&gt;0,P219&amp;" gün",IF(O219&gt;0,O219&amp;" ay",""))</f>
        <v/>
      </c>
      <c r="F219" s="16" t="str">
        <f>IF(OR('Cihazlar'!C219="",M219=""),"",IF(P219&gt;0,M219+P219,IF(O219&gt;0,EDATE(M219,O219),"")))</f>
        <v/>
      </c>
      <c r="G219" s="17" t="str">
        <f>IF(F219="","",F219-TODAY())</f>
        <v/>
      </c>
      <c r="H219" t="str">
        <f>IF(G219="","",IF(G219&lt;0,"Gecikmiş",IF(G219&lt;=30,"30 gün içinde","Planlı")))</f>
        <v/>
      </c>
      <c r="I219" s="16" t="str">
        <f>IF('Cihazlar'!S219="","",IF('Cihazlar'!T219="Uygun değil",(IF('Cihazlar'!S219="","",IF(ISNUMBER('Cihazlar'!S219),'Cihazlar'!S219,IFERROR(DATE(VALUE(RIGHT('Cihazlar'!S219,4)),VALUE(MID('Cihazlar'!S219,4,2)),VALUE(LEFT('Cihazlar'!S219,2))),""))))+0,EDATE((IF('Cihazlar'!S219="","",IF(ISNUMBER('Cihazlar'!S219),'Cihazlar'!S219,IFERROR(DATE(VALUE(RIGHT('Cihazlar'!S219,4)),VALUE(MID('Cihazlar'!S219,4,2)),VALUE(LEFT('Cihazlar'!S219,2))),"")))),12)))</f>
        <v/>
      </c>
      <c r="J219" s="17" t="str">
        <f>IF(I219="","",I219-TODAY())</f>
        <v/>
      </c>
      <c r="K219" s="16" t="str">
        <f>IF('Cihazlar'!V219="","",IF('Cihazlar'!W219="Uygun değil",(IF('Cihazlar'!V219="","",IF(ISNUMBER('Cihazlar'!V219),'Cihazlar'!V219,IFERROR(DATE(VALUE(RIGHT('Cihazlar'!V219,4)),VALUE(MID('Cihazlar'!V219,4,2)),VALUE(LEFT('Cihazlar'!V219,2))),""))))+0,EDATE((IF('Cihazlar'!V219="","",IF(ISNUMBER('Cihazlar'!V219),'Cihazlar'!V219,IFERROR(DATE(VALUE(RIGHT('Cihazlar'!V219,4)),VALUE(MID('Cihazlar'!V219,4,2)),VALUE(LEFT('Cihazlar'!V219,2))),"")))),12)))</f>
        <v/>
      </c>
      <c r="L219" s="17" t="str">
        <f>IF(K219="","",K219-TODAY())</f>
        <v/>
      </c>
      <c r="M219" s="16" t="str">
        <f>IF('Cihazlar'!F219&lt;&gt;"",IF('Cihazlar'!F219="","",IF(ISNUMBER('Cihazlar'!F219),'Cihazlar'!F219,IFERROR(DATE(VALUE(RIGHT('Cihazlar'!F219,4)),VALUE(MID('Cihazlar'!F219,4,2)),VALUE(LEFT('Cihazlar'!F219,2))),""))),IF('Cihazlar'!E219="","",IF(ISNUMBER('Cihazlar'!E219),'Cihazlar'!E219,IFERROR(DATE(VALUE(RIGHT('Cihazlar'!E219,4)),VALUE(MID('Cihazlar'!E219,4,2)),VALUE(LEFT('Cihazlar'!E219,2))),""))))</f>
        <v/>
      </c>
      <c r="N219" t="str">
        <f>IF('Cihazlar'!C219="","",IFERROR(MATCH('Cihazlar'!C219,'Ürünler'!$A:$A,0),IFERROR(MATCH('Cihazlar'!C219,'Ürünler'!$B:$B,0),"")))</f>
        <v/>
      </c>
      <c r="O219">
        <f>IF(P219&gt;0,0,IF('Cihazlar'!J219&lt;&gt;"",N(VALUE('Cihazlar'!J219)),IF(N219="",0,N(INDEX('Ürünler'!$C:$C,N219)))))</f>
        <v>0</v>
      </c>
      <c r="P219">
        <f>IF('Cihazlar'!K219&lt;&gt;"",N(VALUE('Cihazlar'!K219)),IF('Cihazlar'!J219&lt;&gt;"",0,IF(N219="",0,N(INDEX('Ürünler'!$D:$D,N219)))))</f>
        <v>0</v>
      </c>
    </row>
    <row r="220" spans="1:16">
      <c r="A220" t="str">
        <f>IF(AND('Cihazlar'!A220="",'Cihazlar'!B220=""),"",IFERROR(INDEX('Müşteriler'!$A:$A,MATCH(IF('Cihazlar'!A220="","§",'Cihazlar'!A220),'Müşteriler'!$K:$K,0)),IFERROR(INDEX('Müşteriler'!$A:$A,MATCH(IF('Cihazlar'!B220="","§",'Cihazlar'!B220),'Müşteriler'!$C:$C,0)),'Cihazlar'!A220&amp;'Cihazlar'!B220)))</f>
        <v/>
      </c>
      <c r="B220" t="str">
        <f>IF('Cihazlar'!C220="","",IF(N220="",'Cihazlar'!C220,INDEX('Ürünler'!$B:$B,N220)))</f>
        <v/>
      </c>
      <c r="C220" t="str">
        <f>IF('Cihazlar'!D220="","",'Cihazlar'!D220)</f>
        <v/>
      </c>
      <c r="D220" s="16" t="str">
        <f>M220</f>
        <v/>
      </c>
      <c r="E220" t="str">
        <f>IF(P220&gt;0,P220&amp;" gün",IF(O220&gt;0,O220&amp;" ay",""))</f>
        <v/>
      </c>
      <c r="F220" s="16" t="str">
        <f>IF(OR('Cihazlar'!C220="",M220=""),"",IF(P220&gt;0,M220+P220,IF(O220&gt;0,EDATE(M220,O220),"")))</f>
        <v/>
      </c>
      <c r="G220" s="17" t="str">
        <f>IF(F220="","",F220-TODAY())</f>
        <v/>
      </c>
      <c r="H220" t="str">
        <f>IF(G220="","",IF(G220&lt;0,"Gecikmiş",IF(G220&lt;=30,"30 gün içinde","Planlı")))</f>
        <v/>
      </c>
      <c r="I220" s="16" t="str">
        <f>IF('Cihazlar'!S220="","",IF('Cihazlar'!T220="Uygun değil",(IF('Cihazlar'!S220="","",IF(ISNUMBER('Cihazlar'!S220),'Cihazlar'!S220,IFERROR(DATE(VALUE(RIGHT('Cihazlar'!S220,4)),VALUE(MID('Cihazlar'!S220,4,2)),VALUE(LEFT('Cihazlar'!S220,2))),""))))+0,EDATE((IF('Cihazlar'!S220="","",IF(ISNUMBER('Cihazlar'!S220),'Cihazlar'!S220,IFERROR(DATE(VALUE(RIGHT('Cihazlar'!S220,4)),VALUE(MID('Cihazlar'!S220,4,2)),VALUE(LEFT('Cihazlar'!S220,2))),"")))),12)))</f>
        <v/>
      </c>
      <c r="J220" s="17" t="str">
        <f>IF(I220="","",I220-TODAY())</f>
        <v/>
      </c>
      <c r="K220" s="16" t="str">
        <f>IF('Cihazlar'!V220="","",IF('Cihazlar'!W220="Uygun değil",(IF('Cihazlar'!V220="","",IF(ISNUMBER('Cihazlar'!V220),'Cihazlar'!V220,IFERROR(DATE(VALUE(RIGHT('Cihazlar'!V220,4)),VALUE(MID('Cihazlar'!V220,4,2)),VALUE(LEFT('Cihazlar'!V220,2))),""))))+0,EDATE((IF('Cihazlar'!V220="","",IF(ISNUMBER('Cihazlar'!V220),'Cihazlar'!V220,IFERROR(DATE(VALUE(RIGHT('Cihazlar'!V220,4)),VALUE(MID('Cihazlar'!V220,4,2)),VALUE(LEFT('Cihazlar'!V220,2))),"")))),12)))</f>
        <v/>
      </c>
      <c r="L220" s="17" t="str">
        <f>IF(K220="","",K220-TODAY())</f>
        <v/>
      </c>
      <c r="M220" s="16" t="str">
        <f>IF('Cihazlar'!F220&lt;&gt;"",IF('Cihazlar'!F220="","",IF(ISNUMBER('Cihazlar'!F220),'Cihazlar'!F220,IFERROR(DATE(VALUE(RIGHT('Cihazlar'!F220,4)),VALUE(MID('Cihazlar'!F220,4,2)),VALUE(LEFT('Cihazlar'!F220,2))),""))),IF('Cihazlar'!E220="","",IF(ISNUMBER('Cihazlar'!E220),'Cihazlar'!E220,IFERROR(DATE(VALUE(RIGHT('Cihazlar'!E220,4)),VALUE(MID('Cihazlar'!E220,4,2)),VALUE(LEFT('Cihazlar'!E220,2))),""))))</f>
        <v/>
      </c>
      <c r="N220" t="str">
        <f>IF('Cihazlar'!C220="","",IFERROR(MATCH('Cihazlar'!C220,'Ürünler'!$A:$A,0),IFERROR(MATCH('Cihazlar'!C220,'Ürünler'!$B:$B,0),"")))</f>
        <v/>
      </c>
      <c r="O220">
        <f>IF(P220&gt;0,0,IF('Cihazlar'!J220&lt;&gt;"",N(VALUE('Cihazlar'!J220)),IF(N220="",0,N(INDEX('Ürünler'!$C:$C,N220)))))</f>
        <v>0</v>
      </c>
      <c r="P220">
        <f>IF('Cihazlar'!K220&lt;&gt;"",N(VALUE('Cihazlar'!K220)),IF('Cihazlar'!J220&lt;&gt;"",0,IF(N220="",0,N(INDEX('Ürünler'!$D:$D,N220)))))</f>
        <v>0</v>
      </c>
    </row>
    <row r="221" spans="1:16">
      <c r="A221" t="str">
        <f>IF(AND('Cihazlar'!A221="",'Cihazlar'!B221=""),"",IFERROR(INDEX('Müşteriler'!$A:$A,MATCH(IF('Cihazlar'!A221="","§",'Cihazlar'!A221),'Müşteriler'!$K:$K,0)),IFERROR(INDEX('Müşteriler'!$A:$A,MATCH(IF('Cihazlar'!B221="","§",'Cihazlar'!B221),'Müşteriler'!$C:$C,0)),'Cihazlar'!A221&amp;'Cihazlar'!B221)))</f>
        <v/>
      </c>
      <c r="B221" t="str">
        <f>IF('Cihazlar'!C221="","",IF(N221="",'Cihazlar'!C221,INDEX('Ürünler'!$B:$B,N221)))</f>
        <v/>
      </c>
      <c r="C221" t="str">
        <f>IF('Cihazlar'!D221="","",'Cihazlar'!D221)</f>
        <v/>
      </c>
      <c r="D221" s="16" t="str">
        <f>M221</f>
        <v/>
      </c>
      <c r="E221" t="str">
        <f>IF(P221&gt;0,P221&amp;" gün",IF(O221&gt;0,O221&amp;" ay",""))</f>
        <v/>
      </c>
      <c r="F221" s="16" t="str">
        <f>IF(OR('Cihazlar'!C221="",M221=""),"",IF(P221&gt;0,M221+P221,IF(O221&gt;0,EDATE(M221,O221),"")))</f>
        <v/>
      </c>
      <c r="G221" s="17" t="str">
        <f>IF(F221="","",F221-TODAY())</f>
        <v/>
      </c>
      <c r="H221" t="str">
        <f>IF(G221="","",IF(G221&lt;0,"Gecikmiş",IF(G221&lt;=30,"30 gün içinde","Planlı")))</f>
        <v/>
      </c>
      <c r="I221" s="16" t="str">
        <f>IF('Cihazlar'!S221="","",IF('Cihazlar'!T221="Uygun değil",(IF('Cihazlar'!S221="","",IF(ISNUMBER('Cihazlar'!S221),'Cihazlar'!S221,IFERROR(DATE(VALUE(RIGHT('Cihazlar'!S221,4)),VALUE(MID('Cihazlar'!S221,4,2)),VALUE(LEFT('Cihazlar'!S221,2))),""))))+0,EDATE((IF('Cihazlar'!S221="","",IF(ISNUMBER('Cihazlar'!S221),'Cihazlar'!S221,IFERROR(DATE(VALUE(RIGHT('Cihazlar'!S221,4)),VALUE(MID('Cihazlar'!S221,4,2)),VALUE(LEFT('Cihazlar'!S221,2))),"")))),12)))</f>
        <v/>
      </c>
      <c r="J221" s="17" t="str">
        <f>IF(I221="","",I221-TODAY())</f>
        <v/>
      </c>
      <c r="K221" s="16" t="str">
        <f>IF('Cihazlar'!V221="","",IF('Cihazlar'!W221="Uygun değil",(IF('Cihazlar'!V221="","",IF(ISNUMBER('Cihazlar'!V221),'Cihazlar'!V221,IFERROR(DATE(VALUE(RIGHT('Cihazlar'!V221,4)),VALUE(MID('Cihazlar'!V221,4,2)),VALUE(LEFT('Cihazlar'!V221,2))),""))))+0,EDATE((IF('Cihazlar'!V221="","",IF(ISNUMBER('Cihazlar'!V221),'Cihazlar'!V221,IFERROR(DATE(VALUE(RIGHT('Cihazlar'!V221,4)),VALUE(MID('Cihazlar'!V221,4,2)),VALUE(LEFT('Cihazlar'!V221,2))),"")))),12)))</f>
        <v/>
      </c>
      <c r="L221" s="17" t="str">
        <f>IF(K221="","",K221-TODAY())</f>
        <v/>
      </c>
      <c r="M221" s="16" t="str">
        <f>IF('Cihazlar'!F221&lt;&gt;"",IF('Cihazlar'!F221="","",IF(ISNUMBER('Cihazlar'!F221),'Cihazlar'!F221,IFERROR(DATE(VALUE(RIGHT('Cihazlar'!F221,4)),VALUE(MID('Cihazlar'!F221,4,2)),VALUE(LEFT('Cihazlar'!F221,2))),""))),IF('Cihazlar'!E221="","",IF(ISNUMBER('Cihazlar'!E221),'Cihazlar'!E221,IFERROR(DATE(VALUE(RIGHT('Cihazlar'!E221,4)),VALUE(MID('Cihazlar'!E221,4,2)),VALUE(LEFT('Cihazlar'!E221,2))),""))))</f>
        <v/>
      </c>
      <c r="N221" t="str">
        <f>IF('Cihazlar'!C221="","",IFERROR(MATCH('Cihazlar'!C221,'Ürünler'!$A:$A,0),IFERROR(MATCH('Cihazlar'!C221,'Ürünler'!$B:$B,0),"")))</f>
        <v/>
      </c>
      <c r="O221">
        <f>IF(P221&gt;0,0,IF('Cihazlar'!J221&lt;&gt;"",N(VALUE('Cihazlar'!J221)),IF(N221="",0,N(INDEX('Ürünler'!$C:$C,N221)))))</f>
        <v>0</v>
      </c>
      <c r="P221">
        <f>IF('Cihazlar'!K221&lt;&gt;"",N(VALUE('Cihazlar'!K221)),IF('Cihazlar'!J221&lt;&gt;"",0,IF(N221="",0,N(INDEX('Ürünler'!$D:$D,N221)))))</f>
        <v>0</v>
      </c>
    </row>
    <row r="222" spans="1:16">
      <c r="A222" t="str">
        <f>IF(AND('Cihazlar'!A222="",'Cihazlar'!B222=""),"",IFERROR(INDEX('Müşteriler'!$A:$A,MATCH(IF('Cihazlar'!A222="","§",'Cihazlar'!A222),'Müşteriler'!$K:$K,0)),IFERROR(INDEX('Müşteriler'!$A:$A,MATCH(IF('Cihazlar'!B222="","§",'Cihazlar'!B222),'Müşteriler'!$C:$C,0)),'Cihazlar'!A222&amp;'Cihazlar'!B222)))</f>
        <v/>
      </c>
      <c r="B222" t="str">
        <f>IF('Cihazlar'!C222="","",IF(N222="",'Cihazlar'!C222,INDEX('Ürünler'!$B:$B,N222)))</f>
        <v/>
      </c>
      <c r="C222" t="str">
        <f>IF('Cihazlar'!D222="","",'Cihazlar'!D222)</f>
        <v/>
      </c>
      <c r="D222" s="16" t="str">
        <f>M222</f>
        <v/>
      </c>
      <c r="E222" t="str">
        <f>IF(P222&gt;0,P222&amp;" gün",IF(O222&gt;0,O222&amp;" ay",""))</f>
        <v/>
      </c>
      <c r="F222" s="16" t="str">
        <f>IF(OR('Cihazlar'!C222="",M222=""),"",IF(P222&gt;0,M222+P222,IF(O222&gt;0,EDATE(M222,O222),"")))</f>
        <v/>
      </c>
      <c r="G222" s="17" t="str">
        <f>IF(F222="","",F222-TODAY())</f>
        <v/>
      </c>
      <c r="H222" t="str">
        <f>IF(G222="","",IF(G222&lt;0,"Gecikmiş",IF(G222&lt;=30,"30 gün içinde","Planlı")))</f>
        <v/>
      </c>
      <c r="I222" s="16" t="str">
        <f>IF('Cihazlar'!S222="","",IF('Cihazlar'!T222="Uygun değil",(IF('Cihazlar'!S222="","",IF(ISNUMBER('Cihazlar'!S222),'Cihazlar'!S222,IFERROR(DATE(VALUE(RIGHT('Cihazlar'!S222,4)),VALUE(MID('Cihazlar'!S222,4,2)),VALUE(LEFT('Cihazlar'!S222,2))),""))))+0,EDATE((IF('Cihazlar'!S222="","",IF(ISNUMBER('Cihazlar'!S222),'Cihazlar'!S222,IFERROR(DATE(VALUE(RIGHT('Cihazlar'!S222,4)),VALUE(MID('Cihazlar'!S222,4,2)),VALUE(LEFT('Cihazlar'!S222,2))),"")))),12)))</f>
        <v/>
      </c>
      <c r="J222" s="17" t="str">
        <f>IF(I222="","",I222-TODAY())</f>
        <v/>
      </c>
      <c r="K222" s="16" t="str">
        <f>IF('Cihazlar'!V222="","",IF('Cihazlar'!W222="Uygun değil",(IF('Cihazlar'!V222="","",IF(ISNUMBER('Cihazlar'!V222),'Cihazlar'!V222,IFERROR(DATE(VALUE(RIGHT('Cihazlar'!V222,4)),VALUE(MID('Cihazlar'!V222,4,2)),VALUE(LEFT('Cihazlar'!V222,2))),""))))+0,EDATE((IF('Cihazlar'!V222="","",IF(ISNUMBER('Cihazlar'!V222),'Cihazlar'!V222,IFERROR(DATE(VALUE(RIGHT('Cihazlar'!V222,4)),VALUE(MID('Cihazlar'!V222,4,2)),VALUE(LEFT('Cihazlar'!V222,2))),"")))),12)))</f>
        <v/>
      </c>
      <c r="L222" s="17" t="str">
        <f>IF(K222="","",K222-TODAY())</f>
        <v/>
      </c>
      <c r="M222" s="16" t="str">
        <f>IF('Cihazlar'!F222&lt;&gt;"",IF('Cihazlar'!F222="","",IF(ISNUMBER('Cihazlar'!F222),'Cihazlar'!F222,IFERROR(DATE(VALUE(RIGHT('Cihazlar'!F222,4)),VALUE(MID('Cihazlar'!F222,4,2)),VALUE(LEFT('Cihazlar'!F222,2))),""))),IF('Cihazlar'!E222="","",IF(ISNUMBER('Cihazlar'!E222),'Cihazlar'!E222,IFERROR(DATE(VALUE(RIGHT('Cihazlar'!E222,4)),VALUE(MID('Cihazlar'!E222,4,2)),VALUE(LEFT('Cihazlar'!E222,2))),""))))</f>
        <v/>
      </c>
      <c r="N222" t="str">
        <f>IF('Cihazlar'!C222="","",IFERROR(MATCH('Cihazlar'!C222,'Ürünler'!$A:$A,0),IFERROR(MATCH('Cihazlar'!C222,'Ürünler'!$B:$B,0),"")))</f>
        <v/>
      </c>
      <c r="O222">
        <f>IF(P222&gt;0,0,IF('Cihazlar'!J222&lt;&gt;"",N(VALUE('Cihazlar'!J222)),IF(N222="",0,N(INDEX('Ürünler'!$C:$C,N222)))))</f>
        <v>0</v>
      </c>
      <c r="P222">
        <f>IF('Cihazlar'!K222&lt;&gt;"",N(VALUE('Cihazlar'!K222)),IF('Cihazlar'!J222&lt;&gt;"",0,IF(N222="",0,N(INDEX('Ürünler'!$D:$D,N222)))))</f>
        <v>0</v>
      </c>
    </row>
    <row r="223" spans="1:16">
      <c r="A223" t="str">
        <f>IF(AND('Cihazlar'!A223="",'Cihazlar'!B223=""),"",IFERROR(INDEX('Müşteriler'!$A:$A,MATCH(IF('Cihazlar'!A223="","§",'Cihazlar'!A223),'Müşteriler'!$K:$K,0)),IFERROR(INDEX('Müşteriler'!$A:$A,MATCH(IF('Cihazlar'!B223="","§",'Cihazlar'!B223),'Müşteriler'!$C:$C,0)),'Cihazlar'!A223&amp;'Cihazlar'!B223)))</f>
        <v/>
      </c>
      <c r="B223" t="str">
        <f>IF('Cihazlar'!C223="","",IF(N223="",'Cihazlar'!C223,INDEX('Ürünler'!$B:$B,N223)))</f>
        <v/>
      </c>
      <c r="C223" t="str">
        <f>IF('Cihazlar'!D223="","",'Cihazlar'!D223)</f>
        <v/>
      </c>
      <c r="D223" s="16" t="str">
        <f>M223</f>
        <v/>
      </c>
      <c r="E223" t="str">
        <f>IF(P223&gt;0,P223&amp;" gün",IF(O223&gt;0,O223&amp;" ay",""))</f>
        <v/>
      </c>
      <c r="F223" s="16" t="str">
        <f>IF(OR('Cihazlar'!C223="",M223=""),"",IF(P223&gt;0,M223+P223,IF(O223&gt;0,EDATE(M223,O223),"")))</f>
        <v/>
      </c>
      <c r="G223" s="17" t="str">
        <f>IF(F223="","",F223-TODAY())</f>
        <v/>
      </c>
      <c r="H223" t="str">
        <f>IF(G223="","",IF(G223&lt;0,"Gecikmiş",IF(G223&lt;=30,"30 gün içinde","Planlı")))</f>
        <v/>
      </c>
      <c r="I223" s="16" t="str">
        <f>IF('Cihazlar'!S223="","",IF('Cihazlar'!T223="Uygun değil",(IF('Cihazlar'!S223="","",IF(ISNUMBER('Cihazlar'!S223),'Cihazlar'!S223,IFERROR(DATE(VALUE(RIGHT('Cihazlar'!S223,4)),VALUE(MID('Cihazlar'!S223,4,2)),VALUE(LEFT('Cihazlar'!S223,2))),""))))+0,EDATE((IF('Cihazlar'!S223="","",IF(ISNUMBER('Cihazlar'!S223),'Cihazlar'!S223,IFERROR(DATE(VALUE(RIGHT('Cihazlar'!S223,4)),VALUE(MID('Cihazlar'!S223,4,2)),VALUE(LEFT('Cihazlar'!S223,2))),"")))),12)))</f>
        <v/>
      </c>
      <c r="J223" s="17" t="str">
        <f>IF(I223="","",I223-TODAY())</f>
        <v/>
      </c>
      <c r="K223" s="16" t="str">
        <f>IF('Cihazlar'!V223="","",IF('Cihazlar'!W223="Uygun değil",(IF('Cihazlar'!V223="","",IF(ISNUMBER('Cihazlar'!V223),'Cihazlar'!V223,IFERROR(DATE(VALUE(RIGHT('Cihazlar'!V223,4)),VALUE(MID('Cihazlar'!V223,4,2)),VALUE(LEFT('Cihazlar'!V223,2))),""))))+0,EDATE((IF('Cihazlar'!V223="","",IF(ISNUMBER('Cihazlar'!V223),'Cihazlar'!V223,IFERROR(DATE(VALUE(RIGHT('Cihazlar'!V223,4)),VALUE(MID('Cihazlar'!V223,4,2)),VALUE(LEFT('Cihazlar'!V223,2))),"")))),12)))</f>
        <v/>
      </c>
      <c r="L223" s="17" t="str">
        <f>IF(K223="","",K223-TODAY())</f>
        <v/>
      </c>
      <c r="M223" s="16" t="str">
        <f>IF('Cihazlar'!F223&lt;&gt;"",IF('Cihazlar'!F223="","",IF(ISNUMBER('Cihazlar'!F223),'Cihazlar'!F223,IFERROR(DATE(VALUE(RIGHT('Cihazlar'!F223,4)),VALUE(MID('Cihazlar'!F223,4,2)),VALUE(LEFT('Cihazlar'!F223,2))),""))),IF('Cihazlar'!E223="","",IF(ISNUMBER('Cihazlar'!E223),'Cihazlar'!E223,IFERROR(DATE(VALUE(RIGHT('Cihazlar'!E223,4)),VALUE(MID('Cihazlar'!E223,4,2)),VALUE(LEFT('Cihazlar'!E223,2))),""))))</f>
        <v/>
      </c>
      <c r="N223" t="str">
        <f>IF('Cihazlar'!C223="","",IFERROR(MATCH('Cihazlar'!C223,'Ürünler'!$A:$A,0),IFERROR(MATCH('Cihazlar'!C223,'Ürünler'!$B:$B,0),"")))</f>
        <v/>
      </c>
      <c r="O223">
        <f>IF(P223&gt;0,0,IF('Cihazlar'!J223&lt;&gt;"",N(VALUE('Cihazlar'!J223)),IF(N223="",0,N(INDEX('Ürünler'!$C:$C,N223)))))</f>
        <v>0</v>
      </c>
      <c r="P223">
        <f>IF('Cihazlar'!K223&lt;&gt;"",N(VALUE('Cihazlar'!K223)),IF('Cihazlar'!J223&lt;&gt;"",0,IF(N223="",0,N(INDEX('Ürünler'!$D:$D,N223)))))</f>
        <v>0</v>
      </c>
    </row>
    <row r="224" spans="1:16">
      <c r="A224" t="str">
        <f>IF(AND('Cihazlar'!A224="",'Cihazlar'!B224=""),"",IFERROR(INDEX('Müşteriler'!$A:$A,MATCH(IF('Cihazlar'!A224="","§",'Cihazlar'!A224),'Müşteriler'!$K:$K,0)),IFERROR(INDEX('Müşteriler'!$A:$A,MATCH(IF('Cihazlar'!B224="","§",'Cihazlar'!B224),'Müşteriler'!$C:$C,0)),'Cihazlar'!A224&amp;'Cihazlar'!B224)))</f>
        <v/>
      </c>
      <c r="B224" t="str">
        <f>IF('Cihazlar'!C224="","",IF(N224="",'Cihazlar'!C224,INDEX('Ürünler'!$B:$B,N224)))</f>
        <v/>
      </c>
      <c r="C224" t="str">
        <f>IF('Cihazlar'!D224="","",'Cihazlar'!D224)</f>
        <v/>
      </c>
      <c r="D224" s="16" t="str">
        <f>M224</f>
        <v/>
      </c>
      <c r="E224" t="str">
        <f>IF(P224&gt;0,P224&amp;" gün",IF(O224&gt;0,O224&amp;" ay",""))</f>
        <v/>
      </c>
      <c r="F224" s="16" t="str">
        <f>IF(OR('Cihazlar'!C224="",M224=""),"",IF(P224&gt;0,M224+P224,IF(O224&gt;0,EDATE(M224,O224),"")))</f>
        <v/>
      </c>
      <c r="G224" s="17" t="str">
        <f>IF(F224="","",F224-TODAY())</f>
        <v/>
      </c>
      <c r="H224" t="str">
        <f>IF(G224="","",IF(G224&lt;0,"Gecikmiş",IF(G224&lt;=30,"30 gün içinde","Planlı")))</f>
        <v/>
      </c>
      <c r="I224" s="16" t="str">
        <f>IF('Cihazlar'!S224="","",IF('Cihazlar'!T224="Uygun değil",(IF('Cihazlar'!S224="","",IF(ISNUMBER('Cihazlar'!S224),'Cihazlar'!S224,IFERROR(DATE(VALUE(RIGHT('Cihazlar'!S224,4)),VALUE(MID('Cihazlar'!S224,4,2)),VALUE(LEFT('Cihazlar'!S224,2))),""))))+0,EDATE((IF('Cihazlar'!S224="","",IF(ISNUMBER('Cihazlar'!S224),'Cihazlar'!S224,IFERROR(DATE(VALUE(RIGHT('Cihazlar'!S224,4)),VALUE(MID('Cihazlar'!S224,4,2)),VALUE(LEFT('Cihazlar'!S224,2))),"")))),12)))</f>
        <v/>
      </c>
      <c r="J224" s="17" t="str">
        <f>IF(I224="","",I224-TODAY())</f>
        <v/>
      </c>
      <c r="K224" s="16" t="str">
        <f>IF('Cihazlar'!V224="","",IF('Cihazlar'!W224="Uygun değil",(IF('Cihazlar'!V224="","",IF(ISNUMBER('Cihazlar'!V224),'Cihazlar'!V224,IFERROR(DATE(VALUE(RIGHT('Cihazlar'!V224,4)),VALUE(MID('Cihazlar'!V224,4,2)),VALUE(LEFT('Cihazlar'!V224,2))),""))))+0,EDATE((IF('Cihazlar'!V224="","",IF(ISNUMBER('Cihazlar'!V224),'Cihazlar'!V224,IFERROR(DATE(VALUE(RIGHT('Cihazlar'!V224,4)),VALUE(MID('Cihazlar'!V224,4,2)),VALUE(LEFT('Cihazlar'!V224,2))),"")))),12)))</f>
        <v/>
      </c>
      <c r="L224" s="17" t="str">
        <f>IF(K224="","",K224-TODAY())</f>
        <v/>
      </c>
      <c r="M224" s="16" t="str">
        <f>IF('Cihazlar'!F224&lt;&gt;"",IF('Cihazlar'!F224="","",IF(ISNUMBER('Cihazlar'!F224),'Cihazlar'!F224,IFERROR(DATE(VALUE(RIGHT('Cihazlar'!F224,4)),VALUE(MID('Cihazlar'!F224,4,2)),VALUE(LEFT('Cihazlar'!F224,2))),""))),IF('Cihazlar'!E224="","",IF(ISNUMBER('Cihazlar'!E224),'Cihazlar'!E224,IFERROR(DATE(VALUE(RIGHT('Cihazlar'!E224,4)),VALUE(MID('Cihazlar'!E224,4,2)),VALUE(LEFT('Cihazlar'!E224,2))),""))))</f>
        <v/>
      </c>
      <c r="N224" t="str">
        <f>IF('Cihazlar'!C224="","",IFERROR(MATCH('Cihazlar'!C224,'Ürünler'!$A:$A,0),IFERROR(MATCH('Cihazlar'!C224,'Ürünler'!$B:$B,0),"")))</f>
        <v/>
      </c>
      <c r="O224">
        <f>IF(P224&gt;0,0,IF('Cihazlar'!J224&lt;&gt;"",N(VALUE('Cihazlar'!J224)),IF(N224="",0,N(INDEX('Ürünler'!$C:$C,N224)))))</f>
        <v>0</v>
      </c>
      <c r="P224">
        <f>IF('Cihazlar'!K224&lt;&gt;"",N(VALUE('Cihazlar'!K224)),IF('Cihazlar'!J224&lt;&gt;"",0,IF(N224="",0,N(INDEX('Ürünler'!$D:$D,N224)))))</f>
        <v>0</v>
      </c>
    </row>
    <row r="225" spans="1:16">
      <c r="A225" t="str">
        <f>IF(AND('Cihazlar'!A225="",'Cihazlar'!B225=""),"",IFERROR(INDEX('Müşteriler'!$A:$A,MATCH(IF('Cihazlar'!A225="","§",'Cihazlar'!A225),'Müşteriler'!$K:$K,0)),IFERROR(INDEX('Müşteriler'!$A:$A,MATCH(IF('Cihazlar'!B225="","§",'Cihazlar'!B225),'Müşteriler'!$C:$C,0)),'Cihazlar'!A225&amp;'Cihazlar'!B225)))</f>
        <v/>
      </c>
      <c r="B225" t="str">
        <f>IF('Cihazlar'!C225="","",IF(N225="",'Cihazlar'!C225,INDEX('Ürünler'!$B:$B,N225)))</f>
        <v/>
      </c>
      <c r="C225" t="str">
        <f>IF('Cihazlar'!D225="","",'Cihazlar'!D225)</f>
        <v/>
      </c>
      <c r="D225" s="16" t="str">
        <f>M225</f>
        <v/>
      </c>
      <c r="E225" t="str">
        <f>IF(P225&gt;0,P225&amp;" gün",IF(O225&gt;0,O225&amp;" ay",""))</f>
        <v/>
      </c>
      <c r="F225" s="16" t="str">
        <f>IF(OR('Cihazlar'!C225="",M225=""),"",IF(P225&gt;0,M225+P225,IF(O225&gt;0,EDATE(M225,O225),"")))</f>
        <v/>
      </c>
      <c r="G225" s="17" t="str">
        <f>IF(F225="","",F225-TODAY())</f>
        <v/>
      </c>
      <c r="H225" t="str">
        <f>IF(G225="","",IF(G225&lt;0,"Gecikmiş",IF(G225&lt;=30,"30 gün içinde","Planlı")))</f>
        <v/>
      </c>
      <c r="I225" s="16" t="str">
        <f>IF('Cihazlar'!S225="","",IF('Cihazlar'!T225="Uygun değil",(IF('Cihazlar'!S225="","",IF(ISNUMBER('Cihazlar'!S225),'Cihazlar'!S225,IFERROR(DATE(VALUE(RIGHT('Cihazlar'!S225,4)),VALUE(MID('Cihazlar'!S225,4,2)),VALUE(LEFT('Cihazlar'!S225,2))),""))))+0,EDATE((IF('Cihazlar'!S225="","",IF(ISNUMBER('Cihazlar'!S225),'Cihazlar'!S225,IFERROR(DATE(VALUE(RIGHT('Cihazlar'!S225,4)),VALUE(MID('Cihazlar'!S225,4,2)),VALUE(LEFT('Cihazlar'!S225,2))),"")))),12)))</f>
        <v/>
      </c>
      <c r="J225" s="17" t="str">
        <f>IF(I225="","",I225-TODAY())</f>
        <v/>
      </c>
      <c r="K225" s="16" t="str">
        <f>IF('Cihazlar'!V225="","",IF('Cihazlar'!W225="Uygun değil",(IF('Cihazlar'!V225="","",IF(ISNUMBER('Cihazlar'!V225),'Cihazlar'!V225,IFERROR(DATE(VALUE(RIGHT('Cihazlar'!V225,4)),VALUE(MID('Cihazlar'!V225,4,2)),VALUE(LEFT('Cihazlar'!V225,2))),""))))+0,EDATE((IF('Cihazlar'!V225="","",IF(ISNUMBER('Cihazlar'!V225),'Cihazlar'!V225,IFERROR(DATE(VALUE(RIGHT('Cihazlar'!V225,4)),VALUE(MID('Cihazlar'!V225,4,2)),VALUE(LEFT('Cihazlar'!V225,2))),"")))),12)))</f>
        <v/>
      </c>
      <c r="L225" s="17" t="str">
        <f>IF(K225="","",K225-TODAY())</f>
        <v/>
      </c>
      <c r="M225" s="16" t="str">
        <f>IF('Cihazlar'!F225&lt;&gt;"",IF('Cihazlar'!F225="","",IF(ISNUMBER('Cihazlar'!F225),'Cihazlar'!F225,IFERROR(DATE(VALUE(RIGHT('Cihazlar'!F225,4)),VALUE(MID('Cihazlar'!F225,4,2)),VALUE(LEFT('Cihazlar'!F225,2))),""))),IF('Cihazlar'!E225="","",IF(ISNUMBER('Cihazlar'!E225),'Cihazlar'!E225,IFERROR(DATE(VALUE(RIGHT('Cihazlar'!E225,4)),VALUE(MID('Cihazlar'!E225,4,2)),VALUE(LEFT('Cihazlar'!E225,2))),""))))</f>
        <v/>
      </c>
      <c r="N225" t="str">
        <f>IF('Cihazlar'!C225="","",IFERROR(MATCH('Cihazlar'!C225,'Ürünler'!$A:$A,0),IFERROR(MATCH('Cihazlar'!C225,'Ürünler'!$B:$B,0),"")))</f>
        <v/>
      </c>
      <c r="O225">
        <f>IF(P225&gt;0,0,IF('Cihazlar'!J225&lt;&gt;"",N(VALUE('Cihazlar'!J225)),IF(N225="",0,N(INDEX('Ürünler'!$C:$C,N225)))))</f>
        <v>0</v>
      </c>
      <c r="P225">
        <f>IF('Cihazlar'!K225&lt;&gt;"",N(VALUE('Cihazlar'!K225)),IF('Cihazlar'!J225&lt;&gt;"",0,IF(N225="",0,N(INDEX('Ürünler'!$D:$D,N225)))))</f>
        <v>0</v>
      </c>
    </row>
    <row r="226" spans="1:16">
      <c r="A226" t="str">
        <f>IF(AND('Cihazlar'!A226="",'Cihazlar'!B226=""),"",IFERROR(INDEX('Müşteriler'!$A:$A,MATCH(IF('Cihazlar'!A226="","§",'Cihazlar'!A226),'Müşteriler'!$K:$K,0)),IFERROR(INDEX('Müşteriler'!$A:$A,MATCH(IF('Cihazlar'!B226="","§",'Cihazlar'!B226),'Müşteriler'!$C:$C,0)),'Cihazlar'!A226&amp;'Cihazlar'!B226)))</f>
        <v/>
      </c>
      <c r="B226" t="str">
        <f>IF('Cihazlar'!C226="","",IF(N226="",'Cihazlar'!C226,INDEX('Ürünler'!$B:$B,N226)))</f>
        <v/>
      </c>
      <c r="C226" t="str">
        <f>IF('Cihazlar'!D226="","",'Cihazlar'!D226)</f>
        <v/>
      </c>
      <c r="D226" s="16" t="str">
        <f>M226</f>
        <v/>
      </c>
      <c r="E226" t="str">
        <f>IF(P226&gt;0,P226&amp;" gün",IF(O226&gt;0,O226&amp;" ay",""))</f>
        <v/>
      </c>
      <c r="F226" s="16" t="str">
        <f>IF(OR('Cihazlar'!C226="",M226=""),"",IF(P226&gt;0,M226+P226,IF(O226&gt;0,EDATE(M226,O226),"")))</f>
        <v/>
      </c>
      <c r="G226" s="17" t="str">
        <f>IF(F226="","",F226-TODAY())</f>
        <v/>
      </c>
      <c r="H226" t="str">
        <f>IF(G226="","",IF(G226&lt;0,"Gecikmiş",IF(G226&lt;=30,"30 gün içinde","Planlı")))</f>
        <v/>
      </c>
      <c r="I226" s="16" t="str">
        <f>IF('Cihazlar'!S226="","",IF('Cihazlar'!T226="Uygun değil",(IF('Cihazlar'!S226="","",IF(ISNUMBER('Cihazlar'!S226),'Cihazlar'!S226,IFERROR(DATE(VALUE(RIGHT('Cihazlar'!S226,4)),VALUE(MID('Cihazlar'!S226,4,2)),VALUE(LEFT('Cihazlar'!S226,2))),""))))+0,EDATE((IF('Cihazlar'!S226="","",IF(ISNUMBER('Cihazlar'!S226),'Cihazlar'!S226,IFERROR(DATE(VALUE(RIGHT('Cihazlar'!S226,4)),VALUE(MID('Cihazlar'!S226,4,2)),VALUE(LEFT('Cihazlar'!S226,2))),"")))),12)))</f>
        <v/>
      </c>
      <c r="J226" s="17" t="str">
        <f>IF(I226="","",I226-TODAY())</f>
        <v/>
      </c>
      <c r="K226" s="16" t="str">
        <f>IF('Cihazlar'!V226="","",IF('Cihazlar'!W226="Uygun değil",(IF('Cihazlar'!V226="","",IF(ISNUMBER('Cihazlar'!V226),'Cihazlar'!V226,IFERROR(DATE(VALUE(RIGHT('Cihazlar'!V226,4)),VALUE(MID('Cihazlar'!V226,4,2)),VALUE(LEFT('Cihazlar'!V226,2))),""))))+0,EDATE((IF('Cihazlar'!V226="","",IF(ISNUMBER('Cihazlar'!V226),'Cihazlar'!V226,IFERROR(DATE(VALUE(RIGHT('Cihazlar'!V226,4)),VALUE(MID('Cihazlar'!V226,4,2)),VALUE(LEFT('Cihazlar'!V226,2))),"")))),12)))</f>
        <v/>
      </c>
      <c r="L226" s="17" t="str">
        <f>IF(K226="","",K226-TODAY())</f>
        <v/>
      </c>
      <c r="M226" s="16" t="str">
        <f>IF('Cihazlar'!F226&lt;&gt;"",IF('Cihazlar'!F226="","",IF(ISNUMBER('Cihazlar'!F226),'Cihazlar'!F226,IFERROR(DATE(VALUE(RIGHT('Cihazlar'!F226,4)),VALUE(MID('Cihazlar'!F226,4,2)),VALUE(LEFT('Cihazlar'!F226,2))),""))),IF('Cihazlar'!E226="","",IF(ISNUMBER('Cihazlar'!E226),'Cihazlar'!E226,IFERROR(DATE(VALUE(RIGHT('Cihazlar'!E226,4)),VALUE(MID('Cihazlar'!E226,4,2)),VALUE(LEFT('Cihazlar'!E226,2))),""))))</f>
        <v/>
      </c>
      <c r="N226" t="str">
        <f>IF('Cihazlar'!C226="","",IFERROR(MATCH('Cihazlar'!C226,'Ürünler'!$A:$A,0),IFERROR(MATCH('Cihazlar'!C226,'Ürünler'!$B:$B,0),"")))</f>
        <v/>
      </c>
      <c r="O226">
        <f>IF(P226&gt;0,0,IF('Cihazlar'!J226&lt;&gt;"",N(VALUE('Cihazlar'!J226)),IF(N226="",0,N(INDEX('Ürünler'!$C:$C,N226)))))</f>
        <v>0</v>
      </c>
      <c r="P226">
        <f>IF('Cihazlar'!K226&lt;&gt;"",N(VALUE('Cihazlar'!K226)),IF('Cihazlar'!J226&lt;&gt;"",0,IF(N226="",0,N(INDEX('Ürünler'!$D:$D,N226)))))</f>
        <v>0</v>
      </c>
    </row>
    <row r="227" spans="1:16">
      <c r="A227" t="str">
        <f>IF(AND('Cihazlar'!A227="",'Cihazlar'!B227=""),"",IFERROR(INDEX('Müşteriler'!$A:$A,MATCH(IF('Cihazlar'!A227="","§",'Cihazlar'!A227),'Müşteriler'!$K:$K,0)),IFERROR(INDEX('Müşteriler'!$A:$A,MATCH(IF('Cihazlar'!B227="","§",'Cihazlar'!B227),'Müşteriler'!$C:$C,0)),'Cihazlar'!A227&amp;'Cihazlar'!B227)))</f>
        <v/>
      </c>
      <c r="B227" t="str">
        <f>IF('Cihazlar'!C227="","",IF(N227="",'Cihazlar'!C227,INDEX('Ürünler'!$B:$B,N227)))</f>
        <v/>
      </c>
      <c r="C227" t="str">
        <f>IF('Cihazlar'!D227="","",'Cihazlar'!D227)</f>
        <v/>
      </c>
      <c r="D227" s="16" t="str">
        <f>M227</f>
        <v/>
      </c>
      <c r="E227" t="str">
        <f>IF(P227&gt;0,P227&amp;" gün",IF(O227&gt;0,O227&amp;" ay",""))</f>
        <v/>
      </c>
      <c r="F227" s="16" t="str">
        <f>IF(OR('Cihazlar'!C227="",M227=""),"",IF(P227&gt;0,M227+P227,IF(O227&gt;0,EDATE(M227,O227),"")))</f>
        <v/>
      </c>
      <c r="G227" s="17" t="str">
        <f>IF(F227="","",F227-TODAY())</f>
        <v/>
      </c>
      <c r="H227" t="str">
        <f>IF(G227="","",IF(G227&lt;0,"Gecikmiş",IF(G227&lt;=30,"30 gün içinde","Planlı")))</f>
        <v/>
      </c>
      <c r="I227" s="16" t="str">
        <f>IF('Cihazlar'!S227="","",IF('Cihazlar'!T227="Uygun değil",(IF('Cihazlar'!S227="","",IF(ISNUMBER('Cihazlar'!S227),'Cihazlar'!S227,IFERROR(DATE(VALUE(RIGHT('Cihazlar'!S227,4)),VALUE(MID('Cihazlar'!S227,4,2)),VALUE(LEFT('Cihazlar'!S227,2))),""))))+0,EDATE((IF('Cihazlar'!S227="","",IF(ISNUMBER('Cihazlar'!S227),'Cihazlar'!S227,IFERROR(DATE(VALUE(RIGHT('Cihazlar'!S227,4)),VALUE(MID('Cihazlar'!S227,4,2)),VALUE(LEFT('Cihazlar'!S227,2))),"")))),12)))</f>
        <v/>
      </c>
      <c r="J227" s="17" t="str">
        <f>IF(I227="","",I227-TODAY())</f>
        <v/>
      </c>
      <c r="K227" s="16" t="str">
        <f>IF('Cihazlar'!V227="","",IF('Cihazlar'!W227="Uygun değil",(IF('Cihazlar'!V227="","",IF(ISNUMBER('Cihazlar'!V227),'Cihazlar'!V227,IFERROR(DATE(VALUE(RIGHT('Cihazlar'!V227,4)),VALUE(MID('Cihazlar'!V227,4,2)),VALUE(LEFT('Cihazlar'!V227,2))),""))))+0,EDATE((IF('Cihazlar'!V227="","",IF(ISNUMBER('Cihazlar'!V227),'Cihazlar'!V227,IFERROR(DATE(VALUE(RIGHT('Cihazlar'!V227,4)),VALUE(MID('Cihazlar'!V227,4,2)),VALUE(LEFT('Cihazlar'!V227,2))),"")))),12)))</f>
        <v/>
      </c>
      <c r="L227" s="17" t="str">
        <f>IF(K227="","",K227-TODAY())</f>
        <v/>
      </c>
      <c r="M227" s="16" t="str">
        <f>IF('Cihazlar'!F227&lt;&gt;"",IF('Cihazlar'!F227="","",IF(ISNUMBER('Cihazlar'!F227),'Cihazlar'!F227,IFERROR(DATE(VALUE(RIGHT('Cihazlar'!F227,4)),VALUE(MID('Cihazlar'!F227,4,2)),VALUE(LEFT('Cihazlar'!F227,2))),""))),IF('Cihazlar'!E227="","",IF(ISNUMBER('Cihazlar'!E227),'Cihazlar'!E227,IFERROR(DATE(VALUE(RIGHT('Cihazlar'!E227,4)),VALUE(MID('Cihazlar'!E227,4,2)),VALUE(LEFT('Cihazlar'!E227,2))),""))))</f>
        <v/>
      </c>
      <c r="N227" t="str">
        <f>IF('Cihazlar'!C227="","",IFERROR(MATCH('Cihazlar'!C227,'Ürünler'!$A:$A,0),IFERROR(MATCH('Cihazlar'!C227,'Ürünler'!$B:$B,0),"")))</f>
        <v/>
      </c>
      <c r="O227">
        <f>IF(P227&gt;0,0,IF('Cihazlar'!J227&lt;&gt;"",N(VALUE('Cihazlar'!J227)),IF(N227="",0,N(INDEX('Ürünler'!$C:$C,N227)))))</f>
        <v>0</v>
      </c>
      <c r="P227">
        <f>IF('Cihazlar'!K227&lt;&gt;"",N(VALUE('Cihazlar'!K227)),IF('Cihazlar'!J227&lt;&gt;"",0,IF(N227="",0,N(INDEX('Ürünler'!$D:$D,N227)))))</f>
        <v>0</v>
      </c>
    </row>
    <row r="228" spans="1:16">
      <c r="A228" t="str">
        <f>IF(AND('Cihazlar'!A228="",'Cihazlar'!B228=""),"",IFERROR(INDEX('Müşteriler'!$A:$A,MATCH(IF('Cihazlar'!A228="","§",'Cihazlar'!A228),'Müşteriler'!$K:$K,0)),IFERROR(INDEX('Müşteriler'!$A:$A,MATCH(IF('Cihazlar'!B228="","§",'Cihazlar'!B228),'Müşteriler'!$C:$C,0)),'Cihazlar'!A228&amp;'Cihazlar'!B228)))</f>
        <v/>
      </c>
      <c r="B228" t="str">
        <f>IF('Cihazlar'!C228="","",IF(N228="",'Cihazlar'!C228,INDEX('Ürünler'!$B:$B,N228)))</f>
        <v/>
      </c>
      <c r="C228" t="str">
        <f>IF('Cihazlar'!D228="","",'Cihazlar'!D228)</f>
        <v/>
      </c>
      <c r="D228" s="16" t="str">
        <f>M228</f>
        <v/>
      </c>
      <c r="E228" t="str">
        <f>IF(P228&gt;0,P228&amp;" gün",IF(O228&gt;0,O228&amp;" ay",""))</f>
        <v/>
      </c>
      <c r="F228" s="16" t="str">
        <f>IF(OR('Cihazlar'!C228="",M228=""),"",IF(P228&gt;0,M228+P228,IF(O228&gt;0,EDATE(M228,O228),"")))</f>
        <v/>
      </c>
      <c r="G228" s="17" t="str">
        <f>IF(F228="","",F228-TODAY())</f>
        <v/>
      </c>
      <c r="H228" t="str">
        <f>IF(G228="","",IF(G228&lt;0,"Gecikmiş",IF(G228&lt;=30,"30 gün içinde","Planlı")))</f>
        <v/>
      </c>
      <c r="I228" s="16" t="str">
        <f>IF('Cihazlar'!S228="","",IF('Cihazlar'!T228="Uygun değil",(IF('Cihazlar'!S228="","",IF(ISNUMBER('Cihazlar'!S228),'Cihazlar'!S228,IFERROR(DATE(VALUE(RIGHT('Cihazlar'!S228,4)),VALUE(MID('Cihazlar'!S228,4,2)),VALUE(LEFT('Cihazlar'!S228,2))),""))))+0,EDATE((IF('Cihazlar'!S228="","",IF(ISNUMBER('Cihazlar'!S228),'Cihazlar'!S228,IFERROR(DATE(VALUE(RIGHT('Cihazlar'!S228,4)),VALUE(MID('Cihazlar'!S228,4,2)),VALUE(LEFT('Cihazlar'!S228,2))),"")))),12)))</f>
        <v/>
      </c>
      <c r="J228" s="17" t="str">
        <f>IF(I228="","",I228-TODAY())</f>
        <v/>
      </c>
      <c r="K228" s="16" t="str">
        <f>IF('Cihazlar'!V228="","",IF('Cihazlar'!W228="Uygun değil",(IF('Cihazlar'!V228="","",IF(ISNUMBER('Cihazlar'!V228),'Cihazlar'!V228,IFERROR(DATE(VALUE(RIGHT('Cihazlar'!V228,4)),VALUE(MID('Cihazlar'!V228,4,2)),VALUE(LEFT('Cihazlar'!V228,2))),""))))+0,EDATE((IF('Cihazlar'!V228="","",IF(ISNUMBER('Cihazlar'!V228),'Cihazlar'!V228,IFERROR(DATE(VALUE(RIGHT('Cihazlar'!V228,4)),VALUE(MID('Cihazlar'!V228,4,2)),VALUE(LEFT('Cihazlar'!V228,2))),"")))),12)))</f>
        <v/>
      </c>
      <c r="L228" s="17" t="str">
        <f>IF(K228="","",K228-TODAY())</f>
        <v/>
      </c>
      <c r="M228" s="16" t="str">
        <f>IF('Cihazlar'!F228&lt;&gt;"",IF('Cihazlar'!F228="","",IF(ISNUMBER('Cihazlar'!F228),'Cihazlar'!F228,IFERROR(DATE(VALUE(RIGHT('Cihazlar'!F228,4)),VALUE(MID('Cihazlar'!F228,4,2)),VALUE(LEFT('Cihazlar'!F228,2))),""))),IF('Cihazlar'!E228="","",IF(ISNUMBER('Cihazlar'!E228),'Cihazlar'!E228,IFERROR(DATE(VALUE(RIGHT('Cihazlar'!E228,4)),VALUE(MID('Cihazlar'!E228,4,2)),VALUE(LEFT('Cihazlar'!E228,2))),""))))</f>
        <v/>
      </c>
      <c r="N228" t="str">
        <f>IF('Cihazlar'!C228="","",IFERROR(MATCH('Cihazlar'!C228,'Ürünler'!$A:$A,0),IFERROR(MATCH('Cihazlar'!C228,'Ürünler'!$B:$B,0),"")))</f>
        <v/>
      </c>
      <c r="O228">
        <f>IF(P228&gt;0,0,IF('Cihazlar'!J228&lt;&gt;"",N(VALUE('Cihazlar'!J228)),IF(N228="",0,N(INDEX('Ürünler'!$C:$C,N228)))))</f>
        <v>0</v>
      </c>
      <c r="P228">
        <f>IF('Cihazlar'!K228&lt;&gt;"",N(VALUE('Cihazlar'!K228)),IF('Cihazlar'!J228&lt;&gt;"",0,IF(N228="",0,N(INDEX('Ürünler'!$D:$D,N228)))))</f>
        <v>0</v>
      </c>
    </row>
    <row r="229" spans="1:16">
      <c r="A229" t="str">
        <f>IF(AND('Cihazlar'!A229="",'Cihazlar'!B229=""),"",IFERROR(INDEX('Müşteriler'!$A:$A,MATCH(IF('Cihazlar'!A229="","§",'Cihazlar'!A229),'Müşteriler'!$K:$K,0)),IFERROR(INDEX('Müşteriler'!$A:$A,MATCH(IF('Cihazlar'!B229="","§",'Cihazlar'!B229),'Müşteriler'!$C:$C,0)),'Cihazlar'!A229&amp;'Cihazlar'!B229)))</f>
        <v/>
      </c>
      <c r="B229" t="str">
        <f>IF('Cihazlar'!C229="","",IF(N229="",'Cihazlar'!C229,INDEX('Ürünler'!$B:$B,N229)))</f>
        <v/>
      </c>
      <c r="C229" t="str">
        <f>IF('Cihazlar'!D229="","",'Cihazlar'!D229)</f>
        <v/>
      </c>
      <c r="D229" s="16" t="str">
        <f>M229</f>
        <v/>
      </c>
      <c r="E229" t="str">
        <f>IF(P229&gt;0,P229&amp;" gün",IF(O229&gt;0,O229&amp;" ay",""))</f>
        <v/>
      </c>
      <c r="F229" s="16" t="str">
        <f>IF(OR('Cihazlar'!C229="",M229=""),"",IF(P229&gt;0,M229+P229,IF(O229&gt;0,EDATE(M229,O229),"")))</f>
        <v/>
      </c>
      <c r="G229" s="17" t="str">
        <f>IF(F229="","",F229-TODAY())</f>
        <v/>
      </c>
      <c r="H229" t="str">
        <f>IF(G229="","",IF(G229&lt;0,"Gecikmiş",IF(G229&lt;=30,"30 gün içinde","Planlı")))</f>
        <v/>
      </c>
      <c r="I229" s="16" t="str">
        <f>IF('Cihazlar'!S229="","",IF('Cihazlar'!T229="Uygun değil",(IF('Cihazlar'!S229="","",IF(ISNUMBER('Cihazlar'!S229),'Cihazlar'!S229,IFERROR(DATE(VALUE(RIGHT('Cihazlar'!S229,4)),VALUE(MID('Cihazlar'!S229,4,2)),VALUE(LEFT('Cihazlar'!S229,2))),""))))+0,EDATE((IF('Cihazlar'!S229="","",IF(ISNUMBER('Cihazlar'!S229),'Cihazlar'!S229,IFERROR(DATE(VALUE(RIGHT('Cihazlar'!S229,4)),VALUE(MID('Cihazlar'!S229,4,2)),VALUE(LEFT('Cihazlar'!S229,2))),"")))),12)))</f>
        <v/>
      </c>
      <c r="J229" s="17" t="str">
        <f>IF(I229="","",I229-TODAY())</f>
        <v/>
      </c>
      <c r="K229" s="16" t="str">
        <f>IF('Cihazlar'!V229="","",IF('Cihazlar'!W229="Uygun değil",(IF('Cihazlar'!V229="","",IF(ISNUMBER('Cihazlar'!V229),'Cihazlar'!V229,IFERROR(DATE(VALUE(RIGHT('Cihazlar'!V229,4)),VALUE(MID('Cihazlar'!V229,4,2)),VALUE(LEFT('Cihazlar'!V229,2))),""))))+0,EDATE((IF('Cihazlar'!V229="","",IF(ISNUMBER('Cihazlar'!V229),'Cihazlar'!V229,IFERROR(DATE(VALUE(RIGHT('Cihazlar'!V229,4)),VALUE(MID('Cihazlar'!V229,4,2)),VALUE(LEFT('Cihazlar'!V229,2))),"")))),12)))</f>
        <v/>
      </c>
      <c r="L229" s="17" t="str">
        <f>IF(K229="","",K229-TODAY())</f>
        <v/>
      </c>
      <c r="M229" s="16" t="str">
        <f>IF('Cihazlar'!F229&lt;&gt;"",IF('Cihazlar'!F229="","",IF(ISNUMBER('Cihazlar'!F229),'Cihazlar'!F229,IFERROR(DATE(VALUE(RIGHT('Cihazlar'!F229,4)),VALUE(MID('Cihazlar'!F229,4,2)),VALUE(LEFT('Cihazlar'!F229,2))),""))),IF('Cihazlar'!E229="","",IF(ISNUMBER('Cihazlar'!E229),'Cihazlar'!E229,IFERROR(DATE(VALUE(RIGHT('Cihazlar'!E229,4)),VALUE(MID('Cihazlar'!E229,4,2)),VALUE(LEFT('Cihazlar'!E229,2))),""))))</f>
        <v/>
      </c>
      <c r="N229" t="str">
        <f>IF('Cihazlar'!C229="","",IFERROR(MATCH('Cihazlar'!C229,'Ürünler'!$A:$A,0),IFERROR(MATCH('Cihazlar'!C229,'Ürünler'!$B:$B,0),"")))</f>
        <v/>
      </c>
      <c r="O229">
        <f>IF(P229&gt;0,0,IF('Cihazlar'!J229&lt;&gt;"",N(VALUE('Cihazlar'!J229)),IF(N229="",0,N(INDEX('Ürünler'!$C:$C,N229)))))</f>
        <v>0</v>
      </c>
      <c r="P229">
        <f>IF('Cihazlar'!K229&lt;&gt;"",N(VALUE('Cihazlar'!K229)),IF('Cihazlar'!J229&lt;&gt;"",0,IF(N229="",0,N(INDEX('Ürünler'!$D:$D,N229)))))</f>
        <v>0</v>
      </c>
    </row>
    <row r="230" spans="1:16">
      <c r="A230" t="str">
        <f>IF(AND('Cihazlar'!A230="",'Cihazlar'!B230=""),"",IFERROR(INDEX('Müşteriler'!$A:$A,MATCH(IF('Cihazlar'!A230="","§",'Cihazlar'!A230),'Müşteriler'!$K:$K,0)),IFERROR(INDEX('Müşteriler'!$A:$A,MATCH(IF('Cihazlar'!B230="","§",'Cihazlar'!B230),'Müşteriler'!$C:$C,0)),'Cihazlar'!A230&amp;'Cihazlar'!B230)))</f>
        <v/>
      </c>
      <c r="B230" t="str">
        <f>IF('Cihazlar'!C230="","",IF(N230="",'Cihazlar'!C230,INDEX('Ürünler'!$B:$B,N230)))</f>
        <v/>
      </c>
      <c r="C230" t="str">
        <f>IF('Cihazlar'!D230="","",'Cihazlar'!D230)</f>
        <v/>
      </c>
      <c r="D230" s="16" t="str">
        <f>M230</f>
        <v/>
      </c>
      <c r="E230" t="str">
        <f>IF(P230&gt;0,P230&amp;" gün",IF(O230&gt;0,O230&amp;" ay",""))</f>
        <v/>
      </c>
      <c r="F230" s="16" t="str">
        <f>IF(OR('Cihazlar'!C230="",M230=""),"",IF(P230&gt;0,M230+P230,IF(O230&gt;0,EDATE(M230,O230),"")))</f>
        <v/>
      </c>
      <c r="G230" s="17" t="str">
        <f>IF(F230="","",F230-TODAY())</f>
        <v/>
      </c>
      <c r="H230" t="str">
        <f>IF(G230="","",IF(G230&lt;0,"Gecikmiş",IF(G230&lt;=30,"30 gün içinde","Planlı")))</f>
        <v/>
      </c>
      <c r="I230" s="16" t="str">
        <f>IF('Cihazlar'!S230="","",IF('Cihazlar'!T230="Uygun değil",(IF('Cihazlar'!S230="","",IF(ISNUMBER('Cihazlar'!S230),'Cihazlar'!S230,IFERROR(DATE(VALUE(RIGHT('Cihazlar'!S230,4)),VALUE(MID('Cihazlar'!S230,4,2)),VALUE(LEFT('Cihazlar'!S230,2))),""))))+0,EDATE((IF('Cihazlar'!S230="","",IF(ISNUMBER('Cihazlar'!S230),'Cihazlar'!S230,IFERROR(DATE(VALUE(RIGHT('Cihazlar'!S230,4)),VALUE(MID('Cihazlar'!S230,4,2)),VALUE(LEFT('Cihazlar'!S230,2))),"")))),12)))</f>
        <v/>
      </c>
      <c r="J230" s="17" t="str">
        <f>IF(I230="","",I230-TODAY())</f>
        <v/>
      </c>
      <c r="K230" s="16" t="str">
        <f>IF('Cihazlar'!V230="","",IF('Cihazlar'!W230="Uygun değil",(IF('Cihazlar'!V230="","",IF(ISNUMBER('Cihazlar'!V230),'Cihazlar'!V230,IFERROR(DATE(VALUE(RIGHT('Cihazlar'!V230,4)),VALUE(MID('Cihazlar'!V230,4,2)),VALUE(LEFT('Cihazlar'!V230,2))),""))))+0,EDATE((IF('Cihazlar'!V230="","",IF(ISNUMBER('Cihazlar'!V230),'Cihazlar'!V230,IFERROR(DATE(VALUE(RIGHT('Cihazlar'!V230,4)),VALUE(MID('Cihazlar'!V230,4,2)),VALUE(LEFT('Cihazlar'!V230,2))),"")))),12)))</f>
        <v/>
      </c>
      <c r="L230" s="17" t="str">
        <f>IF(K230="","",K230-TODAY())</f>
        <v/>
      </c>
      <c r="M230" s="16" t="str">
        <f>IF('Cihazlar'!F230&lt;&gt;"",IF('Cihazlar'!F230="","",IF(ISNUMBER('Cihazlar'!F230),'Cihazlar'!F230,IFERROR(DATE(VALUE(RIGHT('Cihazlar'!F230,4)),VALUE(MID('Cihazlar'!F230,4,2)),VALUE(LEFT('Cihazlar'!F230,2))),""))),IF('Cihazlar'!E230="","",IF(ISNUMBER('Cihazlar'!E230),'Cihazlar'!E230,IFERROR(DATE(VALUE(RIGHT('Cihazlar'!E230,4)),VALUE(MID('Cihazlar'!E230,4,2)),VALUE(LEFT('Cihazlar'!E230,2))),""))))</f>
        <v/>
      </c>
      <c r="N230" t="str">
        <f>IF('Cihazlar'!C230="","",IFERROR(MATCH('Cihazlar'!C230,'Ürünler'!$A:$A,0),IFERROR(MATCH('Cihazlar'!C230,'Ürünler'!$B:$B,0),"")))</f>
        <v/>
      </c>
      <c r="O230">
        <f>IF(P230&gt;0,0,IF('Cihazlar'!J230&lt;&gt;"",N(VALUE('Cihazlar'!J230)),IF(N230="",0,N(INDEX('Ürünler'!$C:$C,N230)))))</f>
        <v>0</v>
      </c>
      <c r="P230">
        <f>IF('Cihazlar'!K230&lt;&gt;"",N(VALUE('Cihazlar'!K230)),IF('Cihazlar'!J230&lt;&gt;"",0,IF(N230="",0,N(INDEX('Ürünler'!$D:$D,N230)))))</f>
        <v>0</v>
      </c>
    </row>
    <row r="231" spans="1:16">
      <c r="A231" t="str">
        <f>IF(AND('Cihazlar'!A231="",'Cihazlar'!B231=""),"",IFERROR(INDEX('Müşteriler'!$A:$A,MATCH(IF('Cihazlar'!A231="","§",'Cihazlar'!A231),'Müşteriler'!$K:$K,0)),IFERROR(INDEX('Müşteriler'!$A:$A,MATCH(IF('Cihazlar'!B231="","§",'Cihazlar'!B231),'Müşteriler'!$C:$C,0)),'Cihazlar'!A231&amp;'Cihazlar'!B231)))</f>
        <v/>
      </c>
      <c r="B231" t="str">
        <f>IF('Cihazlar'!C231="","",IF(N231="",'Cihazlar'!C231,INDEX('Ürünler'!$B:$B,N231)))</f>
        <v/>
      </c>
      <c r="C231" t="str">
        <f>IF('Cihazlar'!D231="","",'Cihazlar'!D231)</f>
        <v/>
      </c>
      <c r="D231" s="16" t="str">
        <f>M231</f>
        <v/>
      </c>
      <c r="E231" t="str">
        <f>IF(P231&gt;0,P231&amp;" gün",IF(O231&gt;0,O231&amp;" ay",""))</f>
        <v/>
      </c>
      <c r="F231" s="16" t="str">
        <f>IF(OR('Cihazlar'!C231="",M231=""),"",IF(P231&gt;0,M231+P231,IF(O231&gt;0,EDATE(M231,O231),"")))</f>
        <v/>
      </c>
      <c r="G231" s="17" t="str">
        <f>IF(F231="","",F231-TODAY())</f>
        <v/>
      </c>
      <c r="H231" t="str">
        <f>IF(G231="","",IF(G231&lt;0,"Gecikmiş",IF(G231&lt;=30,"30 gün içinde","Planlı")))</f>
        <v/>
      </c>
      <c r="I231" s="16" t="str">
        <f>IF('Cihazlar'!S231="","",IF('Cihazlar'!T231="Uygun değil",(IF('Cihazlar'!S231="","",IF(ISNUMBER('Cihazlar'!S231),'Cihazlar'!S231,IFERROR(DATE(VALUE(RIGHT('Cihazlar'!S231,4)),VALUE(MID('Cihazlar'!S231,4,2)),VALUE(LEFT('Cihazlar'!S231,2))),""))))+0,EDATE((IF('Cihazlar'!S231="","",IF(ISNUMBER('Cihazlar'!S231),'Cihazlar'!S231,IFERROR(DATE(VALUE(RIGHT('Cihazlar'!S231,4)),VALUE(MID('Cihazlar'!S231,4,2)),VALUE(LEFT('Cihazlar'!S231,2))),"")))),12)))</f>
        <v/>
      </c>
      <c r="J231" s="17" t="str">
        <f>IF(I231="","",I231-TODAY())</f>
        <v/>
      </c>
      <c r="K231" s="16" t="str">
        <f>IF('Cihazlar'!V231="","",IF('Cihazlar'!W231="Uygun değil",(IF('Cihazlar'!V231="","",IF(ISNUMBER('Cihazlar'!V231),'Cihazlar'!V231,IFERROR(DATE(VALUE(RIGHT('Cihazlar'!V231,4)),VALUE(MID('Cihazlar'!V231,4,2)),VALUE(LEFT('Cihazlar'!V231,2))),""))))+0,EDATE((IF('Cihazlar'!V231="","",IF(ISNUMBER('Cihazlar'!V231),'Cihazlar'!V231,IFERROR(DATE(VALUE(RIGHT('Cihazlar'!V231,4)),VALUE(MID('Cihazlar'!V231,4,2)),VALUE(LEFT('Cihazlar'!V231,2))),"")))),12)))</f>
        <v/>
      </c>
      <c r="L231" s="17" t="str">
        <f>IF(K231="","",K231-TODAY())</f>
        <v/>
      </c>
      <c r="M231" s="16" t="str">
        <f>IF('Cihazlar'!F231&lt;&gt;"",IF('Cihazlar'!F231="","",IF(ISNUMBER('Cihazlar'!F231),'Cihazlar'!F231,IFERROR(DATE(VALUE(RIGHT('Cihazlar'!F231,4)),VALUE(MID('Cihazlar'!F231,4,2)),VALUE(LEFT('Cihazlar'!F231,2))),""))),IF('Cihazlar'!E231="","",IF(ISNUMBER('Cihazlar'!E231),'Cihazlar'!E231,IFERROR(DATE(VALUE(RIGHT('Cihazlar'!E231,4)),VALUE(MID('Cihazlar'!E231,4,2)),VALUE(LEFT('Cihazlar'!E231,2))),""))))</f>
        <v/>
      </c>
      <c r="N231" t="str">
        <f>IF('Cihazlar'!C231="","",IFERROR(MATCH('Cihazlar'!C231,'Ürünler'!$A:$A,0),IFERROR(MATCH('Cihazlar'!C231,'Ürünler'!$B:$B,0),"")))</f>
        <v/>
      </c>
      <c r="O231">
        <f>IF(P231&gt;0,0,IF('Cihazlar'!J231&lt;&gt;"",N(VALUE('Cihazlar'!J231)),IF(N231="",0,N(INDEX('Ürünler'!$C:$C,N231)))))</f>
        <v>0</v>
      </c>
      <c r="P231">
        <f>IF('Cihazlar'!K231&lt;&gt;"",N(VALUE('Cihazlar'!K231)),IF('Cihazlar'!J231&lt;&gt;"",0,IF(N231="",0,N(INDEX('Ürünler'!$D:$D,N231)))))</f>
        <v>0</v>
      </c>
    </row>
    <row r="232" spans="1:16">
      <c r="A232" t="str">
        <f>IF(AND('Cihazlar'!A232="",'Cihazlar'!B232=""),"",IFERROR(INDEX('Müşteriler'!$A:$A,MATCH(IF('Cihazlar'!A232="","§",'Cihazlar'!A232),'Müşteriler'!$K:$K,0)),IFERROR(INDEX('Müşteriler'!$A:$A,MATCH(IF('Cihazlar'!B232="","§",'Cihazlar'!B232),'Müşteriler'!$C:$C,0)),'Cihazlar'!A232&amp;'Cihazlar'!B232)))</f>
        <v/>
      </c>
      <c r="B232" t="str">
        <f>IF('Cihazlar'!C232="","",IF(N232="",'Cihazlar'!C232,INDEX('Ürünler'!$B:$B,N232)))</f>
        <v/>
      </c>
      <c r="C232" t="str">
        <f>IF('Cihazlar'!D232="","",'Cihazlar'!D232)</f>
        <v/>
      </c>
      <c r="D232" s="16" t="str">
        <f>M232</f>
        <v/>
      </c>
      <c r="E232" t="str">
        <f>IF(P232&gt;0,P232&amp;" gün",IF(O232&gt;0,O232&amp;" ay",""))</f>
        <v/>
      </c>
      <c r="F232" s="16" t="str">
        <f>IF(OR('Cihazlar'!C232="",M232=""),"",IF(P232&gt;0,M232+P232,IF(O232&gt;0,EDATE(M232,O232),"")))</f>
        <v/>
      </c>
      <c r="G232" s="17" t="str">
        <f>IF(F232="","",F232-TODAY())</f>
        <v/>
      </c>
      <c r="H232" t="str">
        <f>IF(G232="","",IF(G232&lt;0,"Gecikmiş",IF(G232&lt;=30,"30 gün içinde","Planlı")))</f>
        <v/>
      </c>
      <c r="I232" s="16" t="str">
        <f>IF('Cihazlar'!S232="","",IF('Cihazlar'!T232="Uygun değil",(IF('Cihazlar'!S232="","",IF(ISNUMBER('Cihazlar'!S232),'Cihazlar'!S232,IFERROR(DATE(VALUE(RIGHT('Cihazlar'!S232,4)),VALUE(MID('Cihazlar'!S232,4,2)),VALUE(LEFT('Cihazlar'!S232,2))),""))))+0,EDATE((IF('Cihazlar'!S232="","",IF(ISNUMBER('Cihazlar'!S232),'Cihazlar'!S232,IFERROR(DATE(VALUE(RIGHT('Cihazlar'!S232,4)),VALUE(MID('Cihazlar'!S232,4,2)),VALUE(LEFT('Cihazlar'!S232,2))),"")))),12)))</f>
        <v/>
      </c>
      <c r="J232" s="17" t="str">
        <f>IF(I232="","",I232-TODAY())</f>
        <v/>
      </c>
      <c r="K232" s="16" t="str">
        <f>IF('Cihazlar'!V232="","",IF('Cihazlar'!W232="Uygun değil",(IF('Cihazlar'!V232="","",IF(ISNUMBER('Cihazlar'!V232),'Cihazlar'!V232,IFERROR(DATE(VALUE(RIGHT('Cihazlar'!V232,4)),VALUE(MID('Cihazlar'!V232,4,2)),VALUE(LEFT('Cihazlar'!V232,2))),""))))+0,EDATE((IF('Cihazlar'!V232="","",IF(ISNUMBER('Cihazlar'!V232),'Cihazlar'!V232,IFERROR(DATE(VALUE(RIGHT('Cihazlar'!V232,4)),VALUE(MID('Cihazlar'!V232,4,2)),VALUE(LEFT('Cihazlar'!V232,2))),"")))),12)))</f>
        <v/>
      </c>
      <c r="L232" s="17" t="str">
        <f>IF(K232="","",K232-TODAY())</f>
        <v/>
      </c>
      <c r="M232" s="16" t="str">
        <f>IF('Cihazlar'!F232&lt;&gt;"",IF('Cihazlar'!F232="","",IF(ISNUMBER('Cihazlar'!F232),'Cihazlar'!F232,IFERROR(DATE(VALUE(RIGHT('Cihazlar'!F232,4)),VALUE(MID('Cihazlar'!F232,4,2)),VALUE(LEFT('Cihazlar'!F232,2))),""))),IF('Cihazlar'!E232="","",IF(ISNUMBER('Cihazlar'!E232),'Cihazlar'!E232,IFERROR(DATE(VALUE(RIGHT('Cihazlar'!E232,4)),VALUE(MID('Cihazlar'!E232,4,2)),VALUE(LEFT('Cihazlar'!E232,2))),""))))</f>
        <v/>
      </c>
      <c r="N232" t="str">
        <f>IF('Cihazlar'!C232="","",IFERROR(MATCH('Cihazlar'!C232,'Ürünler'!$A:$A,0),IFERROR(MATCH('Cihazlar'!C232,'Ürünler'!$B:$B,0),"")))</f>
        <v/>
      </c>
      <c r="O232">
        <f>IF(P232&gt;0,0,IF('Cihazlar'!J232&lt;&gt;"",N(VALUE('Cihazlar'!J232)),IF(N232="",0,N(INDEX('Ürünler'!$C:$C,N232)))))</f>
        <v>0</v>
      </c>
      <c r="P232">
        <f>IF('Cihazlar'!K232&lt;&gt;"",N(VALUE('Cihazlar'!K232)),IF('Cihazlar'!J232&lt;&gt;"",0,IF(N232="",0,N(INDEX('Ürünler'!$D:$D,N232)))))</f>
        <v>0</v>
      </c>
    </row>
    <row r="233" spans="1:16">
      <c r="A233" t="str">
        <f>IF(AND('Cihazlar'!A233="",'Cihazlar'!B233=""),"",IFERROR(INDEX('Müşteriler'!$A:$A,MATCH(IF('Cihazlar'!A233="","§",'Cihazlar'!A233),'Müşteriler'!$K:$K,0)),IFERROR(INDEX('Müşteriler'!$A:$A,MATCH(IF('Cihazlar'!B233="","§",'Cihazlar'!B233),'Müşteriler'!$C:$C,0)),'Cihazlar'!A233&amp;'Cihazlar'!B233)))</f>
        <v/>
      </c>
      <c r="B233" t="str">
        <f>IF('Cihazlar'!C233="","",IF(N233="",'Cihazlar'!C233,INDEX('Ürünler'!$B:$B,N233)))</f>
        <v/>
      </c>
      <c r="C233" t="str">
        <f>IF('Cihazlar'!D233="","",'Cihazlar'!D233)</f>
        <v/>
      </c>
      <c r="D233" s="16" t="str">
        <f>M233</f>
        <v/>
      </c>
      <c r="E233" t="str">
        <f>IF(P233&gt;0,P233&amp;" gün",IF(O233&gt;0,O233&amp;" ay",""))</f>
        <v/>
      </c>
      <c r="F233" s="16" t="str">
        <f>IF(OR('Cihazlar'!C233="",M233=""),"",IF(P233&gt;0,M233+P233,IF(O233&gt;0,EDATE(M233,O233),"")))</f>
        <v/>
      </c>
      <c r="G233" s="17" t="str">
        <f>IF(F233="","",F233-TODAY())</f>
        <v/>
      </c>
      <c r="H233" t="str">
        <f>IF(G233="","",IF(G233&lt;0,"Gecikmiş",IF(G233&lt;=30,"30 gün içinde","Planlı")))</f>
        <v/>
      </c>
      <c r="I233" s="16" t="str">
        <f>IF('Cihazlar'!S233="","",IF('Cihazlar'!T233="Uygun değil",(IF('Cihazlar'!S233="","",IF(ISNUMBER('Cihazlar'!S233),'Cihazlar'!S233,IFERROR(DATE(VALUE(RIGHT('Cihazlar'!S233,4)),VALUE(MID('Cihazlar'!S233,4,2)),VALUE(LEFT('Cihazlar'!S233,2))),""))))+0,EDATE((IF('Cihazlar'!S233="","",IF(ISNUMBER('Cihazlar'!S233),'Cihazlar'!S233,IFERROR(DATE(VALUE(RIGHT('Cihazlar'!S233,4)),VALUE(MID('Cihazlar'!S233,4,2)),VALUE(LEFT('Cihazlar'!S233,2))),"")))),12)))</f>
        <v/>
      </c>
      <c r="J233" s="17" t="str">
        <f>IF(I233="","",I233-TODAY())</f>
        <v/>
      </c>
      <c r="K233" s="16" t="str">
        <f>IF('Cihazlar'!V233="","",IF('Cihazlar'!W233="Uygun değil",(IF('Cihazlar'!V233="","",IF(ISNUMBER('Cihazlar'!V233),'Cihazlar'!V233,IFERROR(DATE(VALUE(RIGHT('Cihazlar'!V233,4)),VALUE(MID('Cihazlar'!V233,4,2)),VALUE(LEFT('Cihazlar'!V233,2))),""))))+0,EDATE((IF('Cihazlar'!V233="","",IF(ISNUMBER('Cihazlar'!V233),'Cihazlar'!V233,IFERROR(DATE(VALUE(RIGHT('Cihazlar'!V233,4)),VALUE(MID('Cihazlar'!V233,4,2)),VALUE(LEFT('Cihazlar'!V233,2))),"")))),12)))</f>
        <v/>
      </c>
      <c r="L233" s="17" t="str">
        <f>IF(K233="","",K233-TODAY())</f>
        <v/>
      </c>
      <c r="M233" s="16" t="str">
        <f>IF('Cihazlar'!F233&lt;&gt;"",IF('Cihazlar'!F233="","",IF(ISNUMBER('Cihazlar'!F233),'Cihazlar'!F233,IFERROR(DATE(VALUE(RIGHT('Cihazlar'!F233,4)),VALUE(MID('Cihazlar'!F233,4,2)),VALUE(LEFT('Cihazlar'!F233,2))),""))),IF('Cihazlar'!E233="","",IF(ISNUMBER('Cihazlar'!E233),'Cihazlar'!E233,IFERROR(DATE(VALUE(RIGHT('Cihazlar'!E233,4)),VALUE(MID('Cihazlar'!E233,4,2)),VALUE(LEFT('Cihazlar'!E233,2))),""))))</f>
        <v/>
      </c>
      <c r="N233" t="str">
        <f>IF('Cihazlar'!C233="","",IFERROR(MATCH('Cihazlar'!C233,'Ürünler'!$A:$A,0),IFERROR(MATCH('Cihazlar'!C233,'Ürünler'!$B:$B,0),"")))</f>
        <v/>
      </c>
      <c r="O233">
        <f>IF(P233&gt;0,0,IF('Cihazlar'!J233&lt;&gt;"",N(VALUE('Cihazlar'!J233)),IF(N233="",0,N(INDEX('Ürünler'!$C:$C,N233)))))</f>
        <v>0</v>
      </c>
      <c r="P233">
        <f>IF('Cihazlar'!K233&lt;&gt;"",N(VALUE('Cihazlar'!K233)),IF('Cihazlar'!J233&lt;&gt;"",0,IF(N233="",0,N(INDEX('Ürünler'!$D:$D,N233)))))</f>
        <v>0</v>
      </c>
    </row>
    <row r="234" spans="1:16">
      <c r="A234" t="str">
        <f>IF(AND('Cihazlar'!A234="",'Cihazlar'!B234=""),"",IFERROR(INDEX('Müşteriler'!$A:$A,MATCH(IF('Cihazlar'!A234="","§",'Cihazlar'!A234),'Müşteriler'!$K:$K,0)),IFERROR(INDEX('Müşteriler'!$A:$A,MATCH(IF('Cihazlar'!B234="","§",'Cihazlar'!B234),'Müşteriler'!$C:$C,0)),'Cihazlar'!A234&amp;'Cihazlar'!B234)))</f>
        <v/>
      </c>
      <c r="B234" t="str">
        <f>IF('Cihazlar'!C234="","",IF(N234="",'Cihazlar'!C234,INDEX('Ürünler'!$B:$B,N234)))</f>
        <v/>
      </c>
      <c r="C234" t="str">
        <f>IF('Cihazlar'!D234="","",'Cihazlar'!D234)</f>
        <v/>
      </c>
      <c r="D234" s="16" t="str">
        <f>M234</f>
        <v/>
      </c>
      <c r="E234" t="str">
        <f>IF(P234&gt;0,P234&amp;" gün",IF(O234&gt;0,O234&amp;" ay",""))</f>
        <v/>
      </c>
      <c r="F234" s="16" t="str">
        <f>IF(OR('Cihazlar'!C234="",M234=""),"",IF(P234&gt;0,M234+P234,IF(O234&gt;0,EDATE(M234,O234),"")))</f>
        <v/>
      </c>
      <c r="G234" s="17" t="str">
        <f>IF(F234="","",F234-TODAY())</f>
        <v/>
      </c>
      <c r="H234" t="str">
        <f>IF(G234="","",IF(G234&lt;0,"Gecikmiş",IF(G234&lt;=30,"30 gün içinde","Planlı")))</f>
        <v/>
      </c>
      <c r="I234" s="16" t="str">
        <f>IF('Cihazlar'!S234="","",IF('Cihazlar'!T234="Uygun değil",(IF('Cihazlar'!S234="","",IF(ISNUMBER('Cihazlar'!S234),'Cihazlar'!S234,IFERROR(DATE(VALUE(RIGHT('Cihazlar'!S234,4)),VALUE(MID('Cihazlar'!S234,4,2)),VALUE(LEFT('Cihazlar'!S234,2))),""))))+0,EDATE((IF('Cihazlar'!S234="","",IF(ISNUMBER('Cihazlar'!S234),'Cihazlar'!S234,IFERROR(DATE(VALUE(RIGHT('Cihazlar'!S234,4)),VALUE(MID('Cihazlar'!S234,4,2)),VALUE(LEFT('Cihazlar'!S234,2))),"")))),12)))</f>
        <v/>
      </c>
      <c r="J234" s="17" t="str">
        <f>IF(I234="","",I234-TODAY())</f>
        <v/>
      </c>
      <c r="K234" s="16" t="str">
        <f>IF('Cihazlar'!V234="","",IF('Cihazlar'!W234="Uygun değil",(IF('Cihazlar'!V234="","",IF(ISNUMBER('Cihazlar'!V234),'Cihazlar'!V234,IFERROR(DATE(VALUE(RIGHT('Cihazlar'!V234,4)),VALUE(MID('Cihazlar'!V234,4,2)),VALUE(LEFT('Cihazlar'!V234,2))),""))))+0,EDATE((IF('Cihazlar'!V234="","",IF(ISNUMBER('Cihazlar'!V234),'Cihazlar'!V234,IFERROR(DATE(VALUE(RIGHT('Cihazlar'!V234,4)),VALUE(MID('Cihazlar'!V234,4,2)),VALUE(LEFT('Cihazlar'!V234,2))),"")))),12)))</f>
        <v/>
      </c>
      <c r="L234" s="17" t="str">
        <f>IF(K234="","",K234-TODAY())</f>
        <v/>
      </c>
      <c r="M234" s="16" t="str">
        <f>IF('Cihazlar'!F234&lt;&gt;"",IF('Cihazlar'!F234="","",IF(ISNUMBER('Cihazlar'!F234),'Cihazlar'!F234,IFERROR(DATE(VALUE(RIGHT('Cihazlar'!F234,4)),VALUE(MID('Cihazlar'!F234,4,2)),VALUE(LEFT('Cihazlar'!F234,2))),""))),IF('Cihazlar'!E234="","",IF(ISNUMBER('Cihazlar'!E234),'Cihazlar'!E234,IFERROR(DATE(VALUE(RIGHT('Cihazlar'!E234,4)),VALUE(MID('Cihazlar'!E234,4,2)),VALUE(LEFT('Cihazlar'!E234,2))),""))))</f>
        <v/>
      </c>
      <c r="N234" t="str">
        <f>IF('Cihazlar'!C234="","",IFERROR(MATCH('Cihazlar'!C234,'Ürünler'!$A:$A,0),IFERROR(MATCH('Cihazlar'!C234,'Ürünler'!$B:$B,0),"")))</f>
        <v/>
      </c>
      <c r="O234">
        <f>IF(P234&gt;0,0,IF('Cihazlar'!J234&lt;&gt;"",N(VALUE('Cihazlar'!J234)),IF(N234="",0,N(INDEX('Ürünler'!$C:$C,N234)))))</f>
        <v>0</v>
      </c>
      <c r="P234">
        <f>IF('Cihazlar'!K234&lt;&gt;"",N(VALUE('Cihazlar'!K234)),IF('Cihazlar'!J234&lt;&gt;"",0,IF(N234="",0,N(INDEX('Ürünler'!$D:$D,N234)))))</f>
        <v>0</v>
      </c>
    </row>
    <row r="235" spans="1:16">
      <c r="A235" t="str">
        <f>IF(AND('Cihazlar'!A235="",'Cihazlar'!B235=""),"",IFERROR(INDEX('Müşteriler'!$A:$A,MATCH(IF('Cihazlar'!A235="","§",'Cihazlar'!A235),'Müşteriler'!$K:$K,0)),IFERROR(INDEX('Müşteriler'!$A:$A,MATCH(IF('Cihazlar'!B235="","§",'Cihazlar'!B235),'Müşteriler'!$C:$C,0)),'Cihazlar'!A235&amp;'Cihazlar'!B235)))</f>
        <v/>
      </c>
      <c r="B235" t="str">
        <f>IF('Cihazlar'!C235="","",IF(N235="",'Cihazlar'!C235,INDEX('Ürünler'!$B:$B,N235)))</f>
        <v/>
      </c>
      <c r="C235" t="str">
        <f>IF('Cihazlar'!D235="","",'Cihazlar'!D235)</f>
        <v/>
      </c>
      <c r="D235" s="16" t="str">
        <f>M235</f>
        <v/>
      </c>
      <c r="E235" t="str">
        <f>IF(P235&gt;0,P235&amp;" gün",IF(O235&gt;0,O235&amp;" ay",""))</f>
        <v/>
      </c>
      <c r="F235" s="16" t="str">
        <f>IF(OR('Cihazlar'!C235="",M235=""),"",IF(P235&gt;0,M235+P235,IF(O235&gt;0,EDATE(M235,O235),"")))</f>
        <v/>
      </c>
      <c r="G235" s="17" t="str">
        <f>IF(F235="","",F235-TODAY())</f>
        <v/>
      </c>
      <c r="H235" t="str">
        <f>IF(G235="","",IF(G235&lt;0,"Gecikmiş",IF(G235&lt;=30,"30 gün içinde","Planlı")))</f>
        <v/>
      </c>
      <c r="I235" s="16" t="str">
        <f>IF('Cihazlar'!S235="","",IF('Cihazlar'!T235="Uygun değil",(IF('Cihazlar'!S235="","",IF(ISNUMBER('Cihazlar'!S235),'Cihazlar'!S235,IFERROR(DATE(VALUE(RIGHT('Cihazlar'!S235,4)),VALUE(MID('Cihazlar'!S235,4,2)),VALUE(LEFT('Cihazlar'!S235,2))),""))))+0,EDATE((IF('Cihazlar'!S235="","",IF(ISNUMBER('Cihazlar'!S235),'Cihazlar'!S235,IFERROR(DATE(VALUE(RIGHT('Cihazlar'!S235,4)),VALUE(MID('Cihazlar'!S235,4,2)),VALUE(LEFT('Cihazlar'!S235,2))),"")))),12)))</f>
        <v/>
      </c>
      <c r="J235" s="17" t="str">
        <f>IF(I235="","",I235-TODAY())</f>
        <v/>
      </c>
      <c r="K235" s="16" t="str">
        <f>IF('Cihazlar'!V235="","",IF('Cihazlar'!W235="Uygun değil",(IF('Cihazlar'!V235="","",IF(ISNUMBER('Cihazlar'!V235),'Cihazlar'!V235,IFERROR(DATE(VALUE(RIGHT('Cihazlar'!V235,4)),VALUE(MID('Cihazlar'!V235,4,2)),VALUE(LEFT('Cihazlar'!V235,2))),""))))+0,EDATE((IF('Cihazlar'!V235="","",IF(ISNUMBER('Cihazlar'!V235),'Cihazlar'!V235,IFERROR(DATE(VALUE(RIGHT('Cihazlar'!V235,4)),VALUE(MID('Cihazlar'!V235,4,2)),VALUE(LEFT('Cihazlar'!V235,2))),"")))),12)))</f>
        <v/>
      </c>
      <c r="L235" s="17" t="str">
        <f>IF(K235="","",K235-TODAY())</f>
        <v/>
      </c>
      <c r="M235" s="16" t="str">
        <f>IF('Cihazlar'!F235&lt;&gt;"",IF('Cihazlar'!F235="","",IF(ISNUMBER('Cihazlar'!F235),'Cihazlar'!F235,IFERROR(DATE(VALUE(RIGHT('Cihazlar'!F235,4)),VALUE(MID('Cihazlar'!F235,4,2)),VALUE(LEFT('Cihazlar'!F235,2))),""))),IF('Cihazlar'!E235="","",IF(ISNUMBER('Cihazlar'!E235),'Cihazlar'!E235,IFERROR(DATE(VALUE(RIGHT('Cihazlar'!E235,4)),VALUE(MID('Cihazlar'!E235,4,2)),VALUE(LEFT('Cihazlar'!E235,2))),""))))</f>
        <v/>
      </c>
      <c r="N235" t="str">
        <f>IF('Cihazlar'!C235="","",IFERROR(MATCH('Cihazlar'!C235,'Ürünler'!$A:$A,0),IFERROR(MATCH('Cihazlar'!C235,'Ürünler'!$B:$B,0),"")))</f>
        <v/>
      </c>
      <c r="O235">
        <f>IF(P235&gt;0,0,IF('Cihazlar'!J235&lt;&gt;"",N(VALUE('Cihazlar'!J235)),IF(N235="",0,N(INDEX('Ürünler'!$C:$C,N235)))))</f>
        <v>0</v>
      </c>
      <c r="P235">
        <f>IF('Cihazlar'!K235&lt;&gt;"",N(VALUE('Cihazlar'!K235)),IF('Cihazlar'!J235&lt;&gt;"",0,IF(N235="",0,N(INDEX('Ürünler'!$D:$D,N235)))))</f>
        <v>0</v>
      </c>
    </row>
    <row r="236" spans="1:16">
      <c r="A236" t="str">
        <f>IF(AND('Cihazlar'!A236="",'Cihazlar'!B236=""),"",IFERROR(INDEX('Müşteriler'!$A:$A,MATCH(IF('Cihazlar'!A236="","§",'Cihazlar'!A236),'Müşteriler'!$K:$K,0)),IFERROR(INDEX('Müşteriler'!$A:$A,MATCH(IF('Cihazlar'!B236="","§",'Cihazlar'!B236),'Müşteriler'!$C:$C,0)),'Cihazlar'!A236&amp;'Cihazlar'!B236)))</f>
        <v/>
      </c>
      <c r="B236" t="str">
        <f>IF('Cihazlar'!C236="","",IF(N236="",'Cihazlar'!C236,INDEX('Ürünler'!$B:$B,N236)))</f>
        <v/>
      </c>
      <c r="C236" t="str">
        <f>IF('Cihazlar'!D236="","",'Cihazlar'!D236)</f>
        <v/>
      </c>
      <c r="D236" s="16" t="str">
        <f>M236</f>
        <v/>
      </c>
      <c r="E236" t="str">
        <f>IF(P236&gt;0,P236&amp;" gün",IF(O236&gt;0,O236&amp;" ay",""))</f>
        <v/>
      </c>
      <c r="F236" s="16" t="str">
        <f>IF(OR('Cihazlar'!C236="",M236=""),"",IF(P236&gt;0,M236+P236,IF(O236&gt;0,EDATE(M236,O236),"")))</f>
        <v/>
      </c>
      <c r="G236" s="17" t="str">
        <f>IF(F236="","",F236-TODAY())</f>
        <v/>
      </c>
      <c r="H236" t="str">
        <f>IF(G236="","",IF(G236&lt;0,"Gecikmiş",IF(G236&lt;=30,"30 gün içinde","Planlı")))</f>
        <v/>
      </c>
      <c r="I236" s="16" t="str">
        <f>IF('Cihazlar'!S236="","",IF('Cihazlar'!T236="Uygun değil",(IF('Cihazlar'!S236="","",IF(ISNUMBER('Cihazlar'!S236),'Cihazlar'!S236,IFERROR(DATE(VALUE(RIGHT('Cihazlar'!S236,4)),VALUE(MID('Cihazlar'!S236,4,2)),VALUE(LEFT('Cihazlar'!S236,2))),""))))+0,EDATE((IF('Cihazlar'!S236="","",IF(ISNUMBER('Cihazlar'!S236),'Cihazlar'!S236,IFERROR(DATE(VALUE(RIGHT('Cihazlar'!S236,4)),VALUE(MID('Cihazlar'!S236,4,2)),VALUE(LEFT('Cihazlar'!S236,2))),"")))),12)))</f>
        <v/>
      </c>
      <c r="J236" s="17" t="str">
        <f>IF(I236="","",I236-TODAY())</f>
        <v/>
      </c>
      <c r="K236" s="16" t="str">
        <f>IF('Cihazlar'!V236="","",IF('Cihazlar'!W236="Uygun değil",(IF('Cihazlar'!V236="","",IF(ISNUMBER('Cihazlar'!V236),'Cihazlar'!V236,IFERROR(DATE(VALUE(RIGHT('Cihazlar'!V236,4)),VALUE(MID('Cihazlar'!V236,4,2)),VALUE(LEFT('Cihazlar'!V236,2))),""))))+0,EDATE((IF('Cihazlar'!V236="","",IF(ISNUMBER('Cihazlar'!V236),'Cihazlar'!V236,IFERROR(DATE(VALUE(RIGHT('Cihazlar'!V236,4)),VALUE(MID('Cihazlar'!V236,4,2)),VALUE(LEFT('Cihazlar'!V236,2))),"")))),12)))</f>
        <v/>
      </c>
      <c r="L236" s="17" t="str">
        <f>IF(K236="","",K236-TODAY())</f>
        <v/>
      </c>
      <c r="M236" s="16" t="str">
        <f>IF('Cihazlar'!F236&lt;&gt;"",IF('Cihazlar'!F236="","",IF(ISNUMBER('Cihazlar'!F236),'Cihazlar'!F236,IFERROR(DATE(VALUE(RIGHT('Cihazlar'!F236,4)),VALUE(MID('Cihazlar'!F236,4,2)),VALUE(LEFT('Cihazlar'!F236,2))),""))),IF('Cihazlar'!E236="","",IF(ISNUMBER('Cihazlar'!E236),'Cihazlar'!E236,IFERROR(DATE(VALUE(RIGHT('Cihazlar'!E236,4)),VALUE(MID('Cihazlar'!E236,4,2)),VALUE(LEFT('Cihazlar'!E236,2))),""))))</f>
        <v/>
      </c>
      <c r="N236" t="str">
        <f>IF('Cihazlar'!C236="","",IFERROR(MATCH('Cihazlar'!C236,'Ürünler'!$A:$A,0),IFERROR(MATCH('Cihazlar'!C236,'Ürünler'!$B:$B,0),"")))</f>
        <v/>
      </c>
      <c r="O236">
        <f>IF(P236&gt;0,0,IF('Cihazlar'!J236&lt;&gt;"",N(VALUE('Cihazlar'!J236)),IF(N236="",0,N(INDEX('Ürünler'!$C:$C,N236)))))</f>
        <v>0</v>
      </c>
      <c r="P236">
        <f>IF('Cihazlar'!K236&lt;&gt;"",N(VALUE('Cihazlar'!K236)),IF('Cihazlar'!J236&lt;&gt;"",0,IF(N236="",0,N(INDEX('Ürünler'!$D:$D,N236)))))</f>
        <v>0</v>
      </c>
    </row>
    <row r="237" spans="1:16">
      <c r="A237" t="str">
        <f>IF(AND('Cihazlar'!A237="",'Cihazlar'!B237=""),"",IFERROR(INDEX('Müşteriler'!$A:$A,MATCH(IF('Cihazlar'!A237="","§",'Cihazlar'!A237),'Müşteriler'!$K:$K,0)),IFERROR(INDEX('Müşteriler'!$A:$A,MATCH(IF('Cihazlar'!B237="","§",'Cihazlar'!B237),'Müşteriler'!$C:$C,0)),'Cihazlar'!A237&amp;'Cihazlar'!B237)))</f>
        <v/>
      </c>
      <c r="B237" t="str">
        <f>IF('Cihazlar'!C237="","",IF(N237="",'Cihazlar'!C237,INDEX('Ürünler'!$B:$B,N237)))</f>
        <v/>
      </c>
      <c r="C237" t="str">
        <f>IF('Cihazlar'!D237="","",'Cihazlar'!D237)</f>
        <v/>
      </c>
      <c r="D237" s="16" t="str">
        <f>M237</f>
        <v/>
      </c>
      <c r="E237" t="str">
        <f>IF(P237&gt;0,P237&amp;" gün",IF(O237&gt;0,O237&amp;" ay",""))</f>
        <v/>
      </c>
      <c r="F237" s="16" t="str">
        <f>IF(OR('Cihazlar'!C237="",M237=""),"",IF(P237&gt;0,M237+P237,IF(O237&gt;0,EDATE(M237,O237),"")))</f>
        <v/>
      </c>
      <c r="G237" s="17" t="str">
        <f>IF(F237="","",F237-TODAY())</f>
        <v/>
      </c>
      <c r="H237" t="str">
        <f>IF(G237="","",IF(G237&lt;0,"Gecikmiş",IF(G237&lt;=30,"30 gün içinde","Planlı")))</f>
        <v/>
      </c>
      <c r="I237" s="16" t="str">
        <f>IF('Cihazlar'!S237="","",IF('Cihazlar'!T237="Uygun değil",(IF('Cihazlar'!S237="","",IF(ISNUMBER('Cihazlar'!S237),'Cihazlar'!S237,IFERROR(DATE(VALUE(RIGHT('Cihazlar'!S237,4)),VALUE(MID('Cihazlar'!S237,4,2)),VALUE(LEFT('Cihazlar'!S237,2))),""))))+0,EDATE((IF('Cihazlar'!S237="","",IF(ISNUMBER('Cihazlar'!S237),'Cihazlar'!S237,IFERROR(DATE(VALUE(RIGHT('Cihazlar'!S237,4)),VALUE(MID('Cihazlar'!S237,4,2)),VALUE(LEFT('Cihazlar'!S237,2))),"")))),12)))</f>
        <v/>
      </c>
      <c r="J237" s="17" t="str">
        <f>IF(I237="","",I237-TODAY())</f>
        <v/>
      </c>
      <c r="K237" s="16" t="str">
        <f>IF('Cihazlar'!V237="","",IF('Cihazlar'!W237="Uygun değil",(IF('Cihazlar'!V237="","",IF(ISNUMBER('Cihazlar'!V237),'Cihazlar'!V237,IFERROR(DATE(VALUE(RIGHT('Cihazlar'!V237,4)),VALUE(MID('Cihazlar'!V237,4,2)),VALUE(LEFT('Cihazlar'!V237,2))),""))))+0,EDATE((IF('Cihazlar'!V237="","",IF(ISNUMBER('Cihazlar'!V237),'Cihazlar'!V237,IFERROR(DATE(VALUE(RIGHT('Cihazlar'!V237,4)),VALUE(MID('Cihazlar'!V237,4,2)),VALUE(LEFT('Cihazlar'!V237,2))),"")))),12)))</f>
        <v/>
      </c>
      <c r="L237" s="17" t="str">
        <f>IF(K237="","",K237-TODAY())</f>
        <v/>
      </c>
      <c r="M237" s="16" t="str">
        <f>IF('Cihazlar'!F237&lt;&gt;"",IF('Cihazlar'!F237="","",IF(ISNUMBER('Cihazlar'!F237),'Cihazlar'!F237,IFERROR(DATE(VALUE(RIGHT('Cihazlar'!F237,4)),VALUE(MID('Cihazlar'!F237,4,2)),VALUE(LEFT('Cihazlar'!F237,2))),""))),IF('Cihazlar'!E237="","",IF(ISNUMBER('Cihazlar'!E237),'Cihazlar'!E237,IFERROR(DATE(VALUE(RIGHT('Cihazlar'!E237,4)),VALUE(MID('Cihazlar'!E237,4,2)),VALUE(LEFT('Cihazlar'!E237,2))),""))))</f>
        <v/>
      </c>
      <c r="N237" t="str">
        <f>IF('Cihazlar'!C237="","",IFERROR(MATCH('Cihazlar'!C237,'Ürünler'!$A:$A,0),IFERROR(MATCH('Cihazlar'!C237,'Ürünler'!$B:$B,0),"")))</f>
        <v/>
      </c>
      <c r="O237">
        <f>IF(P237&gt;0,0,IF('Cihazlar'!J237&lt;&gt;"",N(VALUE('Cihazlar'!J237)),IF(N237="",0,N(INDEX('Ürünler'!$C:$C,N237)))))</f>
        <v>0</v>
      </c>
      <c r="P237">
        <f>IF('Cihazlar'!K237&lt;&gt;"",N(VALUE('Cihazlar'!K237)),IF('Cihazlar'!J237&lt;&gt;"",0,IF(N237="",0,N(INDEX('Ürünler'!$D:$D,N237)))))</f>
        <v>0</v>
      </c>
    </row>
    <row r="238" spans="1:16">
      <c r="A238" t="str">
        <f>IF(AND('Cihazlar'!A238="",'Cihazlar'!B238=""),"",IFERROR(INDEX('Müşteriler'!$A:$A,MATCH(IF('Cihazlar'!A238="","§",'Cihazlar'!A238),'Müşteriler'!$K:$K,0)),IFERROR(INDEX('Müşteriler'!$A:$A,MATCH(IF('Cihazlar'!B238="","§",'Cihazlar'!B238),'Müşteriler'!$C:$C,0)),'Cihazlar'!A238&amp;'Cihazlar'!B238)))</f>
        <v/>
      </c>
      <c r="B238" t="str">
        <f>IF('Cihazlar'!C238="","",IF(N238="",'Cihazlar'!C238,INDEX('Ürünler'!$B:$B,N238)))</f>
        <v/>
      </c>
      <c r="C238" t="str">
        <f>IF('Cihazlar'!D238="","",'Cihazlar'!D238)</f>
        <v/>
      </c>
      <c r="D238" s="16" t="str">
        <f>M238</f>
        <v/>
      </c>
      <c r="E238" t="str">
        <f>IF(P238&gt;0,P238&amp;" gün",IF(O238&gt;0,O238&amp;" ay",""))</f>
        <v/>
      </c>
      <c r="F238" s="16" t="str">
        <f>IF(OR('Cihazlar'!C238="",M238=""),"",IF(P238&gt;0,M238+P238,IF(O238&gt;0,EDATE(M238,O238),"")))</f>
        <v/>
      </c>
      <c r="G238" s="17" t="str">
        <f>IF(F238="","",F238-TODAY())</f>
        <v/>
      </c>
      <c r="H238" t="str">
        <f>IF(G238="","",IF(G238&lt;0,"Gecikmiş",IF(G238&lt;=30,"30 gün içinde","Planlı")))</f>
        <v/>
      </c>
      <c r="I238" s="16" t="str">
        <f>IF('Cihazlar'!S238="","",IF('Cihazlar'!T238="Uygun değil",(IF('Cihazlar'!S238="","",IF(ISNUMBER('Cihazlar'!S238),'Cihazlar'!S238,IFERROR(DATE(VALUE(RIGHT('Cihazlar'!S238,4)),VALUE(MID('Cihazlar'!S238,4,2)),VALUE(LEFT('Cihazlar'!S238,2))),""))))+0,EDATE((IF('Cihazlar'!S238="","",IF(ISNUMBER('Cihazlar'!S238),'Cihazlar'!S238,IFERROR(DATE(VALUE(RIGHT('Cihazlar'!S238,4)),VALUE(MID('Cihazlar'!S238,4,2)),VALUE(LEFT('Cihazlar'!S238,2))),"")))),12)))</f>
        <v/>
      </c>
      <c r="J238" s="17" t="str">
        <f>IF(I238="","",I238-TODAY())</f>
        <v/>
      </c>
      <c r="K238" s="16" t="str">
        <f>IF('Cihazlar'!V238="","",IF('Cihazlar'!W238="Uygun değil",(IF('Cihazlar'!V238="","",IF(ISNUMBER('Cihazlar'!V238),'Cihazlar'!V238,IFERROR(DATE(VALUE(RIGHT('Cihazlar'!V238,4)),VALUE(MID('Cihazlar'!V238,4,2)),VALUE(LEFT('Cihazlar'!V238,2))),""))))+0,EDATE((IF('Cihazlar'!V238="","",IF(ISNUMBER('Cihazlar'!V238),'Cihazlar'!V238,IFERROR(DATE(VALUE(RIGHT('Cihazlar'!V238,4)),VALUE(MID('Cihazlar'!V238,4,2)),VALUE(LEFT('Cihazlar'!V238,2))),"")))),12)))</f>
        <v/>
      </c>
      <c r="L238" s="17" t="str">
        <f>IF(K238="","",K238-TODAY())</f>
        <v/>
      </c>
      <c r="M238" s="16" t="str">
        <f>IF('Cihazlar'!F238&lt;&gt;"",IF('Cihazlar'!F238="","",IF(ISNUMBER('Cihazlar'!F238),'Cihazlar'!F238,IFERROR(DATE(VALUE(RIGHT('Cihazlar'!F238,4)),VALUE(MID('Cihazlar'!F238,4,2)),VALUE(LEFT('Cihazlar'!F238,2))),""))),IF('Cihazlar'!E238="","",IF(ISNUMBER('Cihazlar'!E238),'Cihazlar'!E238,IFERROR(DATE(VALUE(RIGHT('Cihazlar'!E238,4)),VALUE(MID('Cihazlar'!E238,4,2)),VALUE(LEFT('Cihazlar'!E238,2))),""))))</f>
        <v/>
      </c>
      <c r="N238" t="str">
        <f>IF('Cihazlar'!C238="","",IFERROR(MATCH('Cihazlar'!C238,'Ürünler'!$A:$A,0),IFERROR(MATCH('Cihazlar'!C238,'Ürünler'!$B:$B,0),"")))</f>
        <v/>
      </c>
      <c r="O238">
        <f>IF(P238&gt;0,0,IF('Cihazlar'!J238&lt;&gt;"",N(VALUE('Cihazlar'!J238)),IF(N238="",0,N(INDEX('Ürünler'!$C:$C,N238)))))</f>
        <v>0</v>
      </c>
      <c r="P238">
        <f>IF('Cihazlar'!K238&lt;&gt;"",N(VALUE('Cihazlar'!K238)),IF('Cihazlar'!J238&lt;&gt;"",0,IF(N238="",0,N(INDEX('Ürünler'!$D:$D,N238)))))</f>
        <v>0</v>
      </c>
    </row>
    <row r="239" spans="1:16">
      <c r="A239" t="str">
        <f>IF(AND('Cihazlar'!A239="",'Cihazlar'!B239=""),"",IFERROR(INDEX('Müşteriler'!$A:$A,MATCH(IF('Cihazlar'!A239="","§",'Cihazlar'!A239),'Müşteriler'!$K:$K,0)),IFERROR(INDEX('Müşteriler'!$A:$A,MATCH(IF('Cihazlar'!B239="","§",'Cihazlar'!B239),'Müşteriler'!$C:$C,0)),'Cihazlar'!A239&amp;'Cihazlar'!B239)))</f>
        <v/>
      </c>
      <c r="B239" t="str">
        <f>IF('Cihazlar'!C239="","",IF(N239="",'Cihazlar'!C239,INDEX('Ürünler'!$B:$B,N239)))</f>
        <v/>
      </c>
      <c r="C239" t="str">
        <f>IF('Cihazlar'!D239="","",'Cihazlar'!D239)</f>
        <v/>
      </c>
      <c r="D239" s="16" t="str">
        <f>M239</f>
        <v/>
      </c>
      <c r="E239" t="str">
        <f>IF(P239&gt;0,P239&amp;" gün",IF(O239&gt;0,O239&amp;" ay",""))</f>
        <v/>
      </c>
      <c r="F239" s="16" t="str">
        <f>IF(OR('Cihazlar'!C239="",M239=""),"",IF(P239&gt;0,M239+P239,IF(O239&gt;0,EDATE(M239,O239),"")))</f>
        <v/>
      </c>
      <c r="G239" s="17" t="str">
        <f>IF(F239="","",F239-TODAY())</f>
        <v/>
      </c>
      <c r="H239" t="str">
        <f>IF(G239="","",IF(G239&lt;0,"Gecikmiş",IF(G239&lt;=30,"30 gün içinde","Planlı")))</f>
        <v/>
      </c>
      <c r="I239" s="16" t="str">
        <f>IF('Cihazlar'!S239="","",IF('Cihazlar'!T239="Uygun değil",(IF('Cihazlar'!S239="","",IF(ISNUMBER('Cihazlar'!S239),'Cihazlar'!S239,IFERROR(DATE(VALUE(RIGHT('Cihazlar'!S239,4)),VALUE(MID('Cihazlar'!S239,4,2)),VALUE(LEFT('Cihazlar'!S239,2))),""))))+0,EDATE((IF('Cihazlar'!S239="","",IF(ISNUMBER('Cihazlar'!S239),'Cihazlar'!S239,IFERROR(DATE(VALUE(RIGHT('Cihazlar'!S239,4)),VALUE(MID('Cihazlar'!S239,4,2)),VALUE(LEFT('Cihazlar'!S239,2))),"")))),12)))</f>
        <v/>
      </c>
      <c r="J239" s="17" t="str">
        <f>IF(I239="","",I239-TODAY())</f>
        <v/>
      </c>
      <c r="K239" s="16" t="str">
        <f>IF('Cihazlar'!V239="","",IF('Cihazlar'!W239="Uygun değil",(IF('Cihazlar'!V239="","",IF(ISNUMBER('Cihazlar'!V239),'Cihazlar'!V239,IFERROR(DATE(VALUE(RIGHT('Cihazlar'!V239,4)),VALUE(MID('Cihazlar'!V239,4,2)),VALUE(LEFT('Cihazlar'!V239,2))),""))))+0,EDATE((IF('Cihazlar'!V239="","",IF(ISNUMBER('Cihazlar'!V239),'Cihazlar'!V239,IFERROR(DATE(VALUE(RIGHT('Cihazlar'!V239,4)),VALUE(MID('Cihazlar'!V239,4,2)),VALUE(LEFT('Cihazlar'!V239,2))),"")))),12)))</f>
        <v/>
      </c>
      <c r="L239" s="17" t="str">
        <f>IF(K239="","",K239-TODAY())</f>
        <v/>
      </c>
      <c r="M239" s="16" t="str">
        <f>IF('Cihazlar'!F239&lt;&gt;"",IF('Cihazlar'!F239="","",IF(ISNUMBER('Cihazlar'!F239),'Cihazlar'!F239,IFERROR(DATE(VALUE(RIGHT('Cihazlar'!F239,4)),VALUE(MID('Cihazlar'!F239,4,2)),VALUE(LEFT('Cihazlar'!F239,2))),""))),IF('Cihazlar'!E239="","",IF(ISNUMBER('Cihazlar'!E239),'Cihazlar'!E239,IFERROR(DATE(VALUE(RIGHT('Cihazlar'!E239,4)),VALUE(MID('Cihazlar'!E239,4,2)),VALUE(LEFT('Cihazlar'!E239,2))),""))))</f>
        <v/>
      </c>
      <c r="N239" t="str">
        <f>IF('Cihazlar'!C239="","",IFERROR(MATCH('Cihazlar'!C239,'Ürünler'!$A:$A,0),IFERROR(MATCH('Cihazlar'!C239,'Ürünler'!$B:$B,0),"")))</f>
        <v/>
      </c>
      <c r="O239">
        <f>IF(P239&gt;0,0,IF('Cihazlar'!J239&lt;&gt;"",N(VALUE('Cihazlar'!J239)),IF(N239="",0,N(INDEX('Ürünler'!$C:$C,N239)))))</f>
        <v>0</v>
      </c>
      <c r="P239">
        <f>IF('Cihazlar'!K239&lt;&gt;"",N(VALUE('Cihazlar'!K239)),IF('Cihazlar'!J239&lt;&gt;"",0,IF(N239="",0,N(INDEX('Ürünler'!$D:$D,N239)))))</f>
        <v>0</v>
      </c>
    </row>
    <row r="240" spans="1:16">
      <c r="A240" t="str">
        <f>IF(AND('Cihazlar'!A240="",'Cihazlar'!B240=""),"",IFERROR(INDEX('Müşteriler'!$A:$A,MATCH(IF('Cihazlar'!A240="","§",'Cihazlar'!A240),'Müşteriler'!$K:$K,0)),IFERROR(INDEX('Müşteriler'!$A:$A,MATCH(IF('Cihazlar'!B240="","§",'Cihazlar'!B240),'Müşteriler'!$C:$C,0)),'Cihazlar'!A240&amp;'Cihazlar'!B240)))</f>
        <v/>
      </c>
      <c r="B240" t="str">
        <f>IF('Cihazlar'!C240="","",IF(N240="",'Cihazlar'!C240,INDEX('Ürünler'!$B:$B,N240)))</f>
        <v/>
      </c>
      <c r="C240" t="str">
        <f>IF('Cihazlar'!D240="","",'Cihazlar'!D240)</f>
        <v/>
      </c>
      <c r="D240" s="16" t="str">
        <f>M240</f>
        <v/>
      </c>
      <c r="E240" t="str">
        <f>IF(P240&gt;0,P240&amp;" gün",IF(O240&gt;0,O240&amp;" ay",""))</f>
        <v/>
      </c>
      <c r="F240" s="16" t="str">
        <f>IF(OR('Cihazlar'!C240="",M240=""),"",IF(P240&gt;0,M240+P240,IF(O240&gt;0,EDATE(M240,O240),"")))</f>
        <v/>
      </c>
      <c r="G240" s="17" t="str">
        <f>IF(F240="","",F240-TODAY())</f>
        <v/>
      </c>
      <c r="H240" t="str">
        <f>IF(G240="","",IF(G240&lt;0,"Gecikmiş",IF(G240&lt;=30,"30 gün içinde","Planlı")))</f>
        <v/>
      </c>
      <c r="I240" s="16" t="str">
        <f>IF('Cihazlar'!S240="","",IF('Cihazlar'!T240="Uygun değil",(IF('Cihazlar'!S240="","",IF(ISNUMBER('Cihazlar'!S240),'Cihazlar'!S240,IFERROR(DATE(VALUE(RIGHT('Cihazlar'!S240,4)),VALUE(MID('Cihazlar'!S240,4,2)),VALUE(LEFT('Cihazlar'!S240,2))),""))))+0,EDATE((IF('Cihazlar'!S240="","",IF(ISNUMBER('Cihazlar'!S240),'Cihazlar'!S240,IFERROR(DATE(VALUE(RIGHT('Cihazlar'!S240,4)),VALUE(MID('Cihazlar'!S240,4,2)),VALUE(LEFT('Cihazlar'!S240,2))),"")))),12)))</f>
        <v/>
      </c>
      <c r="J240" s="17" t="str">
        <f>IF(I240="","",I240-TODAY())</f>
        <v/>
      </c>
      <c r="K240" s="16" t="str">
        <f>IF('Cihazlar'!V240="","",IF('Cihazlar'!W240="Uygun değil",(IF('Cihazlar'!V240="","",IF(ISNUMBER('Cihazlar'!V240),'Cihazlar'!V240,IFERROR(DATE(VALUE(RIGHT('Cihazlar'!V240,4)),VALUE(MID('Cihazlar'!V240,4,2)),VALUE(LEFT('Cihazlar'!V240,2))),""))))+0,EDATE((IF('Cihazlar'!V240="","",IF(ISNUMBER('Cihazlar'!V240),'Cihazlar'!V240,IFERROR(DATE(VALUE(RIGHT('Cihazlar'!V240,4)),VALUE(MID('Cihazlar'!V240,4,2)),VALUE(LEFT('Cihazlar'!V240,2))),"")))),12)))</f>
        <v/>
      </c>
      <c r="L240" s="17" t="str">
        <f>IF(K240="","",K240-TODAY())</f>
        <v/>
      </c>
      <c r="M240" s="16" t="str">
        <f>IF('Cihazlar'!F240&lt;&gt;"",IF('Cihazlar'!F240="","",IF(ISNUMBER('Cihazlar'!F240),'Cihazlar'!F240,IFERROR(DATE(VALUE(RIGHT('Cihazlar'!F240,4)),VALUE(MID('Cihazlar'!F240,4,2)),VALUE(LEFT('Cihazlar'!F240,2))),""))),IF('Cihazlar'!E240="","",IF(ISNUMBER('Cihazlar'!E240),'Cihazlar'!E240,IFERROR(DATE(VALUE(RIGHT('Cihazlar'!E240,4)),VALUE(MID('Cihazlar'!E240,4,2)),VALUE(LEFT('Cihazlar'!E240,2))),""))))</f>
        <v/>
      </c>
      <c r="N240" t="str">
        <f>IF('Cihazlar'!C240="","",IFERROR(MATCH('Cihazlar'!C240,'Ürünler'!$A:$A,0),IFERROR(MATCH('Cihazlar'!C240,'Ürünler'!$B:$B,0),"")))</f>
        <v/>
      </c>
      <c r="O240">
        <f>IF(P240&gt;0,0,IF('Cihazlar'!J240&lt;&gt;"",N(VALUE('Cihazlar'!J240)),IF(N240="",0,N(INDEX('Ürünler'!$C:$C,N240)))))</f>
        <v>0</v>
      </c>
      <c r="P240">
        <f>IF('Cihazlar'!K240&lt;&gt;"",N(VALUE('Cihazlar'!K240)),IF('Cihazlar'!J240&lt;&gt;"",0,IF(N240="",0,N(INDEX('Ürünler'!$D:$D,N240)))))</f>
        <v>0</v>
      </c>
    </row>
    <row r="241" spans="1:16">
      <c r="A241" t="str">
        <f>IF(AND('Cihazlar'!A241="",'Cihazlar'!B241=""),"",IFERROR(INDEX('Müşteriler'!$A:$A,MATCH(IF('Cihazlar'!A241="","§",'Cihazlar'!A241),'Müşteriler'!$K:$K,0)),IFERROR(INDEX('Müşteriler'!$A:$A,MATCH(IF('Cihazlar'!B241="","§",'Cihazlar'!B241),'Müşteriler'!$C:$C,0)),'Cihazlar'!A241&amp;'Cihazlar'!B241)))</f>
        <v/>
      </c>
      <c r="B241" t="str">
        <f>IF('Cihazlar'!C241="","",IF(N241="",'Cihazlar'!C241,INDEX('Ürünler'!$B:$B,N241)))</f>
        <v/>
      </c>
      <c r="C241" t="str">
        <f>IF('Cihazlar'!D241="","",'Cihazlar'!D241)</f>
        <v/>
      </c>
      <c r="D241" s="16" t="str">
        <f>M241</f>
        <v/>
      </c>
      <c r="E241" t="str">
        <f>IF(P241&gt;0,P241&amp;" gün",IF(O241&gt;0,O241&amp;" ay",""))</f>
        <v/>
      </c>
      <c r="F241" s="16" t="str">
        <f>IF(OR('Cihazlar'!C241="",M241=""),"",IF(P241&gt;0,M241+P241,IF(O241&gt;0,EDATE(M241,O241),"")))</f>
        <v/>
      </c>
      <c r="G241" s="17" t="str">
        <f>IF(F241="","",F241-TODAY())</f>
        <v/>
      </c>
      <c r="H241" t="str">
        <f>IF(G241="","",IF(G241&lt;0,"Gecikmiş",IF(G241&lt;=30,"30 gün içinde","Planlı")))</f>
        <v/>
      </c>
      <c r="I241" s="16" t="str">
        <f>IF('Cihazlar'!S241="","",IF('Cihazlar'!T241="Uygun değil",(IF('Cihazlar'!S241="","",IF(ISNUMBER('Cihazlar'!S241),'Cihazlar'!S241,IFERROR(DATE(VALUE(RIGHT('Cihazlar'!S241,4)),VALUE(MID('Cihazlar'!S241,4,2)),VALUE(LEFT('Cihazlar'!S241,2))),""))))+0,EDATE((IF('Cihazlar'!S241="","",IF(ISNUMBER('Cihazlar'!S241),'Cihazlar'!S241,IFERROR(DATE(VALUE(RIGHT('Cihazlar'!S241,4)),VALUE(MID('Cihazlar'!S241,4,2)),VALUE(LEFT('Cihazlar'!S241,2))),"")))),12)))</f>
        <v/>
      </c>
      <c r="J241" s="17" t="str">
        <f>IF(I241="","",I241-TODAY())</f>
        <v/>
      </c>
      <c r="K241" s="16" t="str">
        <f>IF('Cihazlar'!V241="","",IF('Cihazlar'!W241="Uygun değil",(IF('Cihazlar'!V241="","",IF(ISNUMBER('Cihazlar'!V241),'Cihazlar'!V241,IFERROR(DATE(VALUE(RIGHT('Cihazlar'!V241,4)),VALUE(MID('Cihazlar'!V241,4,2)),VALUE(LEFT('Cihazlar'!V241,2))),""))))+0,EDATE((IF('Cihazlar'!V241="","",IF(ISNUMBER('Cihazlar'!V241),'Cihazlar'!V241,IFERROR(DATE(VALUE(RIGHT('Cihazlar'!V241,4)),VALUE(MID('Cihazlar'!V241,4,2)),VALUE(LEFT('Cihazlar'!V241,2))),"")))),12)))</f>
        <v/>
      </c>
      <c r="L241" s="17" t="str">
        <f>IF(K241="","",K241-TODAY())</f>
        <v/>
      </c>
      <c r="M241" s="16" t="str">
        <f>IF('Cihazlar'!F241&lt;&gt;"",IF('Cihazlar'!F241="","",IF(ISNUMBER('Cihazlar'!F241),'Cihazlar'!F241,IFERROR(DATE(VALUE(RIGHT('Cihazlar'!F241,4)),VALUE(MID('Cihazlar'!F241,4,2)),VALUE(LEFT('Cihazlar'!F241,2))),""))),IF('Cihazlar'!E241="","",IF(ISNUMBER('Cihazlar'!E241),'Cihazlar'!E241,IFERROR(DATE(VALUE(RIGHT('Cihazlar'!E241,4)),VALUE(MID('Cihazlar'!E241,4,2)),VALUE(LEFT('Cihazlar'!E241,2))),""))))</f>
        <v/>
      </c>
      <c r="N241" t="str">
        <f>IF('Cihazlar'!C241="","",IFERROR(MATCH('Cihazlar'!C241,'Ürünler'!$A:$A,0),IFERROR(MATCH('Cihazlar'!C241,'Ürünler'!$B:$B,0),"")))</f>
        <v/>
      </c>
      <c r="O241">
        <f>IF(P241&gt;0,0,IF('Cihazlar'!J241&lt;&gt;"",N(VALUE('Cihazlar'!J241)),IF(N241="",0,N(INDEX('Ürünler'!$C:$C,N241)))))</f>
        <v>0</v>
      </c>
      <c r="P241">
        <f>IF('Cihazlar'!K241&lt;&gt;"",N(VALUE('Cihazlar'!K241)),IF('Cihazlar'!J241&lt;&gt;"",0,IF(N241="",0,N(INDEX('Ürünler'!$D:$D,N241)))))</f>
        <v>0</v>
      </c>
    </row>
    <row r="242" spans="1:16">
      <c r="A242" t="str">
        <f>IF(AND('Cihazlar'!A242="",'Cihazlar'!B242=""),"",IFERROR(INDEX('Müşteriler'!$A:$A,MATCH(IF('Cihazlar'!A242="","§",'Cihazlar'!A242),'Müşteriler'!$K:$K,0)),IFERROR(INDEX('Müşteriler'!$A:$A,MATCH(IF('Cihazlar'!B242="","§",'Cihazlar'!B242),'Müşteriler'!$C:$C,0)),'Cihazlar'!A242&amp;'Cihazlar'!B242)))</f>
        <v/>
      </c>
      <c r="B242" t="str">
        <f>IF('Cihazlar'!C242="","",IF(N242="",'Cihazlar'!C242,INDEX('Ürünler'!$B:$B,N242)))</f>
        <v/>
      </c>
      <c r="C242" t="str">
        <f>IF('Cihazlar'!D242="","",'Cihazlar'!D242)</f>
        <v/>
      </c>
      <c r="D242" s="16" t="str">
        <f>M242</f>
        <v/>
      </c>
      <c r="E242" t="str">
        <f>IF(P242&gt;0,P242&amp;" gün",IF(O242&gt;0,O242&amp;" ay",""))</f>
        <v/>
      </c>
      <c r="F242" s="16" t="str">
        <f>IF(OR('Cihazlar'!C242="",M242=""),"",IF(P242&gt;0,M242+P242,IF(O242&gt;0,EDATE(M242,O242),"")))</f>
        <v/>
      </c>
      <c r="G242" s="17" t="str">
        <f>IF(F242="","",F242-TODAY())</f>
        <v/>
      </c>
      <c r="H242" t="str">
        <f>IF(G242="","",IF(G242&lt;0,"Gecikmiş",IF(G242&lt;=30,"30 gün içinde","Planlı")))</f>
        <v/>
      </c>
      <c r="I242" s="16" t="str">
        <f>IF('Cihazlar'!S242="","",IF('Cihazlar'!T242="Uygun değil",(IF('Cihazlar'!S242="","",IF(ISNUMBER('Cihazlar'!S242),'Cihazlar'!S242,IFERROR(DATE(VALUE(RIGHT('Cihazlar'!S242,4)),VALUE(MID('Cihazlar'!S242,4,2)),VALUE(LEFT('Cihazlar'!S242,2))),""))))+0,EDATE((IF('Cihazlar'!S242="","",IF(ISNUMBER('Cihazlar'!S242),'Cihazlar'!S242,IFERROR(DATE(VALUE(RIGHT('Cihazlar'!S242,4)),VALUE(MID('Cihazlar'!S242,4,2)),VALUE(LEFT('Cihazlar'!S242,2))),"")))),12)))</f>
        <v/>
      </c>
      <c r="J242" s="17" t="str">
        <f>IF(I242="","",I242-TODAY())</f>
        <v/>
      </c>
      <c r="K242" s="16" t="str">
        <f>IF('Cihazlar'!V242="","",IF('Cihazlar'!W242="Uygun değil",(IF('Cihazlar'!V242="","",IF(ISNUMBER('Cihazlar'!V242),'Cihazlar'!V242,IFERROR(DATE(VALUE(RIGHT('Cihazlar'!V242,4)),VALUE(MID('Cihazlar'!V242,4,2)),VALUE(LEFT('Cihazlar'!V242,2))),""))))+0,EDATE((IF('Cihazlar'!V242="","",IF(ISNUMBER('Cihazlar'!V242),'Cihazlar'!V242,IFERROR(DATE(VALUE(RIGHT('Cihazlar'!V242,4)),VALUE(MID('Cihazlar'!V242,4,2)),VALUE(LEFT('Cihazlar'!V242,2))),"")))),12)))</f>
        <v/>
      </c>
      <c r="L242" s="17" t="str">
        <f>IF(K242="","",K242-TODAY())</f>
        <v/>
      </c>
      <c r="M242" s="16" t="str">
        <f>IF('Cihazlar'!F242&lt;&gt;"",IF('Cihazlar'!F242="","",IF(ISNUMBER('Cihazlar'!F242),'Cihazlar'!F242,IFERROR(DATE(VALUE(RIGHT('Cihazlar'!F242,4)),VALUE(MID('Cihazlar'!F242,4,2)),VALUE(LEFT('Cihazlar'!F242,2))),""))),IF('Cihazlar'!E242="","",IF(ISNUMBER('Cihazlar'!E242),'Cihazlar'!E242,IFERROR(DATE(VALUE(RIGHT('Cihazlar'!E242,4)),VALUE(MID('Cihazlar'!E242,4,2)),VALUE(LEFT('Cihazlar'!E242,2))),""))))</f>
        <v/>
      </c>
      <c r="N242" t="str">
        <f>IF('Cihazlar'!C242="","",IFERROR(MATCH('Cihazlar'!C242,'Ürünler'!$A:$A,0),IFERROR(MATCH('Cihazlar'!C242,'Ürünler'!$B:$B,0),"")))</f>
        <v/>
      </c>
      <c r="O242">
        <f>IF(P242&gt;0,0,IF('Cihazlar'!J242&lt;&gt;"",N(VALUE('Cihazlar'!J242)),IF(N242="",0,N(INDEX('Ürünler'!$C:$C,N242)))))</f>
        <v>0</v>
      </c>
      <c r="P242">
        <f>IF('Cihazlar'!K242&lt;&gt;"",N(VALUE('Cihazlar'!K242)),IF('Cihazlar'!J242&lt;&gt;"",0,IF(N242="",0,N(INDEX('Ürünler'!$D:$D,N242)))))</f>
        <v>0</v>
      </c>
    </row>
    <row r="243" spans="1:16">
      <c r="A243" t="str">
        <f>IF(AND('Cihazlar'!A243="",'Cihazlar'!B243=""),"",IFERROR(INDEX('Müşteriler'!$A:$A,MATCH(IF('Cihazlar'!A243="","§",'Cihazlar'!A243),'Müşteriler'!$K:$K,0)),IFERROR(INDEX('Müşteriler'!$A:$A,MATCH(IF('Cihazlar'!B243="","§",'Cihazlar'!B243),'Müşteriler'!$C:$C,0)),'Cihazlar'!A243&amp;'Cihazlar'!B243)))</f>
        <v/>
      </c>
      <c r="B243" t="str">
        <f>IF('Cihazlar'!C243="","",IF(N243="",'Cihazlar'!C243,INDEX('Ürünler'!$B:$B,N243)))</f>
        <v/>
      </c>
      <c r="C243" t="str">
        <f>IF('Cihazlar'!D243="","",'Cihazlar'!D243)</f>
        <v/>
      </c>
      <c r="D243" s="16" t="str">
        <f>M243</f>
        <v/>
      </c>
      <c r="E243" t="str">
        <f>IF(P243&gt;0,P243&amp;" gün",IF(O243&gt;0,O243&amp;" ay",""))</f>
        <v/>
      </c>
      <c r="F243" s="16" t="str">
        <f>IF(OR('Cihazlar'!C243="",M243=""),"",IF(P243&gt;0,M243+P243,IF(O243&gt;0,EDATE(M243,O243),"")))</f>
        <v/>
      </c>
      <c r="G243" s="17" t="str">
        <f>IF(F243="","",F243-TODAY())</f>
        <v/>
      </c>
      <c r="H243" t="str">
        <f>IF(G243="","",IF(G243&lt;0,"Gecikmiş",IF(G243&lt;=30,"30 gün içinde","Planlı")))</f>
        <v/>
      </c>
      <c r="I243" s="16" t="str">
        <f>IF('Cihazlar'!S243="","",IF('Cihazlar'!T243="Uygun değil",(IF('Cihazlar'!S243="","",IF(ISNUMBER('Cihazlar'!S243),'Cihazlar'!S243,IFERROR(DATE(VALUE(RIGHT('Cihazlar'!S243,4)),VALUE(MID('Cihazlar'!S243,4,2)),VALUE(LEFT('Cihazlar'!S243,2))),""))))+0,EDATE((IF('Cihazlar'!S243="","",IF(ISNUMBER('Cihazlar'!S243),'Cihazlar'!S243,IFERROR(DATE(VALUE(RIGHT('Cihazlar'!S243,4)),VALUE(MID('Cihazlar'!S243,4,2)),VALUE(LEFT('Cihazlar'!S243,2))),"")))),12)))</f>
        <v/>
      </c>
      <c r="J243" s="17" t="str">
        <f>IF(I243="","",I243-TODAY())</f>
        <v/>
      </c>
      <c r="K243" s="16" t="str">
        <f>IF('Cihazlar'!V243="","",IF('Cihazlar'!W243="Uygun değil",(IF('Cihazlar'!V243="","",IF(ISNUMBER('Cihazlar'!V243),'Cihazlar'!V243,IFERROR(DATE(VALUE(RIGHT('Cihazlar'!V243,4)),VALUE(MID('Cihazlar'!V243,4,2)),VALUE(LEFT('Cihazlar'!V243,2))),""))))+0,EDATE((IF('Cihazlar'!V243="","",IF(ISNUMBER('Cihazlar'!V243),'Cihazlar'!V243,IFERROR(DATE(VALUE(RIGHT('Cihazlar'!V243,4)),VALUE(MID('Cihazlar'!V243,4,2)),VALUE(LEFT('Cihazlar'!V243,2))),"")))),12)))</f>
        <v/>
      </c>
      <c r="L243" s="17" t="str">
        <f>IF(K243="","",K243-TODAY())</f>
        <v/>
      </c>
      <c r="M243" s="16" t="str">
        <f>IF('Cihazlar'!F243&lt;&gt;"",IF('Cihazlar'!F243="","",IF(ISNUMBER('Cihazlar'!F243),'Cihazlar'!F243,IFERROR(DATE(VALUE(RIGHT('Cihazlar'!F243,4)),VALUE(MID('Cihazlar'!F243,4,2)),VALUE(LEFT('Cihazlar'!F243,2))),""))),IF('Cihazlar'!E243="","",IF(ISNUMBER('Cihazlar'!E243),'Cihazlar'!E243,IFERROR(DATE(VALUE(RIGHT('Cihazlar'!E243,4)),VALUE(MID('Cihazlar'!E243,4,2)),VALUE(LEFT('Cihazlar'!E243,2))),""))))</f>
        <v/>
      </c>
      <c r="N243" t="str">
        <f>IF('Cihazlar'!C243="","",IFERROR(MATCH('Cihazlar'!C243,'Ürünler'!$A:$A,0),IFERROR(MATCH('Cihazlar'!C243,'Ürünler'!$B:$B,0),"")))</f>
        <v/>
      </c>
      <c r="O243">
        <f>IF(P243&gt;0,0,IF('Cihazlar'!J243&lt;&gt;"",N(VALUE('Cihazlar'!J243)),IF(N243="",0,N(INDEX('Ürünler'!$C:$C,N243)))))</f>
        <v>0</v>
      </c>
      <c r="P243">
        <f>IF('Cihazlar'!K243&lt;&gt;"",N(VALUE('Cihazlar'!K243)),IF('Cihazlar'!J243&lt;&gt;"",0,IF(N243="",0,N(INDEX('Ürünler'!$D:$D,N243)))))</f>
        <v>0</v>
      </c>
    </row>
    <row r="244" spans="1:16">
      <c r="A244" t="str">
        <f>IF(AND('Cihazlar'!A244="",'Cihazlar'!B244=""),"",IFERROR(INDEX('Müşteriler'!$A:$A,MATCH(IF('Cihazlar'!A244="","§",'Cihazlar'!A244),'Müşteriler'!$K:$K,0)),IFERROR(INDEX('Müşteriler'!$A:$A,MATCH(IF('Cihazlar'!B244="","§",'Cihazlar'!B244),'Müşteriler'!$C:$C,0)),'Cihazlar'!A244&amp;'Cihazlar'!B244)))</f>
        <v/>
      </c>
      <c r="B244" t="str">
        <f>IF('Cihazlar'!C244="","",IF(N244="",'Cihazlar'!C244,INDEX('Ürünler'!$B:$B,N244)))</f>
        <v/>
      </c>
      <c r="C244" t="str">
        <f>IF('Cihazlar'!D244="","",'Cihazlar'!D244)</f>
        <v/>
      </c>
      <c r="D244" s="16" t="str">
        <f>M244</f>
        <v/>
      </c>
      <c r="E244" t="str">
        <f>IF(P244&gt;0,P244&amp;" gün",IF(O244&gt;0,O244&amp;" ay",""))</f>
        <v/>
      </c>
      <c r="F244" s="16" t="str">
        <f>IF(OR('Cihazlar'!C244="",M244=""),"",IF(P244&gt;0,M244+P244,IF(O244&gt;0,EDATE(M244,O244),"")))</f>
        <v/>
      </c>
      <c r="G244" s="17" t="str">
        <f>IF(F244="","",F244-TODAY())</f>
        <v/>
      </c>
      <c r="H244" t="str">
        <f>IF(G244="","",IF(G244&lt;0,"Gecikmiş",IF(G244&lt;=30,"30 gün içinde","Planlı")))</f>
        <v/>
      </c>
      <c r="I244" s="16" t="str">
        <f>IF('Cihazlar'!S244="","",IF('Cihazlar'!T244="Uygun değil",(IF('Cihazlar'!S244="","",IF(ISNUMBER('Cihazlar'!S244),'Cihazlar'!S244,IFERROR(DATE(VALUE(RIGHT('Cihazlar'!S244,4)),VALUE(MID('Cihazlar'!S244,4,2)),VALUE(LEFT('Cihazlar'!S244,2))),""))))+0,EDATE((IF('Cihazlar'!S244="","",IF(ISNUMBER('Cihazlar'!S244),'Cihazlar'!S244,IFERROR(DATE(VALUE(RIGHT('Cihazlar'!S244,4)),VALUE(MID('Cihazlar'!S244,4,2)),VALUE(LEFT('Cihazlar'!S244,2))),"")))),12)))</f>
        <v/>
      </c>
      <c r="J244" s="17" t="str">
        <f>IF(I244="","",I244-TODAY())</f>
        <v/>
      </c>
      <c r="K244" s="16" t="str">
        <f>IF('Cihazlar'!V244="","",IF('Cihazlar'!W244="Uygun değil",(IF('Cihazlar'!V244="","",IF(ISNUMBER('Cihazlar'!V244),'Cihazlar'!V244,IFERROR(DATE(VALUE(RIGHT('Cihazlar'!V244,4)),VALUE(MID('Cihazlar'!V244,4,2)),VALUE(LEFT('Cihazlar'!V244,2))),""))))+0,EDATE((IF('Cihazlar'!V244="","",IF(ISNUMBER('Cihazlar'!V244),'Cihazlar'!V244,IFERROR(DATE(VALUE(RIGHT('Cihazlar'!V244,4)),VALUE(MID('Cihazlar'!V244,4,2)),VALUE(LEFT('Cihazlar'!V244,2))),"")))),12)))</f>
        <v/>
      </c>
      <c r="L244" s="17" t="str">
        <f>IF(K244="","",K244-TODAY())</f>
        <v/>
      </c>
      <c r="M244" s="16" t="str">
        <f>IF('Cihazlar'!F244&lt;&gt;"",IF('Cihazlar'!F244="","",IF(ISNUMBER('Cihazlar'!F244),'Cihazlar'!F244,IFERROR(DATE(VALUE(RIGHT('Cihazlar'!F244,4)),VALUE(MID('Cihazlar'!F244,4,2)),VALUE(LEFT('Cihazlar'!F244,2))),""))),IF('Cihazlar'!E244="","",IF(ISNUMBER('Cihazlar'!E244),'Cihazlar'!E244,IFERROR(DATE(VALUE(RIGHT('Cihazlar'!E244,4)),VALUE(MID('Cihazlar'!E244,4,2)),VALUE(LEFT('Cihazlar'!E244,2))),""))))</f>
        <v/>
      </c>
      <c r="N244" t="str">
        <f>IF('Cihazlar'!C244="","",IFERROR(MATCH('Cihazlar'!C244,'Ürünler'!$A:$A,0),IFERROR(MATCH('Cihazlar'!C244,'Ürünler'!$B:$B,0),"")))</f>
        <v/>
      </c>
      <c r="O244">
        <f>IF(P244&gt;0,0,IF('Cihazlar'!J244&lt;&gt;"",N(VALUE('Cihazlar'!J244)),IF(N244="",0,N(INDEX('Ürünler'!$C:$C,N244)))))</f>
        <v>0</v>
      </c>
      <c r="P244">
        <f>IF('Cihazlar'!K244&lt;&gt;"",N(VALUE('Cihazlar'!K244)),IF('Cihazlar'!J244&lt;&gt;"",0,IF(N244="",0,N(INDEX('Ürünler'!$D:$D,N244)))))</f>
        <v>0</v>
      </c>
    </row>
    <row r="245" spans="1:16">
      <c r="A245" t="str">
        <f>IF(AND('Cihazlar'!A245="",'Cihazlar'!B245=""),"",IFERROR(INDEX('Müşteriler'!$A:$A,MATCH(IF('Cihazlar'!A245="","§",'Cihazlar'!A245),'Müşteriler'!$K:$K,0)),IFERROR(INDEX('Müşteriler'!$A:$A,MATCH(IF('Cihazlar'!B245="","§",'Cihazlar'!B245),'Müşteriler'!$C:$C,0)),'Cihazlar'!A245&amp;'Cihazlar'!B245)))</f>
        <v/>
      </c>
      <c r="B245" t="str">
        <f>IF('Cihazlar'!C245="","",IF(N245="",'Cihazlar'!C245,INDEX('Ürünler'!$B:$B,N245)))</f>
        <v/>
      </c>
      <c r="C245" t="str">
        <f>IF('Cihazlar'!D245="","",'Cihazlar'!D245)</f>
        <v/>
      </c>
      <c r="D245" s="16" t="str">
        <f>M245</f>
        <v/>
      </c>
      <c r="E245" t="str">
        <f>IF(P245&gt;0,P245&amp;" gün",IF(O245&gt;0,O245&amp;" ay",""))</f>
        <v/>
      </c>
      <c r="F245" s="16" t="str">
        <f>IF(OR('Cihazlar'!C245="",M245=""),"",IF(P245&gt;0,M245+P245,IF(O245&gt;0,EDATE(M245,O245),"")))</f>
        <v/>
      </c>
      <c r="G245" s="17" t="str">
        <f>IF(F245="","",F245-TODAY())</f>
        <v/>
      </c>
      <c r="H245" t="str">
        <f>IF(G245="","",IF(G245&lt;0,"Gecikmiş",IF(G245&lt;=30,"30 gün içinde","Planlı")))</f>
        <v/>
      </c>
      <c r="I245" s="16" t="str">
        <f>IF('Cihazlar'!S245="","",IF('Cihazlar'!T245="Uygun değil",(IF('Cihazlar'!S245="","",IF(ISNUMBER('Cihazlar'!S245),'Cihazlar'!S245,IFERROR(DATE(VALUE(RIGHT('Cihazlar'!S245,4)),VALUE(MID('Cihazlar'!S245,4,2)),VALUE(LEFT('Cihazlar'!S245,2))),""))))+0,EDATE((IF('Cihazlar'!S245="","",IF(ISNUMBER('Cihazlar'!S245),'Cihazlar'!S245,IFERROR(DATE(VALUE(RIGHT('Cihazlar'!S245,4)),VALUE(MID('Cihazlar'!S245,4,2)),VALUE(LEFT('Cihazlar'!S245,2))),"")))),12)))</f>
        <v/>
      </c>
      <c r="J245" s="17" t="str">
        <f>IF(I245="","",I245-TODAY())</f>
        <v/>
      </c>
      <c r="K245" s="16" t="str">
        <f>IF('Cihazlar'!V245="","",IF('Cihazlar'!W245="Uygun değil",(IF('Cihazlar'!V245="","",IF(ISNUMBER('Cihazlar'!V245),'Cihazlar'!V245,IFERROR(DATE(VALUE(RIGHT('Cihazlar'!V245,4)),VALUE(MID('Cihazlar'!V245,4,2)),VALUE(LEFT('Cihazlar'!V245,2))),""))))+0,EDATE((IF('Cihazlar'!V245="","",IF(ISNUMBER('Cihazlar'!V245),'Cihazlar'!V245,IFERROR(DATE(VALUE(RIGHT('Cihazlar'!V245,4)),VALUE(MID('Cihazlar'!V245,4,2)),VALUE(LEFT('Cihazlar'!V245,2))),"")))),12)))</f>
        <v/>
      </c>
      <c r="L245" s="17" t="str">
        <f>IF(K245="","",K245-TODAY())</f>
        <v/>
      </c>
      <c r="M245" s="16" t="str">
        <f>IF('Cihazlar'!F245&lt;&gt;"",IF('Cihazlar'!F245="","",IF(ISNUMBER('Cihazlar'!F245),'Cihazlar'!F245,IFERROR(DATE(VALUE(RIGHT('Cihazlar'!F245,4)),VALUE(MID('Cihazlar'!F245,4,2)),VALUE(LEFT('Cihazlar'!F245,2))),""))),IF('Cihazlar'!E245="","",IF(ISNUMBER('Cihazlar'!E245),'Cihazlar'!E245,IFERROR(DATE(VALUE(RIGHT('Cihazlar'!E245,4)),VALUE(MID('Cihazlar'!E245,4,2)),VALUE(LEFT('Cihazlar'!E245,2))),""))))</f>
        <v/>
      </c>
      <c r="N245" t="str">
        <f>IF('Cihazlar'!C245="","",IFERROR(MATCH('Cihazlar'!C245,'Ürünler'!$A:$A,0),IFERROR(MATCH('Cihazlar'!C245,'Ürünler'!$B:$B,0),"")))</f>
        <v/>
      </c>
      <c r="O245">
        <f>IF(P245&gt;0,0,IF('Cihazlar'!J245&lt;&gt;"",N(VALUE('Cihazlar'!J245)),IF(N245="",0,N(INDEX('Ürünler'!$C:$C,N245)))))</f>
        <v>0</v>
      </c>
      <c r="P245">
        <f>IF('Cihazlar'!K245&lt;&gt;"",N(VALUE('Cihazlar'!K245)),IF('Cihazlar'!J245&lt;&gt;"",0,IF(N245="",0,N(INDEX('Ürünler'!$D:$D,N245)))))</f>
        <v>0</v>
      </c>
    </row>
    <row r="246" spans="1:16">
      <c r="A246" t="str">
        <f>IF(AND('Cihazlar'!A246="",'Cihazlar'!B246=""),"",IFERROR(INDEX('Müşteriler'!$A:$A,MATCH(IF('Cihazlar'!A246="","§",'Cihazlar'!A246),'Müşteriler'!$K:$K,0)),IFERROR(INDEX('Müşteriler'!$A:$A,MATCH(IF('Cihazlar'!B246="","§",'Cihazlar'!B246),'Müşteriler'!$C:$C,0)),'Cihazlar'!A246&amp;'Cihazlar'!B246)))</f>
        <v/>
      </c>
      <c r="B246" t="str">
        <f>IF('Cihazlar'!C246="","",IF(N246="",'Cihazlar'!C246,INDEX('Ürünler'!$B:$B,N246)))</f>
        <v/>
      </c>
      <c r="C246" t="str">
        <f>IF('Cihazlar'!D246="","",'Cihazlar'!D246)</f>
        <v/>
      </c>
      <c r="D246" s="16" t="str">
        <f>M246</f>
        <v/>
      </c>
      <c r="E246" t="str">
        <f>IF(P246&gt;0,P246&amp;" gün",IF(O246&gt;0,O246&amp;" ay",""))</f>
        <v/>
      </c>
      <c r="F246" s="16" t="str">
        <f>IF(OR('Cihazlar'!C246="",M246=""),"",IF(P246&gt;0,M246+P246,IF(O246&gt;0,EDATE(M246,O246),"")))</f>
        <v/>
      </c>
      <c r="G246" s="17" t="str">
        <f>IF(F246="","",F246-TODAY())</f>
        <v/>
      </c>
      <c r="H246" t="str">
        <f>IF(G246="","",IF(G246&lt;0,"Gecikmiş",IF(G246&lt;=30,"30 gün içinde","Planlı")))</f>
        <v/>
      </c>
      <c r="I246" s="16" t="str">
        <f>IF('Cihazlar'!S246="","",IF('Cihazlar'!T246="Uygun değil",(IF('Cihazlar'!S246="","",IF(ISNUMBER('Cihazlar'!S246),'Cihazlar'!S246,IFERROR(DATE(VALUE(RIGHT('Cihazlar'!S246,4)),VALUE(MID('Cihazlar'!S246,4,2)),VALUE(LEFT('Cihazlar'!S246,2))),""))))+0,EDATE((IF('Cihazlar'!S246="","",IF(ISNUMBER('Cihazlar'!S246),'Cihazlar'!S246,IFERROR(DATE(VALUE(RIGHT('Cihazlar'!S246,4)),VALUE(MID('Cihazlar'!S246,4,2)),VALUE(LEFT('Cihazlar'!S246,2))),"")))),12)))</f>
        <v/>
      </c>
      <c r="J246" s="17" t="str">
        <f>IF(I246="","",I246-TODAY())</f>
        <v/>
      </c>
      <c r="K246" s="16" t="str">
        <f>IF('Cihazlar'!V246="","",IF('Cihazlar'!W246="Uygun değil",(IF('Cihazlar'!V246="","",IF(ISNUMBER('Cihazlar'!V246),'Cihazlar'!V246,IFERROR(DATE(VALUE(RIGHT('Cihazlar'!V246,4)),VALUE(MID('Cihazlar'!V246,4,2)),VALUE(LEFT('Cihazlar'!V246,2))),""))))+0,EDATE((IF('Cihazlar'!V246="","",IF(ISNUMBER('Cihazlar'!V246),'Cihazlar'!V246,IFERROR(DATE(VALUE(RIGHT('Cihazlar'!V246,4)),VALUE(MID('Cihazlar'!V246,4,2)),VALUE(LEFT('Cihazlar'!V246,2))),"")))),12)))</f>
        <v/>
      </c>
      <c r="L246" s="17" t="str">
        <f>IF(K246="","",K246-TODAY())</f>
        <v/>
      </c>
      <c r="M246" s="16" t="str">
        <f>IF('Cihazlar'!F246&lt;&gt;"",IF('Cihazlar'!F246="","",IF(ISNUMBER('Cihazlar'!F246),'Cihazlar'!F246,IFERROR(DATE(VALUE(RIGHT('Cihazlar'!F246,4)),VALUE(MID('Cihazlar'!F246,4,2)),VALUE(LEFT('Cihazlar'!F246,2))),""))),IF('Cihazlar'!E246="","",IF(ISNUMBER('Cihazlar'!E246),'Cihazlar'!E246,IFERROR(DATE(VALUE(RIGHT('Cihazlar'!E246,4)),VALUE(MID('Cihazlar'!E246,4,2)),VALUE(LEFT('Cihazlar'!E246,2))),""))))</f>
        <v/>
      </c>
      <c r="N246" t="str">
        <f>IF('Cihazlar'!C246="","",IFERROR(MATCH('Cihazlar'!C246,'Ürünler'!$A:$A,0),IFERROR(MATCH('Cihazlar'!C246,'Ürünler'!$B:$B,0),"")))</f>
        <v/>
      </c>
      <c r="O246">
        <f>IF(P246&gt;0,0,IF('Cihazlar'!J246&lt;&gt;"",N(VALUE('Cihazlar'!J246)),IF(N246="",0,N(INDEX('Ürünler'!$C:$C,N246)))))</f>
        <v>0</v>
      </c>
      <c r="P246">
        <f>IF('Cihazlar'!K246&lt;&gt;"",N(VALUE('Cihazlar'!K246)),IF('Cihazlar'!J246&lt;&gt;"",0,IF(N246="",0,N(INDEX('Ürünler'!$D:$D,N246)))))</f>
        <v>0</v>
      </c>
    </row>
    <row r="247" spans="1:16">
      <c r="A247" t="str">
        <f>IF(AND('Cihazlar'!A247="",'Cihazlar'!B247=""),"",IFERROR(INDEX('Müşteriler'!$A:$A,MATCH(IF('Cihazlar'!A247="","§",'Cihazlar'!A247),'Müşteriler'!$K:$K,0)),IFERROR(INDEX('Müşteriler'!$A:$A,MATCH(IF('Cihazlar'!B247="","§",'Cihazlar'!B247),'Müşteriler'!$C:$C,0)),'Cihazlar'!A247&amp;'Cihazlar'!B247)))</f>
        <v/>
      </c>
      <c r="B247" t="str">
        <f>IF('Cihazlar'!C247="","",IF(N247="",'Cihazlar'!C247,INDEX('Ürünler'!$B:$B,N247)))</f>
        <v/>
      </c>
      <c r="C247" t="str">
        <f>IF('Cihazlar'!D247="","",'Cihazlar'!D247)</f>
        <v/>
      </c>
      <c r="D247" s="16" t="str">
        <f>M247</f>
        <v/>
      </c>
      <c r="E247" t="str">
        <f>IF(P247&gt;0,P247&amp;" gün",IF(O247&gt;0,O247&amp;" ay",""))</f>
        <v/>
      </c>
      <c r="F247" s="16" t="str">
        <f>IF(OR('Cihazlar'!C247="",M247=""),"",IF(P247&gt;0,M247+P247,IF(O247&gt;0,EDATE(M247,O247),"")))</f>
        <v/>
      </c>
      <c r="G247" s="17" t="str">
        <f>IF(F247="","",F247-TODAY())</f>
        <v/>
      </c>
      <c r="H247" t="str">
        <f>IF(G247="","",IF(G247&lt;0,"Gecikmiş",IF(G247&lt;=30,"30 gün içinde","Planlı")))</f>
        <v/>
      </c>
      <c r="I247" s="16" t="str">
        <f>IF('Cihazlar'!S247="","",IF('Cihazlar'!T247="Uygun değil",(IF('Cihazlar'!S247="","",IF(ISNUMBER('Cihazlar'!S247),'Cihazlar'!S247,IFERROR(DATE(VALUE(RIGHT('Cihazlar'!S247,4)),VALUE(MID('Cihazlar'!S247,4,2)),VALUE(LEFT('Cihazlar'!S247,2))),""))))+0,EDATE((IF('Cihazlar'!S247="","",IF(ISNUMBER('Cihazlar'!S247),'Cihazlar'!S247,IFERROR(DATE(VALUE(RIGHT('Cihazlar'!S247,4)),VALUE(MID('Cihazlar'!S247,4,2)),VALUE(LEFT('Cihazlar'!S247,2))),"")))),12)))</f>
        <v/>
      </c>
      <c r="J247" s="17" t="str">
        <f>IF(I247="","",I247-TODAY())</f>
        <v/>
      </c>
      <c r="K247" s="16" t="str">
        <f>IF('Cihazlar'!V247="","",IF('Cihazlar'!W247="Uygun değil",(IF('Cihazlar'!V247="","",IF(ISNUMBER('Cihazlar'!V247),'Cihazlar'!V247,IFERROR(DATE(VALUE(RIGHT('Cihazlar'!V247,4)),VALUE(MID('Cihazlar'!V247,4,2)),VALUE(LEFT('Cihazlar'!V247,2))),""))))+0,EDATE((IF('Cihazlar'!V247="","",IF(ISNUMBER('Cihazlar'!V247),'Cihazlar'!V247,IFERROR(DATE(VALUE(RIGHT('Cihazlar'!V247,4)),VALUE(MID('Cihazlar'!V247,4,2)),VALUE(LEFT('Cihazlar'!V247,2))),"")))),12)))</f>
        <v/>
      </c>
      <c r="L247" s="17" t="str">
        <f>IF(K247="","",K247-TODAY())</f>
        <v/>
      </c>
      <c r="M247" s="16" t="str">
        <f>IF('Cihazlar'!F247&lt;&gt;"",IF('Cihazlar'!F247="","",IF(ISNUMBER('Cihazlar'!F247),'Cihazlar'!F247,IFERROR(DATE(VALUE(RIGHT('Cihazlar'!F247,4)),VALUE(MID('Cihazlar'!F247,4,2)),VALUE(LEFT('Cihazlar'!F247,2))),""))),IF('Cihazlar'!E247="","",IF(ISNUMBER('Cihazlar'!E247),'Cihazlar'!E247,IFERROR(DATE(VALUE(RIGHT('Cihazlar'!E247,4)),VALUE(MID('Cihazlar'!E247,4,2)),VALUE(LEFT('Cihazlar'!E247,2))),""))))</f>
        <v/>
      </c>
      <c r="N247" t="str">
        <f>IF('Cihazlar'!C247="","",IFERROR(MATCH('Cihazlar'!C247,'Ürünler'!$A:$A,0),IFERROR(MATCH('Cihazlar'!C247,'Ürünler'!$B:$B,0),"")))</f>
        <v/>
      </c>
      <c r="O247">
        <f>IF(P247&gt;0,0,IF('Cihazlar'!J247&lt;&gt;"",N(VALUE('Cihazlar'!J247)),IF(N247="",0,N(INDEX('Ürünler'!$C:$C,N247)))))</f>
        <v>0</v>
      </c>
      <c r="P247">
        <f>IF('Cihazlar'!K247&lt;&gt;"",N(VALUE('Cihazlar'!K247)),IF('Cihazlar'!J247&lt;&gt;"",0,IF(N247="",0,N(INDEX('Ürünler'!$D:$D,N247)))))</f>
        <v>0</v>
      </c>
    </row>
    <row r="248" spans="1:16">
      <c r="A248" t="str">
        <f>IF(AND('Cihazlar'!A248="",'Cihazlar'!B248=""),"",IFERROR(INDEX('Müşteriler'!$A:$A,MATCH(IF('Cihazlar'!A248="","§",'Cihazlar'!A248),'Müşteriler'!$K:$K,0)),IFERROR(INDEX('Müşteriler'!$A:$A,MATCH(IF('Cihazlar'!B248="","§",'Cihazlar'!B248),'Müşteriler'!$C:$C,0)),'Cihazlar'!A248&amp;'Cihazlar'!B248)))</f>
        <v/>
      </c>
      <c r="B248" t="str">
        <f>IF('Cihazlar'!C248="","",IF(N248="",'Cihazlar'!C248,INDEX('Ürünler'!$B:$B,N248)))</f>
        <v/>
      </c>
      <c r="C248" t="str">
        <f>IF('Cihazlar'!D248="","",'Cihazlar'!D248)</f>
        <v/>
      </c>
      <c r="D248" s="16" t="str">
        <f>M248</f>
        <v/>
      </c>
      <c r="E248" t="str">
        <f>IF(P248&gt;0,P248&amp;" gün",IF(O248&gt;0,O248&amp;" ay",""))</f>
        <v/>
      </c>
      <c r="F248" s="16" t="str">
        <f>IF(OR('Cihazlar'!C248="",M248=""),"",IF(P248&gt;0,M248+P248,IF(O248&gt;0,EDATE(M248,O248),"")))</f>
        <v/>
      </c>
      <c r="G248" s="17" t="str">
        <f>IF(F248="","",F248-TODAY())</f>
        <v/>
      </c>
      <c r="H248" t="str">
        <f>IF(G248="","",IF(G248&lt;0,"Gecikmiş",IF(G248&lt;=30,"30 gün içinde","Planlı")))</f>
        <v/>
      </c>
      <c r="I248" s="16" t="str">
        <f>IF('Cihazlar'!S248="","",IF('Cihazlar'!T248="Uygun değil",(IF('Cihazlar'!S248="","",IF(ISNUMBER('Cihazlar'!S248),'Cihazlar'!S248,IFERROR(DATE(VALUE(RIGHT('Cihazlar'!S248,4)),VALUE(MID('Cihazlar'!S248,4,2)),VALUE(LEFT('Cihazlar'!S248,2))),""))))+0,EDATE((IF('Cihazlar'!S248="","",IF(ISNUMBER('Cihazlar'!S248),'Cihazlar'!S248,IFERROR(DATE(VALUE(RIGHT('Cihazlar'!S248,4)),VALUE(MID('Cihazlar'!S248,4,2)),VALUE(LEFT('Cihazlar'!S248,2))),"")))),12)))</f>
        <v/>
      </c>
      <c r="J248" s="17" t="str">
        <f>IF(I248="","",I248-TODAY())</f>
        <v/>
      </c>
      <c r="K248" s="16" t="str">
        <f>IF('Cihazlar'!V248="","",IF('Cihazlar'!W248="Uygun değil",(IF('Cihazlar'!V248="","",IF(ISNUMBER('Cihazlar'!V248),'Cihazlar'!V248,IFERROR(DATE(VALUE(RIGHT('Cihazlar'!V248,4)),VALUE(MID('Cihazlar'!V248,4,2)),VALUE(LEFT('Cihazlar'!V248,2))),""))))+0,EDATE((IF('Cihazlar'!V248="","",IF(ISNUMBER('Cihazlar'!V248),'Cihazlar'!V248,IFERROR(DATE(VALUE(RIGHT('Cihazlar'!V248,4)),VALUE(MID('Cihazlar'!V248,4,2)),VALUE(LEFT('Cihazlar'!V248,2))),"")))),12)))</f>
        <v/>
      </c>
      <c r="L248" s="17" t="str">
        <f>IF(K248="","",K248-TODAY())</f>
        <v/>
      </c>
      <c r="M248" s="16" t="str">
        <f>IF('Cihazlar'!F248&lt;&gt;"",IF('Cihazlar'!F248="","",IF(ISNUMBER('Cihazlar'!F248),'Cihazlar'!F248,IFERROR(DATE(VALUE(RIGHT('Cihazlar'!F248,4)),VALUE(MID('Cihazlar'!F248,4,2)),VALUE(LEFT('Cihazlar'!F248,2))),""))),IF('Cihazlar'!E248="","",IF(ISNUMBER('Cihazlar'!E248),'Cihazlar'!E248,IFERROR(DATE(VALUE(RIGHT('Cihazlar'!E248,4)),VALUE(MID('Cihazlar'!E248,4,2)),VALUE(LEFT('Cihazlar'!E248,2))),""))))</f>
        <v/>
      </c>
      <c r="N248" t="str">
        <f>IF('Cihazlar'!C248="","",IFERROR(MATCH('Cihazlar'!C248,'Ürünler'!$A:$A,0),IFERROR(MATCH('Cihazlar'!C248,'Ürünler'!$B:$B,0),"")))</f>
        <v/>
      </c>
      <c r="O248">
        <f>IF(P248&gt;0,0,IF('Cihazlar'!J248&lt;&gt;"",N(VALUE('Cihazlar'!J248)),IF(N248="",0,N(INDEX('Ürünler'!$C:$C,N248)))))</f>
        <v>0</v>
      </c>
      <c r="P248">
        <f>IF('Cihazlar'!K248&lt;&gt;"",N(VALUE('Cihazlar'!K248)),IF('Cihazlar'!J248&lt;&gt;"",0,IF(N248="",0,N(INDEX('Ürünler'!$D:$D,N248)))))</f>
        <v>0</v>
      </c>
    </row>
    <row r="249" spans="1:16">
      <c r="A249" t="str">
        <f>IF(AND('Cihazlar'!A249="",'Cihazlar'!B249=""),"",IFERROR(INDEX('Müşteriler'!$A:$A,MATCH(IF('Cihazlar'!A249="","§",'Cihazlar'!A249),'Müşteriler'!$K:$K,0)),IFERROR(INDEX('Müşteriler'!$A:$A,MATCH(IF('Cihazlar'!B249="","§",'Cihazlar'!B249),'Müşteriler'!$C:$C,0)),'Cihazlar'!A249&amp;'Cihazlar'!B249)))</f>
        <v/>
      </c>
      <c r="B249" t="str">
        <f>IF('Cihazlar'!C249="","",IF(N249="",'Cihazlar'!C249,INDEX('Ürünler'!$B:$B,N249)))</f>
        <v/>
      </c>
      <c r="C249" t="str">
        <f>IF('Cihazlar'!D249="","",'Cihazlar'!D249)</f>
        <v/>
      </c>
      <c r="D249" s="16" t="str">
        <f>M249</f>
        <v/>
      </c>
      <c r="E249" t="str">
        <f>IF(P249&gt;0,P249&amp;" gün",IF(O249&gt;0,O249&amp;" ay",""))</f>
        <v/>
      </c>
      <c r="F249" s="16" t="str">
        <f>IF(OR('Cihazlar'!C249="",M249=""),"",IF(P249&gt;0,M249+P249,IF(O249&gt;0,EDATE(M249,O249),"")))</f>
        <v/>
      </c>
      <c r="G249" s="17" t="str">
        <f>IF(F249="","",F249-TODAY())</f>
        <v/>
      </c>
      <c r="H249" t="str">
        <f>IF(G249="","",IF(G249&lt;0,"Gecikmiş",IF(G249&lt;=30,"30 gün içinde","Planlı")))</f>
        <v/>
      </c>
      <c r="I249" s="16" t="str">
        <f>IF('Cihazlar'!S249="","",IF('Cihazlar'!T249="Uygun değil",(IF('Cihazlar'!S249="","",IF(ISNUMBER('Cihazlar'!S249),'Cihazlar'!S249,IFERROR(DATE(VALUE(RIGHT('Cihazlar'!S249,4)),VALUE(MID('Cihazlar'!S249,4,2)),VALUE(LEFT('Cihazlar'!S249,2))),""))))+0,EDATE((IF('Cihazlar'!S249="","",IF(ISNUMBER('Cihazlar'!S249),'Cihazlar'!S249,IFERROR(DATE(VALUE(RIGHT('Cihazlar'!S249,4)),VALUE(MID('Cihazlar'!S249,4,2)),VALUE(LEFT('Cihazlar'!S249,2))),"")))),12)))</f>
        <v/>
      </c>
      <c r="J249" s="17" t="str">
        <f>IF(I249="","",I249-TODAY())</f>
        <v/>
      </c>
      <c r="K249" s="16" t="str">
        <f>IF('Cihazlar'!V249="","",IF('Cihazlar'!W249="Uygun değil",(IF('Cihazlar'!V249="","",IF(ISNUMBER('Cihazlar'!V249),'Cihazlar'!V249,IFERROR(DATE(VALUE(RIGHT('Cihazlar'!V249,4)),VALUE(MID('Cihazlar'!V249,4,2)),VALUE(LEFT('Cihazlar'!V249,2))),""))))+0,EDATE((IF('Cihazlar'!V249="","",IF(ISNUMBER('Cihazlar'!V249),'Cihazlar'!V249,IFERROR(DATE(VALUE(RIGHT('Cihazlar'!V249,4)),VALUE(MID('Cihazlar'!V249,4,2)),VALUE(LEFT('Cihazlar'!V249,2))),"")))),12)))</f>
        <v/>
      </c>
      <c r="L249" s="17" t="str">
        <f>IF(K249="","",K249-TODAY())</f>
        <v/>
      </c>
      <c r="M249" s="16" t="str">
        <f>IF('Cihazlar'!F249&lt;&gt;"",IF('Cihazlar'!F249="","",IF(ISNUMBER('Cihazlar'!F249),'Cihazlar'!F249,IFERROR(DATE(VALUE(RIGHT('Cihazlar'!F249,4)),VALUE(MID('Cihazlar'!F249,4,2)),VALUE(LEFT('Cihazlar'!F249,2))),""))),IF('Cihazlar'!E249="","",IF(ISNUMBER('Cihazlar'!E249),'Cihazlar'!E249,IFERROR(DATE(VALUE(RIGHT('Cihazlar'!E249,4)),VALUE(MID('Cihazlar'!E249,4,2)),VALUE(LEFT('Cihazlar'!E249,2))),""))))</f>
        <v/>
      </c>
      <c r="N249" t="str">
        <f>IF('Cihazlar'!C249="","",IFERROR(MATCH('Cihazlar'!C249,'Ürünler'!$A:$A,0),IFERROR(MATCH('Cihazlar'!C249,'Ürünler'!$B:$B,0),"")))</f>
        <v/>
      </c>
      <c r="O249">
        <f>IF(P249&gt;0,0,IF('Cihazlar'!J249&lt;&gt;"",N(VALUE('Cihazlar'!J249)),IF(N249="",0,N(INDEX('Ürünler'!$C:$C,N249)))))</f>
        <v>0</v>
      </c>
      <c r="P249">
        <f>IF('Cihazlar'!K249&lt;&gt;"",N(VALUE('Cihazlar'!K249)),IF('Cihazlar'!J249&lt;&gt;"",0,IF(N249="",0,N(INDEX('Ürünler'!$D:$D,N249)))))</f>
        <v>0</v>
      </c>
    </row>
    <row r="250" spans="1:16">
      <c r="A250" t="str">
        <f>IF(AND('Cihazlar'!A250="",'Cihazlar'!B250=""),"",IFERROR(INDEX('Müşteriler'!$A:$A,MATCH(IF('Cihazlar'!A250="","§",'Cihazlar'!A250),'Müşteriler'!$K:$K,0)),IFERROR(INDEX('Müşteriler'!$A:$A,MATCH(IF('Cihazlar'!B250="","§",'Cihazlar'!B250),'Müşteriler'!$C:$C,0)),'Cihazlar'!A250&amp;'Cihazlar'!B250)))</f>
        <v/>
      </c>
      <c r="B250" t="str">
        <f>IF('Cihazlar'!C250="","",IF(N250="",'Cihazlar'!C250,INDEX('Ürünler'!$B:$B,N250)))</f>
        <v/>
      </c>
      <c r="C250" t="str">
        <f>IF('Cihazlar'!D250="","",'Cihazlar'!D250)</f>
        <v/>
      </c>
      <c r="D250" s="16" t="str">
        <f>M250</f>
        <v/>
      </c>
      <c r="E250" t="str">
        <f>IF(P250&gt;0,P250&amp;" gün",IF(O250&gt;0,O250&amp;" ay",""))</f>
        <v/>
      </c>
      <c r="F250" s="16" t="str">
        <f>IF(OR('Cihazlar'!C250="",M250=""),"",IF(P250&gt;0,M250+P250,IF(O250&gt;0,EDATE(M250,O250),"")))</f>
        <v/>
      </c>
      <c r="G250" s="17" t="str">
        <f>IF(F250="","",F250-TODAY())</f>
        <v/>
      </c>
      <c r="H250" t="str">
        <f>IF(G250="","",IF(G250&lt;0,"Gecikmiş",IF(G250&lt;=30,"30 gün içinde","Planlı")))</f>
        <v/>
      </c>
      <c r="I250" s="16" t="str">
        <f>IF('Cihazlar'!S250="","",IF('Cihazlar'!T250="Uygun değil",(IF('Cihazlar'!S250="","",IF(ISNUMBER('Cihazlar'!S250),'Cihazlar'!S250,IFERROR(DATE(VALUE(RIGHT('Cihazlar'!S250,4)),VALUE(MID('Cihazlar'!S250,4,2)),VALUE(LEFT('Cihazlar'!S250,2))),""))))+0,EDATE((IF('Cihazlar'!S250="","",IF(ISNUMBER('Cihazlar'!S250),'Cihazlar'!S250,IFERROR(DATE(VALUE(RIGHT('Cihazlar'!S250,4)),VALUE(MID('Cihazlar'!S250,4,2)),VALUE(LEFT('Cihazlar'!S250,2))),"")))),12)))</f>
        <v/>
      </c>
      <c r="J250" s="17" t="str">
        <f>IF(I250="","",I250-TODAY())</f>
        <v/>
      </c>
      <c r="K250" s="16" t="str">
        <f>IF('Cihazlar'!V250="","",IF('Cihazlar'!W250="Uygun değil",(IF('Cihazlar'!V250="","",IF(ISNUMBER('Cihazlar'!V250),'Cihazlar'!V250,IFERROR(DATE(VALUE(RIGHT('Cihazlar'!V250,4)),VALUE(MID('Cihazlar'!V250,4,2)),VALUE(LEFT('Cihazlar'!V250,2))),""))))+0,EDATE((IF('Cihazlar'!V250="","",IF(ISNUMBER('Cihazlar'!V250),'Cihazlar'!V250,IFERROR(DATE(VALUE(RIGHT('Cihazlar'!V250,4)),VALUE(MID('Cihazlar'!V250,4,2)),VALUE(LEFT('Cihazlar'!V250,2))),"")))),12)))</f>
        <v/>
      </c>
      <c r="L250" s="17" t="str">
        <f>IF(K250="","",K250-TODAY())</f>
        <v/>
      </c>
      <c r="M250" s="16" t="str">
        <f>IF('Cihazlar'!F250&lt;&gt;"",IF('Cihazlar'!F250="","",IF(ISNUMBER('Cihazlar'!F250),'Cihazlar'!F250,IFERROR(DATE(VALUE(RIGHT('Cihazlar'!F250,4)),VALUE(MID('Cihazlar'!F250,4,2)),VALUE(LEFT('Cihazlar'!F250,2))),""))),IF('Cihazlar'!E250="","",IF(ISNUMBER('Cihazlar'!E250),'Cihazlar'!E250,IFERROR(DATE(VALUE(RIGHT('Cihazlar'!E250,4)),VALUE(MID('Cihazlar'!E250,4,2)),VALUE(LEFT('Cihazlar'!E250,2))),""))))</f>
        <v/>
      </c>
      <c r="N250" t="str">
        <f>IF('Cihazlar'!C250="","",IFERROR(MATCH('Cihazlar'!C250,'Ürünler'!$A:$A,0),IFERROR(MATCH('Cihazlar'!C250,'Ürünler'!$B:$B,0),"")))</f>
        <v/>
      </c>
      <c r="O250">
        <f>IF(P250&gt;0,0,IF('Cihazlar'!J250&lt;&gt;"",N(VALUE('Cihazlar'!J250)),IF(N250="",0,N(INDEX('Ürünler'!$C:$C,N250)))))</f>
        <v>0</v>
      </c>
      <c r="P250">
        <f>IF('Cihazlar'!K250&lt;&gt;"",N(VALUE('Cihazlar'!K250)),IF('Cihazlar'!J250&lt;&gt;"",0,IF(N250="",0,N(INDEX('Ürünler'!$D:$D,N250)))))</f>
        <v>0</v>
      </c>
    </row>
    <row r="251" spans="1:16">
      <c r="A251" t="str">
        <f>IF(AND('Cihazlar'!A251="",'Cihazlar'!B251=""),"",IFERROR(INDEX('Müşteriler'!$A:$A,MATCH(IF('Cihazlar'!A251="","§",'Cihazlar'!A251),'Müşteriler'!$K:$K,0)),IFERROR(INDEX('Müşteriler'!$A:$A,MATCH(IF('Cihazlar'!B251="","§",'Cihazlar'!B251),'Müşteriler'!$C:$C,0)),'Cihazlar'!A251&amp;'Cihazlar'!B251)))</f>
        <v/>
      </c>
      <c r="B251" t="str">
        <f>IF('Cihazlar'!C251="","",IF(N251="",'Cihazlar'!C251,INDEX('Ürünler'!$B:$B,N251)))</f>
        <v/>
      </c>
      <c r="C251" t="str">
        <f>IF('Cihazlar'!D251="","",'Cihazlar'!D251)</f>
        <v/>
      </c>
      <c r="D251" s="16" t="str">
        <f>M251</f>
        <v/>
      </c>
      <c r="E251" t="str">
        <f>IF(P251&gt;0,P251&amp;" gün",IF(O251&gt;0,O251&amp;" ay",""))</f>
        <v/>
      </c>
      <c r="F251" s="16" t="str">
        <f>IF(OR('Cihazlar'!C251="",M251=""),"",IF(P251&gt;0,M251+P251,IF(O251&gt;0,EDATE(M251,O251),"")))</f>
        <v/>
      </c>
      <c r="G251" s="17" t="str">
        <f>IF(F251="","",F251-TODAY())</f>
        <v/>
      </c>
      <c r="H251" t="str">
        <f>IF(G251="","",IF(G251&lt;0,"Gecikmiş",IF(G251&lt;=30,"30 gün içinde","Planlı")))</f>
        <v/>
      </c>
      <c r="I251" s="16" t="str">
        <f>IF('Cihazlar'!S251="","",IF('Cihazlar'!T251="Uygun değil",(IF('Cihazlar'!S251="","",IF(ISNUMBER('Cihazlar'!S251),'Cihazlar'!S251,IFERROR(DATE(VALUE(RIGHT('Cihazlar'!S251,4)),VALUE(MID('Cihazlar'!S251,4,2)),VALUE(LEFT('Cihazlar'!S251,2))),""))))+0,EDATE((IF('Cihazlar'!S251="","",IF(ISNUMBER('Cihazlar'!S251),'Cihazlar'!S251,IFERROR(DATE(VALUE(RIGHT('Cihazlar'!S251,4)),VALUE(MID('Cihazlar'!S251,4,2)),VALUE(LEFT('Cihazlar'!S251,2))),"")))),12)))</f>
        <v/>
      </c>
      <c r="J251" s="17" t="str">
        <f>IF(I251="","",I251-TODAY())</f>
        <v/>
      </c>
      <c r="K251" s="16" t="str">
        <f>IF('Cihazlar'!V251="","",IF('Cihazlar'!W251="Uygun değil",(IF('Cihazlar'!V251="","",IF(ISNUMBER('Cihazlar'!V251),'Cihazlar'!V251,IFERROR(DATE(VALUE(RIGHT('Cihazlar'!V251,4)),VALUE(MID('Cihazlar'!V251,4,2)),VALUE(LEFT('Cihazlar'!V251,2))),""))))+0,EDATE((IF('Cihazlar'!V251="","",IF(ISNUMBER('Cihazlar'!V251),'Cihazlar'!V251,IFERROR(DATE(VALUE(RIGHT('Cihazlar'!V251,4)),VALUE(MID('Cihazlar'!V251,4,2)),VALUE(LEFT('Cihazlar'!V251,2))),"")))),12)))</f>
        <v/>
      </c>
      <c r="L251" s="17" t="str">
        <f>IF(K251="","",K251-TODAY())</f>
        <v/>
      </c>
      <c r="M251" s="16" t="str">
        <f>IF('Cihazlar'!F251&lt;&gt;"",IF('Cihazlar'!F251="","",IF(ISNUMBER('Cihazlar'!F251),'Cihazlar'!F251,IFERROR(DATE(VALUE(RIGHT('Cihazlar'!F251,4)),VALUE(MID('Cihazlar'!F251,4,2)),VALUE(LEFT('Cihazlar'!F251,2))),""))),IF('Cihazlar'!E251="","",IF(ISNUMBER('Cihazlar'!E251),'Cihazlar'!E251,IFERROR(DATE(VALUE(RIGHT('Cihazlar'!E251,4)),VALUE(MID('Cihazlar'!E251,4,2)),VALUE(LEFT('Cihazlar'!E251,2))),""))))</f>
        <v/>
      </c>
      <c r="N251" t="str">
        <f>IF('Cihazlar'!C251="","",IFERROR(MATCH('Cihazlar'!C251,'Ürünler'!$A:$A,0),IFERROR(MATCH('Cihazlar'!C251,'Ürünler'!$B:$B,0),"")))</f>
        <v/>
      </c>
      <c r="O251">
        <f>IF(P251&gt;0,0,IF('Cihazlar'!J251&lt;&gt;"",N(VALUE('Cihazlar'!J251)),IF(N251="",0,N(INDEX('Ürünler'!$C:$C,N251)))))</f>
        <v>0</v>
      </c>
      <c r="P251">
        <f>IF('Cihazlar'!K251&lt;&gt;"",N(VALUE('Cihazlar'!K251)),IF('Cihazlar'!J251&lt;&gt;"",0,IF(N251="",0,N(INDEX('Ürünler'!$D:$D,N251)))))</f>
        <v>0</v>
      </c>
    </row>
    <row r="252" spans="1:16">
      <c r="A252" t="str">
        <f>IF(AND('Cihazlar'!A252="",'Cihazlar'!B252=""),"",IFERROR(INDEX('Müşteriler'!$A:$A,MATCH(IF('Cihazlar'!A252="","§",'Cihazlar'!A252),'Müşteriler'!$K:$K,0)),IFERROR(INDEX('Müşteriler'!$A:$A,MATCH(IF('Cihazlar'!B252="","§",'Cihazlar'!B252),'Müşteriler'!$C:$C,0)),'Cihazlar'!A252&amp;'Cihazlar'!B252)))</f>
        <v/>
      </c>
      <c r="B252" t="str">
        <f>IF('Cihazlar'!C252="","",IF(N252="",'Cihazlar'!C252,INDEX('Ürünler'!$B:$B,N252)))</f>
        <v/>
      </c>
      <c r="C252" t="str">
        <f>IF('Cihazlar'!D252="","",'Cihazlar'!D252)</f>
        <v/>
      </c>
      <c r="D252" s="16" t="str">
        <f>M252</f>
        <v/>
      </c>
      <c r="E252" t="str">
        <f>IF(P252&gt;0,P252&amp;" gün",IF(O252&gt;0,O252&amp;" ay",""))</f>
        <v/>
      </c>
      <c r="F252" s="16" t="str">
        <f>IF(OR('Cihazlar'!C252="",M252=""),"",IF(P252&gt;0,M252+P252,IF(O252&gt;0,EDATE(M252,O252),"")))</f>
        <v/>
      </c>
      <c r="G252" s="17" t="str">
        <f>IF(F252="","",F252-TODAY())</f>
        <v/>
      </c>
      <c r="H252" t="str">
        <f>IF(G252="","",IF(G252&lt;0,"Gecikmiş",IF(G252&lt;=30,"30 gün içinde","Planlı")))</f>
        <v/>
      </c>
      <c r="I252" s="16" t="str">
        <f>IF('Cihazlar'!S252="","",IF('Cihazlar'!T252="Uygun değil",(IF('Cihazlar'!S252="","",IF(ISNUMBER('Cihazlar'!S252),'Cihazlar'!S252,IFERROR(DATE(VALUE(RIGHT('Cihazlar'!S252,4)),VALUE(MID('Cihazlar'!S252,4,2)),VALUE(LEFT('Cihazlar'!S252,2))),""))))+0,EDATE((IF('Cihazlar'!S252="","",IF(ISNUMBER('Cihazlar'!S252),'Cihazlar'!S252,IFERROR(DATE(VALUE(RIGHT('Cihazlar'!S252,4)),VALUE(MID('Cihazlar'!S252,4,2)),VALUE(LEFT('Cihazlar'!S252,2))),"")))),12)))</f>
        <v/>
      </c>
      <c r="J252" s="17" t="str">
        <f>IF(I252="","",I252-TODAY())</f>
        <v/>
      </c>
      <c r="K252" s="16" t="str">
        <f>IF('Cihazlar'!V252="","",IF('Cihazlar'!W252="Uygun değil",(IF('Cihazlar'!V252="","",IF(ISNUMBER('Cihazlar'!V252),'Cihazlar'!V252,IFERROR(DATE(VALUE(RIGHT('Cihazlar'!V252,4)),VALUE(MID('Cihazlar'!V252,4,2)),VALUE(LEFT('Cihazlar'!V252,2))),""))))+0,EDATE((IF('Cihazlar'!V252="","",IF(ISNUMBER('Cihazlar'!V252),'Cihazlar'!V252,IFERROR(DATE(VALUE(RIGHT('Cihazlar'!V252,4)),VALUE(MID('Cihazlar'!V252,4,2)),VALUE(LEFT('Cihazlar'!V252,2))),"")))),12)))</f>
        <v/>
      </c>
      <c r="L252" s="17" t="str">
        <f>IF(K252="","",K252-TODAY())</f>
        <v/>
      </c>
      <c r="M252" s="16" t="str">
        <f>IF('Cihazlar'!F252&lt;&gt;"",IF('Cihazlar'!F252="","",IF(ISNUMBER('Cihazlar'!F252),'Cihazlar'!F252,IFERROR(DATE(VALUE(RIGHT('Cihazlar'!F252,4)),VALUE(MID('Cihazlar'!F252,4,2)),VALUE(LEFT('Cihazlar'!F252,2))),""))),IF('Cihazlar'!E252="","",IF(ISNUMBER('Cihazlar'!E252),'Cihazlar'!E252,IFERROR(DATE(VALUE(RIGHT('Cihazlar'!E252,4)),VALUE(MID('Cihazlar'!E252,4,2)),VALUE(LEFT('Cihazlar'!E252,2))),""))))</f>
        <v/>
      </c>
      <c r="N252" t="str">
        <f>IF('Cihazlar'!C252="","",IFERROR(MATCH('Cihazlar'!C252,'Ürünler'!$A:$A,0),IFERROR(MATCH('Cihazlar'!C252,'Ürünler'!$B:$B,0),"")))</f>
        <v/>
      </c>
      <c r="O252">
        <f>IF(P252&gt;0,0,IF('Cihazlar'!J252&lt;&gt;"",N(VALUE('Cihazlar'!J252)),IF(N252="",0,N(INDEX('Ürünler'!$C:$C,N252)))))</f>
        <v>0</v>
      </c>
      <c r="P252">
        <f>IF('Cihazlar'!K252&lt;&gt;"",N(VALUE('Cihazlar'!K252)),IF('Cihazlar'!J252&lt;&gt;"",0,IF(N252="",0,N(INDEX('Ürünler'!$D:$D,N252)))))</f>
        <v>0</v>
      </c>
    </row>
    <row r="253" spans="1:16">
      <c r="A253" t="str">
        <f>IF(AND('Cihazlar'!A253="",'Cihazlar'!B253=""),"",IFERROR(INDEX('Müşteriler'!$A:$A,MATCH(IF('Cihazlar'!A253="","§",'Cihazlar'!A253),'Müşteriler'!$K:$K,0)),IFERROR(INDEX('Müşteriler'!$A:$A,MATCH(IF('Cihazlar'!B253="","§",'Cihazlar'!B253),'Müşteriler'!$C:$C,0)),'Cihazlar'!A253&amp;'Cihazlar'!B253)))</f>
        <v/>
      </c>
      <c r="B253" t="str">
        <f>IF('Cihazlar'!C253="","",IF(N253="",'Cihazlar'!C253,INDEX('Ürünler'!$B:$B,N253)))</f>
        <v/>
      </c>
      <c r="C253" t="str">
        <f>IF('Cihazlar'!D253="","",'Cihazlar'!D253)</f>
        <v/>
      </c>
      <c r="D253" s="16" t="str">
        <f>M253</f>
        <v/>
      </c>
      <c r="E253" t="str">
        <f>IF(P253&gt;0,P253&amp;" gün",IF(O253&gt;0,O253&amp;" ay",""))</f>
        <v/>
      </c>
      <c r="F253" s="16" t="str">
        <f>IF(OR('Cihazlar'!C253="",M253=""),"",IF(P253&gt;0,M253+P253,IF(O253&gt;0,EDATE(M253,O253),"")))</f>
        <v/>
      </c>
      <c r="G253" s="17" t="str">
        <f>IF(F253="","",F253-TODAY())</f>
        <v/>
      </c>
      <c r="H253" t="str">
        <f>IF(G253="","",IF(G253&lt;0,"Gecikmiş",IF(G253&lt;=30,"30 gün içinde","Planlı")))</f>
        <v/>
      </c>
      <c r="I253" s="16" t="str">
        <f>IF('Cihazlar'!S253="","",IF('Cihazlar'!T253="Uygun değil",(IF('Cihazlar'!S253="","",IF(ISNUMBER('Cihazlar'!S253),'Cihazlar'!S253,IFERROR(DATE(VALUE(RIGHT('Cihazlar'!S253,4)),VALUE(MID('Cihazlar'!S253,4,2)),VALUE(LEFT('Cihazlar'!S253,2))),""))))+0,EDATE((IF('Cihazlar'!S253="","",IF(ISNUMBER('Cihazlar'!S253),'Cihazlar'!S253,IFERROR(DATE(VALUE(RIGHT('Cihazlar'!S253,4)),VALUE(MID('Cihazlar'!S253,4,2)),VALUE(LEFT('Cihazlar'!S253,2))),"")))),12)))</f>
        <v/>
      </c>
      <c r="J253" s="17" t="str">
        <f>IF(I253="","",I253-TODAY())</f>
        <v/>
      </c>
      <c r="K253" s="16" t="str">
        <f>IF('Cihazlar'!V253="","",IF('Cihazlar'!W253="Uygun değil",(IF('Cihazlar'!V253="","",IF(ISNUMBER('Cihazlar'!V253),'Cihazlar'!V253,IFERROR(DATE(VALUE(RIGHT('Cihazlar'!V253,4)),VALUE(MID('Cihazlar'!V253,4,2)),VALUE(LEFT('Cihazlar'!V253,2))),""))))+0,EDATE((IF('Cihazlar'!V253="","",IF(ISNUMBER('Cihazlar'!V253),'Cihazlar'!V253,IFERROR(DATE(VALUE(RIGHT('Cihazlar'!V253,4)),VALUE(MID('Cihazlar'!V253,4,2)),VALUE(LEFT('Cihazlar'!V253,2))),"")))),12)))</f>
        <v/>
      </c>
      <c r="L253" s="17" t="str">
        <f>IF(K253="","",K253-TODAY())</f>
        <v/>
      </c>
      <c r="M253" s="16" t="str">
        <f>IF('Cihazlar'!F253&lt;&gt;"",IF('Cihazlar'!F253="","",IF(ISNUMBER('Cihazlar'!F253),'Cihazlar'!F253,IFERROR(DATE(VALUE(RIGHT('Cihazlar'!F253,4)),VALUE(MID('Cihazlar'!F253,4,2)),VALUE(LEFT('Cihazlar'!F253,2))),""))),IF('Cihazlar'!E253="","",IF(ISNUMBER('Cihazlar'!E253),'Cihazlar'!E253,IFERROR(DATE(VALUE(RIGHT('Cihazlar'!E253,4)),VALUE(MID('Cihazlar'!E253,4,2)),VALUE(LEFT('Cihazlar'!E253,2))),""))))</f>
        <v/>
      </c>
      <c r="N253" t="str">
        <f>IF('Cihazlar'!C253="","",IFERROR(MATCH('Cihazlar'!C253,'Ürünler'!$A:$A,0),IFERROR(MATCH('Cihazlar'!C253,'Ürünler'!$B:$B,0),"")))</f>
        <v/>
      </c>
      <c r="O253">
        <f>IF(P253&gt;0,0,IF('Cihazlar'!J253&lt;&gt;"",N(VALUE('Cihazlar'!J253)),IF(N253="",0,N(INDEX('Ürünler'!$C:$C,N253)))))</f>
        <v>0</v>
      </c>
      <c r="P253">
        <f>IF('Cihazlar'!K253&lt;&gt;"",N(VALUE('Cihazlar'!K253)),IF('Cihazlar'!J253&lt;&gt;"",0,IF(N253="",0,N(INDEX('Ürünler'!$D:$D,N253)))))</f>
        <v>0</v>
      </c>
    </row>
    <row r="254" spans="1:16">
      <c r="A254" t="str">
        <f>IF(AND('Cihazlar'!A254="",'Cihazlar'!B254=""),"",IFERROR(INDEX('Müşteriler'!$A:$A,MATCH(IF('Cihazlar'!A254="","§",'Cihazlar'!A254),'Müşteriler'!$K:$K,0)),IFERROR(INDEX('Müşteriler'!$A:$A,MATCH(IF('Cihazlar'!B254="","§",'Cihazlar'!B254),'Müşteriler'!$C:$C,0)),'Cihazlar'!A254&amp;'Cihazlar'!B254)))</f>
        <v/>
      </c>
      <c r="B254" t="str">
        <f>IF('Cihazlar'!C254="","",IF(N254="",'Cihazlar'!C254,INDEX('Ürünler'!$B:$B,N254)))</f>
        <v/>
      </c>
      <c r="C254" t="str">
        <f>IF('Cihazlar'!D254="","",'Cihazlar'!D254)</f>
        <v/>
      </c>
      <c r="D254" s="16" t="str">
        <f>M254</f>
        <v/>
      </c>
      <c r="E254" t="str">
        <f>IF(P254&gt;0,P254&amp;" gün",IF(O254&gt;0,O254&amp;" ay",""))</f>
        <v/>
      </c>
      <c r="F254" s="16" t="str">
        <f>IF(OR('Cihazlar'!C254="",M254=""),"",IF(P254&gt;0,M254+P254,IF(O254&gt;0,EDATE(M254,O254),"")))</f>
        <v/>
      </c>
      <c r="G254" s="17" t="str">
        <f>IF(F254="","",F254-TODAY())</f>
        <v/>
      </c>
      <c r="H254" t="str">
        <f>IF(G254="","",IF(G254&lt;0,"Gecikmiş",IF(G254&lt;=30,"30 gün içinde","Planlı")))</f>
        <v/>
      </c>
      <c r="I254" s="16" t="str">
        <f>IF('Cihazlar'!S254="","",IF('Cihazlar'!T254="Uygun değil",(IF('Cihazlar'!S254="","",IF(ISNUMBER('Cihazlar'!S254),'Cihazlar'!S254,IFERROR(DATE(VALUE(RIGHT('Cihazlar'!S254,4)),VALUE(MID('Cihazlar'!S254,4,2)),VALUE(LEFT('Cihazlar'!S254,2))),""))))+0,EDATE((IF('Cihazlar'!S254="","",IF(ISNUMBER('Cihazlar'!S254),'Cihazlar'!S254,IFERROR(DATE(VALUE(RIGHT('Cihazlar'!S254,4)),VALUE(MID('Cihazlar'!S254,4,2)),VALUE(LEFT('Cihazlar'!S254,2))),"")))),12)))</f>
        <v/>
      </c>
      <c r="J254" s="17" t="str">
        <f>IF(I254="","",I254-TODAY())</f>
        <v/>
      </c>
      <c r="K254" s="16" t="str">
        <f>IF('Cihazlar'!V254="","",IF('Cihazlar'!W254="Uygun değil",(IF('Cihazlar'!V254="","",IF(ISNUMBER('Cihazlar'!V254),'Cihazlar'!V254,IFERROR(DATE(VALUE(RIGHT('Cihazlar'!V254,4)),VALUE(MID('Cihazlar'!V254,4,2)),VALUE(LEFT('Cihazlar'!V254,2))),""))))+0,EDATE((IF('Cihazlar'!V254="","",IF(ISNUMBER('Cihazlar'!V254),'Cihazlar'!V254,IFERROR(DATE(VALUE(RIGHT('Cihazlar'!V254,4)),VALUE(MID('Cihazlar'!V254,4,2)),VALUE(LEFT('Cihazlar'!V254,2))),"")))),12)))</f>
        <v/>
      </c>
      <c r="L254" s="17" t="str">
        <f>IF(K254="","",K254-TODAY())</f>
        <v/>
      </c>
      <c r="M254" s="16" t="str">
        <f>IF('Cihazlar'!F254&lt;&gt;"",IF('Cihazlar'!F254="","",IF(ISNUMBER('Cihazlar'!F254),'Cihazlar'!F254,IFERROR(DATE(VALUE(RIGHT('Cihazlar'!F254,4)),VALUE(MID('Cihazlar'!F254,4,2)),VALUE(LEFT('Cihazlar'!F254,2))),""))),IF('Cihazlar'!E254="","",IF(ISNUMBER('Cihazlar'!E254),'Cihazlar'!E254,IFERROR(DATE(VALUE(RIGHT('Cihazlar'!E254,4)),VALUE(MID('Cihazlar'!E254,4,2)),VALUE(LEFT('Cihazlar'!E254,2))),""))))</f>
        <v/>
      </c>
      <c r="N254" t="str">
        <f>IF('Cihazlar'!C254="","",IFERROR(MATCH('Cihazlar'!C254,'Ürünler'!$A:$A,0),IFERROR(MATCH('Cihazlar'!C254,'Ürünler'!$B:$B,0),"")))</f>
        <v/>
      </c>
      <c r="O254">
        <f>IF(P254&gt;0,0,IF('Cihazlar'!J254&lt;&gt;"",N(VALUE('Cihazlar'!J254)),IF(N254="",0,N(INDEX('Ürünler'!$C:$C,N254)))))</f>
        <v>0</v>
      </c>
      <c r="P254">
        <f>IF('Cihazlar'!K254&lt;&gt;"",N(VALUE('Cihazlar'!K254)),IF('Cihazlar'!J254&lt;&gt;"",0,IF(N254="",0,N(INDEX('Ürünler'!$D:$D,N254)))))</f>
        <v>0</v>
      </c>
    </row>
    <row r="255" spans="1:16">
      <c r="A255" t="str">
        <f>IF(AND('Cihazlar'!A255="",'Cihazlar'!B255=""),"",IFERROR(INDEX('Müşteriler'!$A:$A,MATCH(IF('Cihazlar'!A255="","§",'Cihazlar'!A255),'Müşteriler'!$K:$K,0)),IFERROR(INDEX('Müşteriler'!$A:$A,MATCH(IF('Cihazlar'!B255="","§",'Cihazlar'!B255),'Müşteriler'!$C:$C,0)),'Cihazlar'!A255&amp;'Cihazlar'!B255)))</f>
        <v/>
      </c>
      <c r="B255" t="str">
        <f>IF('Cihazlar'!C255="","",IF(N255="",'Cihazlar'!C255,INDEX('Ürünler'!$B:$B,N255)))</f>
        <v/>
      </c>
      <c r="C255" t="str">
        <f>IF('Cihazlar'!D255="","",'Cihazlar'!D255)</f>
        <v/>
      </c>
      <c r="D255" s="16" t="str">
        <f>M255</f>
        <v/>
      </c>
      <c r="E255" t="str">
        <f>IF(P255&gt;0,P255&amp;" gün",IF(O255&gt;0,O255&amp;" ay",""))</f>
        <v/>
      </c>
      <c r="F255" s="16" t="str">
        <f>IF(OR('Cihazlar'!C255="",M255=""),"",IF(P255&gt;0,M255+P255,IF(O255&gt;0,EDATE(M255,O255),"")))</f>
        <v/>
      </c>
      <c r="G255" s="17" t="str">
        <f>IF(F255="","",F255-TODAY())</f>
        <v/>
      </c>
      <c r="H255" t="str">
        <f>IF(G255="","",IF(G255&lt;0,"Gecikmiş",IF(G255&lt;=30,"30 gün içinde","Planlı")))</f>
        <v/>
      </c>
      <c r="I255" s="16" t="str">
        <f>IF('Cihazlar'!S255="","",IF('Cihazlar'!T255="Uygun değil",(IF('Cihazlar'!S255="","",IF(ISNUMBER('Cihazlar'!S255),'Cihazlar'!S255,IFERROR(DATE(VALUE(RIGHT('Cihazlar'!S255,4)),VALUE(MID('Cihazlar'!S255,4,2)),VALUE(LEFT('Cihazlar'!S255,2))),""))))+0,EDATE((IF('Cihazlar'!S255="","",IF(ISNUMBER('Cihazlar'!S255),'Cihazlar'!S255,IFERROR(DATE(VALUE(RIGHT('Cihazlar'!S255,4)),VALUE(MID('Cihazlar'!S255,4,2)),VALUE(LEFT('Cihazlar'!S255,2))),"")))),12)))</f>
        <v/>
      </c>
      <c r="J255" s="17" t="str">
        <f>IF(I255="","",I255-TODAY())</f>
        <v/>
      </c>
      <c r="K255" s="16" t="str">
        <f>IF('Cihazlar'!V255="","",IF('Cihazlar'!W255="Uygun değil",(IF('Cihazlar'!V255="","",IF(ISNUMBER('Cihazlar'!V255),'Cihazlar'!V255,IFERROR(DATE(VALUE(RIGHT('Cihazlar'!V255,4)),VALUE(MID('Cihazlar'!V255,4,2)),VALUE(LEFT('Cihazlar'!V255,2))),""))))+0,EDATE((IF('Cihazlar'!V255="","",IF(ISNUMBER('Cihazlar'!V255),'Cihazlar'!V255,IFERROR(DATE(VALUE(RIGHT('Cihazlar'!V255,4)),VALUE(MID('Cihazlar'!V255,4,2)),VALUE(LEFT('Cihazlar'!V255,2))),"")))),12)))</f>
        <v/>
      </c>
      <c r="L255" s="17" t="str">
        <f>IF(K255="","",K255-TODAY())</f>
        <v/>
      </c>
      <c r="M255" s="16" t="str">
        <f>IF('Cihazlar'!F255&lt;&gt;"",IF('Cihazlar'!F255="","",IF(ISNUMBER('Cihazlar'!F255),'Cihazlar'!F255,IFERROR(DATE(VALUE(RIGHT('Cihazlar'!F255,4)),VALUE(MID('Cihazlar'!F255,4,2)),VALUE(LEFT('Cihazlar'!F255,2))),""))),IF('Cihazlar'!E255="","",IF(ISNUMBER('Cihazlar'!E255),'Cihazlar'!E255,IFERROR(DATE(VALUE(RIGHT('Cihazlar'!E255,4)),VALUE(MID('Cihazlar'!E255,4,2)),VALUE(LEFT('Cihazlar'!E255,2))),""))))</f>
        <v/>
      </c>
      <c r="N255" t="str">
        <f>IF('Cihazlar'!C255="","",IFERROR(MATCH('Cihazlar'!C255,'Ürünler'!$A:$A,0),IFERROR(MATCH('Cihazlar'!C255,'Ürünler'!$B:$B,0),"")))</f>
        <v/>
      </c>
      <c r="O255">
        <f>IF(P255&gt;0,0,IF('Cihazlar'!J255&lt;&gt;"",N(VALUE('Cihazlar'!J255)),IF(N255="",0,N(INDEX('Ürünler'!$C:$C,N255)))))</f>
        <v>0</v>
      </c>
      <c r="P255">
        <f>IF('Cihazlar'!K255&lt;&gt;"",N(VALUE('Cihazlar'!K255)),IF('Cihazlar'!J255&lt;&gt;"",0,IF(N255="",0,N(INDEX('Ürünler'!$D:$D,N255)))))</f>
        <v>0</v>
      </c>
    </row>
    <row r="256" spans="1:16">
      <c r="A256" t="str">
        <f>IF(AND('Cihazlar'!A256="",'Cihazlar'!B256=""),"",IFERROR(INDEX('Müşteriler'!$A:$A,MATCH(IF('Cihazlar'!A256="","§",'Cihazlar'!A256),'Müşteriler'!$K:$K,0)),IFERROR(INDEX('Müşteriler'!$A:$A,MATCH(IF('Cihazlar'!B256="","§",'Cihazlar'!B256),'Müşteriler'!$C:$C,0)),'Cihazlar'!A256&amp;'Cihazlar'!B256)))</f>
        <v/>
      </c>
      <c r="B256" t="str">
        <f>IF('Cihazlar'!C256="","",IF(N256="",'Cihazlar'!C256,INDEX('Ürünler'!$B:$B,N256)))</f>
        <v/>
      </c>
      <c r="C256" t="str">
        <f>IF('Cihazlar'!D256="","",'Cihazlar'!D256)</f>
        <v/>
      </c>
      <c r="D256" s="16" t="str">
        <f>M256</f>
        <v/>
      </c>
      <c r="E256" t="str">
        <f>IF(P256&gt;0,P256&amp;" gün",IF(O256&gt;0,O256&amp;" ay",""))</f>
        <v/>
      </c>
      <c r="F256" s="16" t="str">
        <f>IF(OR('Cihazlar'!C256="",M256=""),"",IF(P256&gt;0,M256+P256,IF(O256&gt;0,EDATE(M256,O256),"")))</f>
        <v/>
      </c>
      <c r="G256" s="17" t="str">
        <f>IF(F256="","",F256-TODAY())</f>
        <v/>
      </c>
      <c r="H256" t="str">
        <f>IF(G256="","",IF(G256&lt;0,"Gecikmiş",IF(G256&lt;=30,"30 gün içinde","Planlı")))</f>
        <v/>
      </c>
      <c r="I256" s="16" t="str">
        <f>IF('Cihazlar'!S256="","",IF('Cihazlar'!T256="Uygun değil",(IF('Cihazlar'!S256="","",IF(ISNUMBER('Cihazlar'!S256),'Cihazlar'!S256,IFERROR(DATE(VALUE(RIGHT('Cihazlar'!S256,4)),VALUE(MID('Cihazlar'!S256,4,2)),VALUE(LEFT('Cihazlar'!S256,2))),""))))+0,EDATE((IF('Cihazlar'!S256="","",IF(ISNUMBER('Cihazlar'!S256),'Cihazlar'!S256,IFERROR(DATE(VALUE(RIGHT('Cihazlar'!S256,4)),VALUE(MID('Cihazlar'!S256,4,2)),VALUE(LEFT('Cihazlar'!S256,2))),"")))),12)))</f>
        <v/>
      </c>
      <c r="J256" s="17" t="str">
        <f>IF(I256="","",I256-TODAY())</f>
        <v/>
      </c>
      <c r="K256" s="16" t="str">
        <f>IF('Cihazlar'!V256="","",IF('Cihazlar'!W256="Uygun değil",(IF('Cihazlar'!V256="","",IF(ISNUMBER('Cihazlar'!V256),'Cihazlar'!V256,IFERROR(DATE(VALUE(RIGHT('Cihazlar'!V256,4)),VALUE(MID('Cihazlar'!V256,4,2)),VALUE(LEFT('Cihazlar'!V256,2))),""))))+0,EDATE((IF('Cihazlar'!V256="","",IF(ISNUMBER('Cihazlar'!V256),'Cihazlar'!V256,IFERROR(DATE(VALUE(RIGHT('Cihazlar'!V256,4)),VALUE(MID('Cihazlar'!V256,4,2)),VALUE(LEFT('Cihazlar'!V256,2))),"")))),12)))</f>
        <v/>
      </c>
      <c r="L256" s="17" t="str">
        <f>IF(K256="","",K256-TODAY())</f>
        <v/>
      </c>
      <c r="M256" s="16" t="str">
        <f>IF('Cihazlar'!F256&lt;&gt;"",IF('Cihazlar'!F256="","",IF(ISNUMBER('Cihazlar'!F256),'Cihazlar'!F256,IFERROR(DATE(VALUE(RIGHT('Cihazlar'!F256,4)),VALUE(MID('Cihazlar'!F256,4,2)),VALUE(LEFT('Cihazlar'!F256,2))),""))),IF('Cihazlar'!E256="","",IF(ISNUMBER('Cihazlar'!E256),'Cihazlar'!E256,IFERROR(DATE(VALUE(RIGHT('Cihazlar'!E256,4)),VALUE(MID('Cihazlar'!E256,4,2)),VALUE(LEFT('Cihazlar'!E256,2))),""))))</f>
        <v/>
      </c>
      <c r="N256" t="str">
        <f>IF('Cihazlar'!C256="","",IFERROR(MATCH('Cihazlar'!C256,'Ürünler'!$A:$A,0),IFERROR(MATCH('Cihazlar'!C256,'Ürünler'!$B:$B,0),"")))</f>
        <v/>
      </c>
      <c r="O256">
        <f>IF(P256&gt;0,0,IF('Cihazlar'!J256&lt;&gt;"",N(VALUE('Cihazlar'!J256)),IF(N256="",0,N(INDEX('Ürünler'!$C:$C,N256)))))</f>
        <v>0</v>
      </c>
      <c r="P256">
        <f>IF('Cihazlar'!K256&lt;&gt;"",N(VALUE('Cihazlar'!K256)),IF('Cihazlar'!J256&lt;&gt;"",0,IF(N256="",0,N(INDEX('Ürünler'!$D:$D,N256)))))</f>
        <v>0</v>
      </c>
    </row>
    <row r="257" spans="1:16">
      <c r="A257" t="str">
        <f>IF(AND('Cihazlar'!A257="",'Cihazlar'!B257=""),"",IFERROR(INDEX('Müşteriler'!$A:$A,MATCH(IF('Cihazlar'!A257="","§",'Cihazlar'!A257),'Müşteriler'!$K:$K,0)),IFERROR(INDEX('Müşteriler'!$A:$A,MATCH(IF('Cihazlar'!B257="","§",'Cihazlar'!B257),'Müşteriler'!$C:$C,0)),'Cihazlar'!A257&amp;'Cihazlar'!B257)))</f>
        <v/>
      </c>
      <c r="B257" t="str">
        <f>IF('Cihazlar'!C257="","",IF(N257="",'Cihazlar'!C257,INDEX('Ürünler'!$B:$B,N257)))</f>
        <v/>
      </c>
      <c r="C257" t="str">
        <f>IF('Cihazlar'!D257="","",'Cihazlar'!D257)</f>
        <v/>
      </c>
      <c r="D257" s="16" t="str">
        <f>M257</f>
        <v/>
      </c>
      <c r="E257" t="str">
        <f>IF(P257&gt;0,P257&amp;" gün",IF(O257&gt;0,O257&amp;" ay",""))</f>
        <v/>
      </c>
      <c r="F257" s="16" t="str">
        <f>IF(OR('Cihazlar'!C257="",M257=""),"",IF(P257&gt;0,M257+P257,IF(O257&gt;0,EDATE(M257,O257),"")))</f>
        <v/>
      </c>
      <c r="G257" s="17" t="str">
        <f>IF(F257="","",F257-TODAY())</f>
        <v/>
      </c>
      <c r="H257" t="str">
        <f>IF(G257="","",IF(G257&lt;0,"Gecikmiş",IF(G257&lt;=30,"30 gün içinde","Planlı")))</f>
        <v/>
      </c>
      <c r="I257" s="16" t="str">
        <f>IF('Cihazlar'!S257="","",IF('Cihazlar'!T257="Uygun değil",(IF('Cihazlar'!S257="","",IF(ISNUMBER('Cihazlar'!S257),'Cihazlar'!S257,IFERROR(DATE(VALUE(RIGHT('Cihazlar'!S257,4)),VALUE(MID('Cihazlar'!S257,4,2)),VALUE(LEFT('Cihazlar'!S257,2))),""))))+0,EDATE((IF('Cihazlar'!S257="","",IF(ISNUMBER('Cihazlar'!S257),'Cihazlar'!S257,IFERROR(DATE(VALUE(RIGHT('Cihazlar'!S257,4)),VALUE(MID('Cihazlar'!S257,4,2)),VALUE(LEFT('Cihazlar'!S257,2))),"")))),12)))</f>
        <v/>
      </c>
      <c r="J257" s="17" t="str">
        <f>IF(I257="","",I257-TODAY())</f>
        <v/>
      </c>
      <c r="K257" s="16" t="str">
        <f>IF('Cihazlar'!V257="","",IF('Cihazlar'!W257="Uygun değil",(IF('Cihazlar'!V257="","",IF(ISNUMBER('Cihazlar'!V257),'Cihazlar'!V257,IFERROR(DATE(VALUE(RIGHT('Cihazlar'!V257,4)),VALUE(MID('Cihazlar'!V257,4,2)),VALUE(LEFT('Cihazlar'!V257,2))),""))))+0,EDATE((IF('Cihazlar'!V257="","",IF(ISNUMBER('Cihazlar'!V257),'Cihazlar'!V257,IFERROR(DATE(VALUE(RIGHT('Cihazlar'!V257,4)),VALUE(MID('Cihazlar'!V257,4,2)),VALUE(LEFT('Cihazlar'!V257,2))),"")))),12)))</f>
        <v/>
      </c>
      <c r="L257" s="17" t="str">
        <f>IF(K257="","",K257-TODAY())</f>
        <v/>
      </c>
      <c r="M257" s="16" t="str">
        <f>IF('Cihazlar'!F257&lt;&gt;"",IF('Cihazlar'!F257="","",IF(ISNUMBER('Cihazlar'!F257),'Cihazlar'!F257,IFERROR(DATE(VALUE(RIGHT('Cihazlar'!F257,4)),VALUE(MID('Cihazlar'!F257,4,2)),VALUE(LEFT('Cihazlar'!F257,2))),""))),IF('Cihazlar'!E257="","",IF(ISNUMBER('Cihazlar'!E257),'Cihazlar'!E257,IFERROR(DATE(VALUE(RIGHT('Cihazlar'!E257,4)),VALUE(MID('Cihazlar'!E257,4,2)),VALUE(LEFT('Cihazlar'!E257,2))),""))))</f>
        <v/>
      </c>
      <c r="N257" t="str">
        <f>IF('Cihazlar'!C257="","",IFERROR(MATCH('Cihazlar'!C257,'Ürünler'!$A:$A,0),IFERROR(MATCH('Cihazlar'!C257,'Ürünler'!$B:$B,0),"")))</f>
        <v/>
      </c>
      <c r="O257">
        <f>IF(P257&gt;0,0,IF('Cihazlar'!J257&lt;&gt;"",N(VALUE('Cihazlar'!J257)),IF(N257="",0,N(INDEX('Ürünler'!$C:$C,N257)))))</f>
        <v>0</v>
      </c>
      <c r="P257">
        <f>IF('Cihazlar'!K257&lt;&gt;"",N(VALUE('Cihazlar'!K257)),IF('Cihazlar'!J257&lt;&gt;"",0,IF(N257="",0,N(INDEX('Ürünler'!$D:$D,N257)))))</f>
        <v>0</v>
      </c>
    </row>
    <row r="258" spans="1:16">
      <c r="A258" t="str">
        <f>IF(AND('Cihazlar'!A258="",'Cihazlar'!B258=""),"",IFERROR(INDEX('Müşteriler'!$A:$A,MATCH(IF('Cihazlar'!A258="","§",'Cihazlar'!A258),'Müşteriler'!$K:$K,0)),IFERROR(INDEX('Müşteriler'!$A:$A,MATCH(IF('Cihazlar'!B258="","§",'Cihazlar'!B258),'Müşteriler'!$C:$C,0)),'Cihazlar'!A258&amp;'Cihazlar'!B258)))</f>
        <v/>
      </c>
      <c r="B258" t="str">
        <f>IF('Cihazlar'!C258="","",IF(N258="",'Cihazlar'!C258,INDEX('Ürünler'!$B:$B,N258)))</f>
        <v/>
      </c>
      <c r="C258" t="str">
        <f>IF('Cihazlar'!D258="","",'Cihazlar'!D258)</f>
        <v/>
      </c>
      <c r="D258" s="16" t="str">
        <f>M258</f>
        <v/>
      </c>
      <c r="E258" t="str">
        <f>IF(P258&gt;0,P258&amp;" gün",IF(O258&gt;0,O258&amp;" ay",""))</f>
        <v/>
      </c>
      <c r="F258" s="16" t="str">
        <f>IF(OR('Cihazlar'!C258="",M258=""),"",IF(P258&gt;0,M258+P258,IF(O258&gt;0,EDATE(M258,O258),"")))</f>
        <v/>
      </c>
      <c r="G258" s="17" t="str">
        <f>IF(F258="","",F258-TODAY())</f>
        <v/>
      </c>
      <c r="H258" t="str">
        <f>IF(G258="","",IF(G258&lt;0,"Gecikmiş",IF(G258&lt;=30,"30 gün içinde","Planlı")))</f>
        <v/>
      </c>
      <c r="I258" s="16" t="str">
        <f>IF('Cihazlar'!S258="","",IF('Cihazlar'!T258="Uygun değil",(IF('Cihazlar'!S258="","",IF(ISNUMBER('Cihazlar'!S258),'Cihazlar'!S258,IFERROR(DATE(VALUE(RIGHT('Cihazlar'!S258,4)),VALUE(MID('Cihazlar'!S258,4,2)),VALUE(LEFT('Cihazlar'!S258,2))),""))))+0,EDATE((IF('Cihazlar'!S258="","",IF(ISNUMBER('Cihazlar'!S258),'Cihazlar'!S258,IFERROR(DATE(VALUE(RIGHT('Cihazlar'!S258,4)),VALUE(MID('Cihazlar'!S258,4,2)),VALUE(LEFT('Cihazlar'!S258,2))),"")))),12)))</f>
        <v/>
      </c>
      <c r="J258" s="17" t="str">
        <f>IF(I258="","",I258-TODAY())</f>
        <v/>
      </c>
      <c r="K258" s="16" t="str">
        <f>IF('Cihazlar'!V258="","",IF('Cihazlar'!W258="Uygun değil",(IF('Cihazlar'!V258="","",IF(ISNUMBER('Cihazlar'!V258),'Cihazlar'!V258,IFERROR(DATE(VALUE(RIGHT('Cihazlar'!V258,4)),VALUE(MID('Cihazlar'!V258,4,2)),VALUE(LEFT('Cihazlar'!V258,2))),""))))+0,EDATE((IF('Cihazlar'!V258="","",IF(ISNUMBER('Cihazlar'!V258),'Cihazlar'!V258,IFERROR(DATE(VALUE(RIGHT('Cihazlar'!V258,4)),VALUE(MID('Cihazlar'!V258,4,2)),VALUE(LEFT('Cihazlar'!V258,2))),"")))),12)))</f>
        <v/>
      </c>
      <c r="L258" s="17" t="str">
        <f>IF(K258="","",K258-TODAY())</f>
        <v/>
      </c>
      <c r="M258" s="16" t="str">
        <f>IF('Cihazlar'!F258&lt;&gt;"",IF('Cihazlar'!F258="","",IF(ISNUMBER('Cihazlar'!F258),'Cihazlar'!F258,IFERROR(DATE(VALUE(RIGHT('Cihazlar'!F258,4)),VALUE(MID('Cihazlar'!F258,4,2)),VALUE(LEFT('Cihazlar'!F258,2))),""))),IF('Cihazlar'!E258="","",IF(ISNUMBER('Cihazlar'!E258),'Cihazlar'!E258,IFERROR(DATE(VALUE(RIGHT('Cihazlar'!E258,4)),VALUE(MID('Cihazlar'!E258,4,2)),VALUE(LEFT('Cihazlar'!E258,2))),""))))</f>
        <v/>
      </c>
      <c r="N258" t="str">
        <f>IF('Cihazlar'!C258="","",IFERROR(MATCH('Cihazlar'!C258,'Ürünler'!$A:$A,0),IFERROR(MATCH('Cihazlar'!C258,'Ürünler'!$B:$B,0),"")))</f>
        <v/>
      </c>
      <c r="O258">
        <f>IF(P258&gt;0,0,IF('Cihazlar'!J258&lt;&gt;"",N(VALUE('Cihazlar'!J258)),IF(N258="",0,N(INDEX('Ürünler'!$C:$C,N258)))))</f>
        <v>0</v>
      </c>
      <c r="P258">
        <f>IF('Cihazlar'!K258&lt;&gt;"",N(VALUE('Cihazlar'!K258)),IF('Cihazlar'!J258&lt;&gt;"",0,IF(N258="",0,N(INDEX('Ürünler'!$D:$D,N258)))))</f>
        <v>0</v>
      </c>
    </row>
    <row r="259" spans="1:16">
      <c r="A259" t="str">
        <f>IF(AND('Cihazlar'!A259="",'Cihazlar'!B259=""),"",IFERROR(INDEX('Müşteriler'!$A:$A,MATCH(IF('Cihazlar'!A259="","§",'Cihazlar'!A259),'Müşteriler'!$K:$K,0)),IFERROR(INDEX('Müşteriler'!$A:$A,MATCH(IF('Cihazlar'!B259="","§",'Cihazlar'!B259),'Müşteriler'!$C:$C,0)),'Cihazlar'!A259&amp;'Cihazlar'!B259)))</f>
        <v/>
      </c>
      <c r="B259" t="str">
        <f>IF('Cihazlar'!C259="","",IF(N259="",'Cihazlar'!C259,INDEX('Ürünler'!$B:$B,N259)))</f>
        <v/>
      </c>
      <c r="C259" t="str">
        <f>IF('Cihazlar'!D259="","",'Cihazlar'!D259)</f>
        <v/>
      </c>
      <c r="D259" s="16" t="str">
        <f>M259</f>
        <v/>
      </c>
      <c r="E259" t="str">
        <f>IF(P259&gt;0,P259&amp;" gün",IF(O259&gt;0,O259&amp;" ay",""))</f>
        <v/>
      </c>
      <c r="F259" s="16" t="str">
        <f>IF(OR('Cihazlar'!C259="",M259=""),"",IF(P259&gt;0,M259+P259,IF(O259&gt;0,EDATE(M259,O259),"")))</f>
        <v/>
      </c>
      <c r="G259" s="17" t="str">
        <f>IF(F259="","",F259-TODAY())</f>
        <v/>
      </c>
      <c r="H259" t="str">
        <f>IF(G259="","",IF(G259&lt;0,"Gecikmiş",IF(G259&lt;=30,"30 gün içinde","Planlı")))</f>
        <v/>
      </c>
      <c r="I259" s="16" t="str">
        <f>IF('Cihazlar'!S259="","",IF('Cihazlar'!T259="Uygun değil",(IF('Cihazlar'!S259="","",IF(ISNUMBER('Cihazlar'!S259),'Cihazlar'!S259,IFERROR(DATE(VALUE(RIGHT('Cihazlar'!S259,4)),VALUE(MID('Cihazlar'!S259,4,2)),VALUE(LEFT('Cihazlar'!S259,2))),""))))+0,EDATE((IF('Cihazlar'!S259="","",IF(ISNUMBER('Cihazlar'!S259),'Cihazlar'!S259,IFERROR(DATE(VALUE(RIGHT('Cihazlar'!S259,4)),VALUE(MID('Cihazlar'!S259,4,2)),VALUE(LEFT('Cihazlar'!S259,2))),"")))),12)))</f>
        <v/>
      </c>
      <c r="J259" s="17" t="str">
        <f>IF(I259="","",I259-TODAY())</f>
        <v/>
      </c>
      <c r="K259" s="16" t="str">
        <f>IF('Cihazlar'!V259="","",IF('Cihazlar'!W259="Uygun değil",(IF('Cihazlar'!V259="","",IF(ISNUMBER('Cihazlar'!V259),'Cihazlar'!V259,IFERROR(DATE(VALUE(RIGHT('Cihazlar'!V259,4)),VALUE(MID('Cihazlar'!V259,4,2)),VALUE(LEFT('Cihazlar'!V259,2))),""))))+0,EDATE((IF('Cihazlar'!V259="","",IF(ISNUMBER('Cihazlar'!V259),'Cihazlar'!V259,IFERROR(DATE(VALUE(RIGHT('Cihazlar'!V259,4)),VALUE(MID('Cihazlar'!V259,4,2)),VALUE(LEFT('Cihazlar'!V259,2))),"")))),12)))</f>
        <v/>
      </c>
      <c r="L259" s="17" t="str">
        <f>IF(K259="","",K259-TODAY())</f>
        <v/>
      </c>
      <c r="M259" s="16" t="str">
        <f>IF('Cihazlar'!F259&lt;&gt;"",IF('Cihazlar'!F259="","",IF(ISNUMBER('Cihazlar'!F259),'Cihazlar'!F259,IFERROR(DATE(VALUE(RIGHT('Cihazlar'!F259,4)),VALUE(MID('Cihazlar'!F259,4,2)),VALUE(LEFT('Cihazlar'!F259,2))),""))),IF('Cihazlar'!E259="","",IF(ISNUMBER('Cihazlar'!E259),'Cihazlar'!E259,IFERROR(DATE(VALUE(RIGHT('Cihazlar'!E259,4)),VALUE(MID('Cihazlar'!E259,4,2)),VALUE(LEFT('Cihazlar'!E259,2))),""))))</f>
        <v/>
      </c>
      <c r="N259" t="str">
        <f>IF('Cihazlar'!C259="","",IFERROR(MATCH('Cihazlar'!C259,'Ürünler'!$A:$A,0),IFERROR(MATCH('Cihazlar'!C259,'Ürünler'!$B:$B,0),"")))</f>
        <v/>
      </c>
      <c r="O259">
        <f>IF(P259&gt;0,0,IF('Cihazlar'!J259&lt;&gt;"",N(VALUE('Cihazlar'!J259)),IF(N259="",0,N(INDEX('Ürünler'!$C:$C,N259)))))</f>
        <v>0</v>
      </c>
      <c r="P259">
        <f>IF('Cihazlar'!K259&lt;&gt;"",N(VALUE('Cihazlar'!K259)),IF('Cihazlar'!J259&lt;&gt;"",0,IF(N259="",0,N(INDEX('Ürünler'!$D:$D,N259)))))</f>
        <v>0</v>
      </c>
    </row>
    <row r="260" spans="1:16">
      <c r="A260" t="str">
        <f>IF(AND('Cihazlar'!A260="",'Cihazlar'!B260=""),"",IFERROR(INDEX('Müşteriler'!$A:$A,MATCH(IF('Cihazlar'!A260="","§",'Cihazlar'!A260),'Müşteriler'!$K:$K,0)),IFERROR(INDEX('Müşteriler'!$A:$A,MATCH(IF('Cihazlar'!B260="","§",'Cihazlar'!B260),'Müşteriler'!$C:$C,0)),'Cihazlar'!A260&amp;'Cihazlar'!B260)))</f>
        <v/>
      </c>
      <c r="B260" t="str">
        <f>IF('Cihazlar'!C260="","",IF(N260="",'Cihazlar'!C260,INDEX('Ürünler'!$B:$B,N260)))</f>
        <v/>
      </c>
      <c r="C260" t="str">
        <f>IF('Cihazlar'!D260="","",'Cihazlar'!D260)</f>
        <v/>
      </c>
      <c r="D260" s="16" t="str">
        <f>M260</f>
        <v/>
      </c>
      <c r="E260" t="str">
        <f>IF(P260&gt;0,P260&amp;" gün",IF(O260&gt;0,O260&amp;" ay",""))</f>
        <v/>
      </c>
      <c r="F260" s="16" t="str">
        <f>IF(OR('Cihazlar'!C260="",M260=""),"",IF(P260&gt;0,M260+P260,IF(O260&gt;0,EDATE(M260,O260),"")))</f>
        <v/>
      </c>
      <c r="G260" s="17" t="str">
        <f>IF(F260="","",F260-TODAY())</f>
        <v/>
      </c>
      <c r="H260" t="str">
        <f>IF(G260="","",IF(G260&lt;0,"Gecikmiş",IF(G260&lt;=30,"30 gün içinde","Planlı")))</f>
        <v/>
      </c>
      <c r="I260" s="16" t="str">
        <f>IF('Cihazlar'!S260="","",IF('Cihazlar'!T260="Uygun değil",(IF('Cihazlar'!S260="","",IF(ISNUMBER('Cihazlar'!S260),'Cihazlar'!S260,IFERROR(DATE(VALUE(RIGHT('Cihazlar'!S260,4)),VALUE(MID('Cihazlar'!S260,4,2)),VALUE(LEFT('Cihazlar'!S260,2))),""))))+0,EDATE((IF('Cihazlar'!S260="","",IF(ISNUMBER('Cihazlar'!S260),'Cihazlar'!S260,IFERROR(DATE(VALUE(RIGHT('Cihazlar'!S260,4)),VALUE(MID('Cihazlar'!S260,4,2)),VALUE(LEFT('Cihazlar'!S260,2))),"")))),12)))</f>
        <v/>
      </c>
      <c r="J260" s="17" t="str">
        <f>IF(I260="","",I260-TODAY())</f>
        <v/>
      </c>
      <c r="K260" s="16" t="str">
        <f>IF('Cihazlar'!V260="","",IF('Cihazlar'!W260="Uygun değil",(IF('Cihazlar'!V260="","",IF(ISNUMBER('Cihazlar'!V260),'Cihazlar'!V260,IFERROR(DATE(VALUE(RIGHT('Cihazlar'!V260,4)),VALUE(MID('Cihazlar'!V260,4,2)),VALUE(LEFT('Cihazlar'!V260,2))),""))))+0,EDATE((IF('Cihazlar'!V260="","",IF(ISNUMBER('Cihazlar'!V260),'Cihazlar'!V260,IFERROR(DATE(VALUE(RIGHT('Cihazlar'!V260,4)),VALUE(MID('Cihazlar'!V260,4,2)),VALUE(LEFT('Cihazlar'!V260,2))),"")))),12)))</f>
        <v/>
      </c>
      <c r="L260" s="17" t="str">
        <f>IF(K260="","",K260-TODAY())</f>
        <v/>
      </c>
      <c r="M260" s="16" t="str">
        <f>IF('Cihazlar'!F260&lt;&gt;"",IF('Cihazlar'!F260="","",IF(ISNUMBER('Cihazlar'!F260),'Cihazlar'!F260,IFERROR(DATE(VALUE(RIGHT('Cihazlar'!F260,4)),VALUE(MID('Cihazlar'!F260,4,2)),VALUE(LEFT('Cihazlar'!F260,2))),""))),IF('Cihazlar'!E260="","",IF(ISNUMBER('Cihazlar'!E260),'Cihazlar'!E260,IFERROR(DATE(VALUE(RIGHT('Cihazlar'!E260,4)),VALUE(MID('Cihazlar'!E260,4,2)),VALUE(LEFT('Cihazlar'!E260,2))),""))))</f>
        <v/>
      </c>
      <c r="N260" t="str">
        <f>IF('Cihazlar'!C260="","",IFERROR(MATCH('Cihazlar'!C260,'Ürünler'!$A:$A,0),IFERROR(MATCH('Cihazlar'!C260,'Ürünler'!$B:$B,0),"")))</f>
        <v/>
      </c>
      <c r="O260">
        <f>IF(P260&gt;0,0,IF('Cihazlar'!J260&lt;&gt;"",N(VALUE('Cihazlar'!J260)),IF(N260="",0,N(INDEX('Ürünler'!$C:$C,N260)))))</f>
        <v>0</v>
      </c>
      <c r="P260">
        <f>IF('Cihazlar'!K260&lt;&gt;"",N(VALUE('Cihazlar'!K260)),IF('Cihazlar'!J260&lt;&gt;"",0,IF(N260="",0,N(INDEX('Ürünler'!$D:$D,N260)))))</f>
        <v>0</v>
      </c>
    </row>
    <row r="261" spans="1:16">
      <c r="A261" t="str">
        <f>IF(AND('Cihazlar'!A261="",'Cihazlar'!B261=""),"",IFERROR(INDEX('Müşteriler'!$A:$A,MATCH(IF('Cihazlar'!A261="","§",'Cihazlar'!A261),'Müşteriler'!$K:$K,0)),IFERROR(INDEX('Müşteriler'!$A:$A,MATCH(IF('Cihazlar'!B261="","§",'Cihazlar'!B261),'Müşteriler'!$C:$C,0)),'Cihazlar'!A261&amp;'Cihazlar'!B261)))</f>
        <v/>
      </c>
      <c r="B261" t="str">
        <f>IF('Cihazlar'!C261="","",IF(N261="",'Cihazlar'!C261,INDEX('Ürünler'!$B:$B,N261)))</f>
        <v/>
      </c>
      <c r="C261" t="str">
        <f>IF('Cihazlar'!D261="","",'Cihazlar'!D261)</f>
        <v/>
      </c>
      <c r="D261" s="16" t="str">
        <f>M261</f>
        <v/>
      </c>
      <c r="E261" t="str">
        <f>IF(P261&gt;0,P261&amp;" gün",IF(O261&gt;0,O261&amp;" ay",""))</f>
        <v/>
      </c>
      <c r="F261" s="16" t="str">
        <f>IF(OR('Cihazlar'!C261="",M261=""),"",IF(P261&gt;0,M261+P261,IF(O261&gt;0,EDATE(M261,O261),"")))</f>
        <v/>
      </c>
      <c r="G261" s="17" t="str">
        <f>IF(F261="","",F261-TODAY())</f>
        <v/>
      </c>
      <c r="H261" t="str">
        <f>IF(G261="","",IF(G261&lt;0,"Gecikmiş",IF(G261&lt;=30,"30 gün içinde","Planlı")))</f>
        <v/>
      </c>
      <c r="I261" s="16" t="str">
        <f>IF('Cihazlar'!S261="","",IF('Cihazlar'!T261="Uygun değil",(IF('Cihazlar'!S261="","",IF(ISNUMBER('Cihazlar'!S261),'Cihazlar'!S261,IFERROR(DATE(VALUE(RIGHT('Cihazlar'!S261,4)),VALUE(MID('Cihazlar'!S261,4,2)),VALUE(LEFT('Cihazlar'!S261,2))),""))))+0,EDATE((IF('Cihazlar'!S261="","",IF(ISNUMBER('Cihazlar'!S261),'Cihazlar'!S261,IFERROR(DATE(VALUE(RIGHT('Cihazlar'!S261,4)),VALUE(MID('Cihazlar'!S261,4,2)),VALUE(LEFT('Cihazlar'!S261,2))),"")))),12)))</f>
        <v/>
      </c>
      <c r="J261" s="17" t="str">
        <f>IF(I261="","",I261-TODAY())</f>
        <v/>
      </c>
      <c r="K261" s="16" t="str">
        <f>IF('Cihazlar'!V261="","",IF('Cihazlar'!W261="Uygun değil",(IF('Cihazlar'!V261="","",IF(ISNUMBER('Cihazlar'!V261),'Cihazlar'!V261,IFERROR(DATE(VALUE(RIGHT('Cihazlar'!V261,4)),VALUE(MID('Cihazlar'!V261,4,2)),VALUE(LEFT('Cihazlar'!V261,2))),""))))+0,EDATE((IF('Cihazlar'!V261="","",IF(ISNUMBER('Cihazlar'!V261),'Cihazlar'!V261,IFERROR(DATE(VALUE(RIGHT('Cihazlar'!V261,4)),VALUE(MID('Cihazlar'!V261,4,2)),VALUE(LEFT('Cihazlar'!V261,2))),"")))),12)))</f>
        <v/>
      </c>
      <c r="L261" s="17" t="str">
        <f>IF(K261="","",K261-TODAY())</f>
        <v/>
      </c>
      <c r="M261" s="16" t="str">
        <f>IF('Cihazlar'!F261&lt;&gt;"",IF('Cihazlar'!F261="","",IF(ISNUMBER('Cihazlar'!F261),'Cihazlar'!F261,IFERROR(DATE(VALUE(RIGHT('Cihazlar'!F261,4)),VALUE(MID('Cihazlar'!F261,4,2)),VALUE(LEFT('Cihazlar'!F261,2))),""))),IF('Cihazlar'!E261="","",IF(ISNUMBER('Cihazlar'!E261),'Cihazlar'!E261,IFERROR(DATE(VALUE(RIGHT('Cihazlar'!E261,4)),VALUE(MID('Cihazlar'!E261,4,2)),VALUE(LEFT('Cihazlar'!E261,2))),""))))</f>
        <v/>
      </c>
      <c r="N261" t="str">
        <f>IF('Cihazlar'!C261="","",IFERROR(MATCH('Cihazlar'!C261,'Ürünler'!$A:$A,0),IFERROR(MATCH('Cihazlar'!C261,'Ürünler'!$B:$B,0),"")))</f>
        <v/>
      </c>
      <c r="O261">
        <f>IF(P261&gt;0,0,IF('Cihazlar'!J261&lt;&gt;"",N(VALUE('Cihazlar'!J261)),IF(N261="",0,N(INDEX('Ürünler'!$C:$C,N261)))))</f>
        <v>0</v>
      </c>
      <c r="P261">
        <f>IF('Cihazlar'!K261&lt;&gt;"",N(VALUE('Cihazlar'!K261)),IF('Cihazlar'!J261&lt;&gt;"",0,IF(N261="",0,N(INDEX('Ürünler'!$D:$D,N261)))))</f>
        <v>0</v>
      </c>
    </row>
    <row r="262" spans="1:16">
      <c r="A262" t="str">
        <f>IF(AND('Cihazlar'!A262="",'Cihazlar'!B262=""),"",IFERROR(INDEX('Müşteriler'!$A:$A,MATCH(IF('Cihazlar'!A262="","§",'Cihazlar'!A262),'Müşteriler'!$K:$K,0)),IFERROR(INDEX('Müşteriler'!$A:$A,MATCH(IF('Cihazlar'!B262="","§",'Cihazlar'!B262),'Müşteriler'!$C:$C,0)),'Cihazlar'!A262&amp;'Cihazlar'!B262)))</f>
        <v/>
      </c>
      <c r="B262" t="str">
        <f>IF('Cihazlar'!C262="","",IF(N262="",'Cihazlar'!C262,INDEX('Ürünler'!$B:$B,N262)))</f>
        <v/>
      </c>
      <c r="C262" t="str">
        <f>IF('Cihazlar'!D262="","",'Cihazlar'!D262)</f>
        <v/>
      </c>
      <c r="D262" s="16" t="str">
        <f>M262</f>
        <v/>
      </c>
      <c r="E262" t="str">
        <f>IF(P262&gt;0,P262&amp;" gün",IF(O262&gt;0,O262&amp;" ay",""))</f>
        <v/>
      </c>
      <c r="F262" s="16" t="str">
        <f>IF(OR('Cihazlar'!C262="",M262=""),"",IF(P262&gt;0,M262+P262,IF(O262&gt;0,EDATE(M262,O262),"")))</f>
        <v/>
      </c>
      <c r="G262" s="17" t="str">
        <f>IF(F262="","",F262-TODAY())</f>
        <v/>
      </c>
      <c r="H262" t="str">
        <f>IF(G262="","",IF(G262&lt;0,"Gecikmiş",IF(G262&lt;=30,"30 gün içinde","Planlı")))</f>
        <v/>
      </c>
      <c r="I262" s="16" t="str">
        <f>IF('Cihazlar'!S262="","",IF('Cihazlar'!T262="Uygun değil",(IF('Cihazlar'!S262="","",IF(ISNUMBER('Cihazlar'!S262),'Cihazlar'!S262,IFERROR(DATE(VALUE(RIGHT('Cihazlar'!S262,4)),VALUE(MID('Cihazlar'!S262,4,2)),VALUE(LEFT('Cihazlar'!S262,2))),""))))+0,EDATE((IF('Cihazlar'!S262="","",IF(ISNUMBER('Cihazlar'!S262),'Cihazlar'!S262,IFERROR(DATE(VALUE(RIGHT('Cihazlar'!S262,4)),VALUE(MID('Cihazlar'!S262,4,2)),VALUE(LEFT('Cihazlar'!S262,2))),"")))),12)))</f>
        <v/>
      </c>
      <c r="J262" s="17" t="str">
        <f>IF(I262="","",I262-TODAY())</f>
        <v/>
      </c>
      <c r="K262" s="16" t="str">
        <f>IF('Cihazlar'!V262="","",IF('Cihazlar'!W262="Uygun değil",(IF('Cihazlar'!V262="","",IF(ISNUMBER('Cihazlar'!V262),'Cihazlar'!V262,IFERROR(DATE(VALUE(RIGHT('Cihazlar'!V262,4)),VALUE(MID('Cihazlar'!V262,4,2)),VALUE(LEFT('Cihazlar'!V262,2))),""))))+0,EDATE((IF('Cihazlar'!V262="","",IF(ISNUMBER('Cihazlar'!V262),'Cihazlar'!V262,IFERROR(DATE(VALUE(RIGHT('Cihazlar'!V262,4)),VALUE(MID('Cihazlar'!V262,4,2)),VALUE(LEFT('Cihazlar'!V262,2))),"")))),12)))</f>
        <v/>
      </c>
      <c r="L262" s="17" t="str">
        <f>IF(K262="","",K262-TODAY())</f>
        <v/>
      </c>
      <c r="M262" s="16" t="str">
        <f>IF('Cihazlar'!F262&lt;&gt;"",IF('Cihazlar'!F262="","",IF(ISNUMBER('Cihazlar'!F262),'Cihazlar'!F262,IFERROR(DATE(VALUE(RIGHT('Cihazlar'!F262,4)),VALUE(MID('Cihazlar'!F262,4,2)),VALUE(LEFT('Cihazlar'!F262,2))),""))),IF('Cihazlar'!E262="","",IF(ISNUMBER('Cihazlar'!E262),'Cihazlar'!E262,IFERROR(DATE(VALUE(RIGHT('Cihazlar'!E262,4)),VALUE(MID('Cihazlar'!E262,4,2)),VALUE(LEFT('Cihazlar'!E262,2))),""))))</f>
        <v/>
      </c>
      <c r="N262" t="str">
        <f>IF('Cihazlar'!C262="","",IFERROR(MATCH('Cihazlar'!C262,'Ürünler'!$A:$A,0),IFERROR(MATCH('Cihazlar'!C262,'Ürünler'!$B:$B,0),"")))</f>
        <v/>
      </c>
      <c r="O262">
        <f>IF(P262&gt;0,0,IF('Cihazlar'!J262&lt;&gt;"",N(VALUE('Cihazlar'!J262)),IF(N262="",0,N(INDEX('Ürünler'!$C:$C,N262)))))</f>
        <v>0</v>
      </c>
      <c r="P262">
        <f>IF('Cihazlar'!K262&lt;&gt;"",N(VALUE('Cihazlar'!K262)),IF('Cihazlar'!J262&lt;&gt;"",0,IF(N262="",0,N(INDEX('Ürünler'!$D:$D,N262)))))</f>
        <v>0</v>
      </c>
    </row>
    <row r="263" spans="1:16">
      <c r="A263" t="str">
        <f>IF(AND('Cihazlar'!A263="",'Cihazlar'!B263=""),"",IFERROR(INDEX('Müşteriler'!$A:$A,MATCH(IF('Cihazlar'!A263="","§",'Cihazlar'!A263),'Müşteriler'!$K:$K,0)),IFERROR(INDEX('Müşteriler'!$A:$A,MATCH(IF('Cihazlar'!B263="","§",'Cihazlar'!B263),'Müşteriler'!$C:$C,0)),'Cihazlar'!A263&amp;'Cihazlar'!B263)))</f>
        <v/>
      </c>
      <c r="B263" t="str">
        <f>IF('Cihazlar'!C263="","",IF(N263="",'Cihazlar'!C263,INDEX('Ürünler'!$B:$B,N263)))</f>
        <v/>
      </c>
      <c r="C263" t="str">
        <f>IF('Cihazlar'!D263="","",'Cihazlar'!D263)</f>
        <v/>
      </c>
      <c r="D263" s="16" t="str">
        <f>M263</f>
        <v/>
      </c>
      <c r="E263" t="str">
        <f>IF(P263&gt;0,P263&amp;" gün",IF(O263&gt;0,O263&amp;" ay",""))</f>
        <v/>
      </c>
      <c r="F263" s="16" t="str">
        <f>IF(OR('Cihazlar'!C263="",M263=""),"",IF(P263&gt;0,M263+P263,IF(O263&gt;0,EDATE(M263,O263),"")))</f>
        <v/>
      </c>
      <c r="G263" s="17" t="str">
        <f>IF(F263="","",F263-TODAY())</f>
        <v/>
      </c>
      <c r="H263" t="str">
        <f>IF(G263="","",IF(G263&lt;0,"Gecikmiş",IF(G263&lt;=30,"30 gün içinde","Planlı")))</f>
        <v/>
      </c>
      <c r="I263" s="16" t="str">
        <f>IF('Cihazlar'!S263="","",IF('Cihazlar'!T263="Uygun değil",(IF('Cihazlar'!S263="","",IF(ISNUMBER('Cihazlar'!S263),'Cihazlar'!S263,IFERROR(DATE(VALUE(RIGHT('Cihazlar'!S263,4)),VALUE(MID('Cihazlar'!S263,4,2)),VALUE(LEFT('Cihazlar'!S263,2))),""))))+0,EDATE((IF('Cihazlar'!S263="","",IF(ISNUMBER('Cihazlar'!S263),'Cihazlar'!S263,IFERROR(DATE(VALUE(RIGHT('Cihazlar'!S263,4)),VALUE(MID('Cihazlar'!S263,4,2)),VALUE(LEFT('Cihazlar'!S263,2))),"")))),12)))</f>
        <v/>
      </c>
      <c r="J263" s="17" t="str">
        <f>IF(I263="","",I263-TODAY())</f>
        <v/>
      </c>
      <c r="K263" s="16" t="str">
        <f>IF('Cihazlar'!V263="","",IF('Cihazlar'!W263="Uygun değil",(IF('Cihazlar'!V263="","",IF(ISNUMBER('Cihazlar'!V263),'Cihazlar'!V263,IFERROR(DATE(VALUE(RIGHT('Cihazlar'!V263,4)),VALUE(MID('Cihazlar'!V263,4,2)),VALUE(LEFT('Cihazlar'!V263,2))),""))))+0,EDATE((IF('Cihazlar'!V263="","",IF(ISNUMBER('Cihazlar'!V263),'Cihazlar'!V263,IFERROR(DATE(VALUE(RIGHT('Cihazlar'!V263,4)),VALUE(MID('Cihazlar'!V263,4,2)),VALUE(LEFT('Cihazlar'!V263,2))),"")))),12)))</f>
        <v/>
      </c>
      <c r="L263" s="17" t="str">
        <f>IF(K263="","",K263-TODAY())</f>
        <v/>
      </c>
      <c r="M263" s="16" t="str">
        <f>IF('Cihazlar'!F263&lt;&gt;"",IF('Cihazlar'!F263="","",IF(ISNUMBER('Cihazlar'!F263),'Cihazlar'!F263,IFERROR(DATE(VALUE(RIGHT('Cihazlar'!F263,4)),VALUE(MID('Cihazlar'!F263,4,2)),VALUE(LEFT('Cihazlar'!F263,2))),""))),IF('Cihazlar'!E263="","",IF(ISNUMBER('Cihazlar'!E263),'Cihazlar'!E263,IFERROR(DATE(VALUE(RIGHT('Cihazlar'!E263,4)),VALUE(MID('Cihazlar'!E263,4,2)),VALUE(LEFT('Cihazlar'!E263,2))),""))))</f>
        <v/>
      </c>
      <c r="N263" t="str">
        <f>IF('Cihazlar'!C263="","",IFERROR(MATCH('Cihazlar'!C263,'Ürünler'!$A:$A,0),IFERROR(MATCH('Cihazlar'!C263,'Ürünler'!$B:$B,0),"")))</f>
        <v/>
      </c>
      <c r="O263">
        <f>IF(P263&gt;0,0,IF('Cihazlar'!J263&lt;&gt;"",N(VALUE('Cihazlar'!J263)),IF(N263="",0,N(INDEX('Ürünler'!$C:$C,N263)))))</f>
        <v>0</v>
      </c>
      <c r="P263">
        <f>IF('Cihazlar'!K263&lt;&gt;"",N(VALUE('Cihazlar'!K263)),IF('Cihazlar'!J263&lt;&gt;"",0,IF(N263="",0,N(INDEX('Ürünler'!$D:$D,N263)))))</f>
        <v>0</v>
      </c>
    </row>
    <row r="264" spans="1:16">
      <c r="A264" t="str">
        <f>IF(AND('Cihazlar'!A264="",'Cihazlar'!B264=""),"",IFERROR(INDEX('Müşteriler'!$A:$A,MATCH(IF('Cihazlar'!A264="","§",'Cihazlar'!A264),'Müşteriler'!$K:$K,0)),IFERROR(INDEX('Müşteriler'!$A:$A,MATCH(IF('Cihazlar'!B264="","§",'Cihazlar'!B264),'Müşteriler'!$C:$C,0)),'Cihazlar'!A264&amp;'Cihazlar'!B264)))</f>
        <v/>
      </c>
      <c r="B264" t="str">
        <f>IF('Cihazlar'!C264="","",IF(N264="",'Cihazlar'!C264,INDEX('Ürünler'!$B:$B,N264)))</f>
        <v/>
      </c>
      <c r="C264" t="str">
        <f>IF('Cihazlar'!D264="","",'Cihazlar'!D264)</f>
        <v/>
      </c>
      <c r="D264" s="16" t="str">
        <f>M264</f>
        <v/>
      </c>
      <c r="E264" t="str">
        <f>IF(P264&gt;0,P264&amp;" gün",IF(O264&gt;0,O264&amp;" ay",""))</f>
        <v/>
      </c>
      <c r="F264" s="16" t="str">
        <f>IF(OR('Cihazlar'!C264="",M264=""),"",IF(P264&gt;0,M264+P264,IF(O264&gt;0,EDATE(M264,O264),"")))</f>
        <v/>
      </c>
      <c r="G264" s="17" t="str">
        <f>IF(F264="","",F264-TODAY())</f>
        <v/>
      </c>
      <c r="H264" t="str">
        <f>IF(G264="","",IF(G264&lt;0,"Gecikmiş",IF(G264&lt;=30,"30 gün içinde","Planlı")))</f>
        <v/>
      </c>
      <c r="I264" s="16" t="str">
        <f>IF('Cihazlar'!S264="","",IF('Cihazlar'!T264="Uygun değil",(IF('Cihazlar'!S264="","",IF(ISNUMBER('Cihazlar'!S264),'Cihazlar'!S264,IFERROR(DATE(VALUE(RIGHT('Cihazlar'!S264,4)),VALUE(MID('Cihazlar'!S264,4,2)),VALUE(LEFT('Cihazlar'!S264,2))),""))))+0,EDATE((IF('Cihazlar'!S264="","",IF(ISNUMBER('Cihazlar'!S264),'Cihazlar'!S264,IFERROR(DATE(VALUE(RIGHT('Cihazlar'!S264,4)),VALUE(MID('Cihazlar'!S264,4,2)),VALUE(LEFT('Cihazlar'!S264,2))),"")))),12)))</f>
        <v/>
      </c>
      <c r="J264" s="17" t="str">
        <f>IF(I264="","",I264-TODAY())</f>
        <v/>
      </c>
      <c r="K264" s="16" t="str">
        <f>IF('Cihazlar'!V264="","",IF('Cihazlar'!W264="Uygun değil",(IF('Cihazlar'!V264="","",IF(ISNUMBER('Cihazlar'!V264),'Cihazlar'!V264,IFERROR(DATE(VALUE(RIGHT('Cihazlar'!V264,4)),VALUE(MID('Cihazlar'!V264,4,2)),VALUE(LEFT('Cihazlar'!V264,2))),""))))+0,EDATE((IF('Cihazlar'!V264="","",IF(ISNUMBER('Cihazlar'!V264),'Cihazlar'!V264,IFERROR(DATE(VALUE(RIGHT('Cihazlar'!V264,4)),VALUE(MID('Cihazlar'!V264,4,2)),VALUE(LEFT('Cihazlar'!V264,2))),"")))),12)))</f>
        <v/>
      </c>
      <c r="L264" s="17" t="str">
        <f>IF(K264="","",K264-TODAY())</f>
        <v/>
      </c>
      <c r="M264" s="16" t="str">
        <f>IF('Cihazlar'!F264&lt;&gt;"",IF('Cihazlar'!F264="","",IF(ISNUMBER('Cihazlar'!F264),'Cihazlar'!F264,IFERROR(DATE(VALUE(RIGHT('Cihazlar'!F264,4)),VALUE(MID('Cihazlar'!F264,4,2)),VALUE(LEFT('Cihazlar'!F264,2))),""))),IF('Cihazlar'!E264="","",IF(ISNUMBER('Cihazlar'!E264),'Cihazlar'!E264,IFERROR(DATE(VALUE(RIGHT('Cihazlar'!E264,4)),VALUE(MID('Cihazlar'!E264,4,2)),VALUE(LEFT('Cihazlar'!E264,2))),""))))</f>
        <v/>
      </c>
      <c r="N264" t="str">
        <f>IF('Cihazlar'!C264="","",IFERROR(MATCH('Cihazlar'!C264,'Ürünler'!$A:$A,0),IFERROR(MATCH('Cihazlar'!C264,'Ürünler'!$B:$B,0),"")))</f>
        <v/>
      </c>
      <c r="O264">
        <f>IF(P264&gt;0,0,IF('Cihazlar'!J264&lt;&gt;"",N(VALUE('Cihazlar'!J264)),IF(N264="",0,N(INDEX('Ürünler'!$C:$C,N264)))))</f>
        <v>0</v>
      </c>
      <c r="P264">
        <f>IF('Cihazlar'!K264&lt;&gt;"",N(VALUE('Cihazlar'!K264)),IF('Cihazlar'!J264&lt;&gt;"",0,IF(N264="",0,N(INDEX('Ürünler'!$D:$D,N264)))))</f>
        <v>0</v>
      </c>
    </row>
    <row r="265" spans="1:16">
      <c r="A265" t="str">
        <f>IF(AND('Cihazlar'!A265="",'Cihazlar'!B265=""),"",IFERROR(INDEX('Müşteriler'!$A:$A,MATCH(IF('Cihazlar'!A265="","§",'Cihazlar'!A265),'Müşteriler'!$K:$K,0)),IFERROR(INDEX('Müşteriler'!$A:$A,MATCH(IF('Cihazlar'!B265="","§",'Cihazlar'!B265),'Müşteriler'!$C:$C,0)),'Cihazlar'!A265&amp;'Cihazlar'!B265)))</f>
        <v/>
      </c>
      <c r="B265" t="str">
        <f>IF('Cihazlar'!C265="","",IF(N265="",'Cihazlar'!C265,INDEX('Ürünler'!$B:$B,N265)))</f>
        <v/>
      </c>
      <c r="C265" t="str">
        <f>IF('Cihazlar'!D265="","",'Cihazlar'!D265)</f>
        <v/>
      </c>
      <c r="D265" s="16" t="str">
        <f>M265</f>
        <v/>
      </c>
      <c r="E265" t="str">
        <f>IF(P265&gt;0,P265&amp;" gün",IF(O265&gt;0,O265&amp;" ay",""))</f>
        <v/>
      </c>
      <c r="F265" s="16" t="str">
        <f>IF(OR('Cihazlar'!C265="",M265=""),"",IF(P265&gt;0,M265+P265,IF(O265&gt;0,EDATE(M265,O265),"")))</f>
        <v/>
      </c>
      <c r="G265" s="17" t="str">
        <f>IF(F265="","",F265-TODAY())</f>
        <v/>
      </c>
      <c r="H265" t="str">
        <f>IF(G265="","",IF(G265&lt;0,"Gecikmiş",IF(G265&lt;=30,"30 gün içinde","Planlı")))</f>
        <v/>
      </c>
      <c r="I265" s="16" t="str">
        <f>IF('Cihazlar'!S265="","",IF('Cihazlar'!T265="Uygun değil",(IF('Cihazlar'!S265="","",IF(ISNUMBER('Cihazlar'!S265),'Cihazlar'!S265,IFERROR(DATE(VALUE(RIGHT('Cihazlar'!S265,4)),VALUE(MID('Cihazlar'!S265,4,2)),VALUE(LEFT('Cihazlar'!S265,2))),""))))+0,EDATE((IF('Cihazlar'!S265="","",IF(ISNUMBER('Cihazlar'!S265),'Cihazlar'!S265,IFERROR(DATE(VALUE(RIGHT('Cihazlar'!S265,4)),VALUE(MID('Cihazlar'!S265,4,2)),VALUE(LEFT('Cihazlar'!S265,2))),"")))),12)))</f>
        <v/>
      </c>
      <c r="J265" s="17" t="str">
        <f>IF(I265="","",I265-TODAY())</f>
        <v/>
      </c>
      <c r="K265" s="16" t="str">
        <f>IF('Cihazlar'!V265="","",IF('Cihazlar'!W265="Uygun değil",(IF('Cihazlar'!V265="","",IF(ISNUMBER('Cihazlar'!V265),'Cihazlar'!V265,IFERROR(DATE(VALUE(RIGHT('Cihazlar'!V265,4)),VALUE(MID('Cihazlar'!V265,4,2)),VALUE(LEFT('Cihazlar'!V265,2))),""))))+0,EDATE((IF('Cihazlar'!V265="","",IF(ISNUMBER('Cihazlar'!V265),'Cihazlar'!V265,IFERROR(DATE(VALUE(RIGHT('Cihazlar'!V265,4)),VALUE(MID('Cihazlar'!V265,4,2)),VALUE(LEFT('Cihazlar'!V265,2))),"")))),12)))</f>
        <v/>
      </c>
      <c r="L265" s="17" t="str">
        <f>IF(K265="","",K265-TODAY())</f>
        <v/>
      </c>
      <c r="M265" s="16" t="str">
        <f>IF('Cihazlar'!F265&lt;&gt;"",IF('Cihazlar'!F265="","",IF(ISNUMBER('Cihazlar'!F265),'Cihazlar'!F265,IFERROR(DATE(VALUE(RIGHT('Cihazlar'!F265,4)),VALUE(MID('Cihazlar'!F265,4,2)),VALUE(LEFT('Cihazlar'!F265,2))),""))),IF('Cihazlar'!E265="","",IF(ISNUMBER('Cihazlar'!E265),'Cihazlar'!E265,IFERROR(DATE(VALUE(RIGHT('Cihazlar'!E265,4)),VALUE(MID('Cihazlar'!E265,4,2)),VALUE(LEFT('Cihazlar'!E265,2))),""))))</f>
        <v/>
      </c>
      <c r="N265" t="str">
        <f>IF('Cihazlar'!C265="","",IFERROR(MATCH('Cihazlar'!C265,'Ürünler'!$A:$A,0),IFERROR(MATCH('Cihazlar'!C265,'Ürünler'!$B:$B,0),"")))</f>
        <v/>
      </c>
      <c r="O265">
        <f>IF(P265&gt;0,0,IF('Cihazlar'!J265&lt;&gt;"",N(VALUE('Cihazlar'!J265)),IF(N265="",0,N(INDEX('Ürünler'!$C:$C,N265)))))</f>
        <v>0</v>
      </c>
      <c r="P265">
        <f>IF('Cihazlar'!K265&lt;&gt;"",N(VALUE('Cihazlar'!K265)),IF('Cihazlar'!J265&lt;&gt;"",0,IF(N265="",0,N(INDEX('Ürünler'!$D:$D,N265)))))</f>
        <v>0</v>
      </c>
    </row>
    <row r="266" spans="1:16">
      <c r="A266" t="str">
        <f>IF(AND('Cihazlar'!A266="",'Cihazlar'!B266=""),"",IFERROR(INDEX('Müşteriler'!$A:$A,MATCH(IF('Cihazlar'!A266="","§",'Cihazlar'!A266),'Müşteriler'!$K:$K,0)),IFERROR(INDEX('Müşteriler'!$A:$A,MATCH(IF('Cihazlar'!B266="","§",'Cihazlar'!B266),'Müşteriler'!$C:$C,0)),'Cihazlar'!A266&amp;'Cihazlar'!B266)))</f>
        <v/>
      </c>
      <c r="B266" t="str">
        <f>IF('Cihazlar'!C266="","",IF(N266="",'Cihazlar'!C266,INDEX('Ürünler'!$B:$B,N266)))</f>
        <v/>
      </c>
      <c r="C266" t="str">
        <f>IF('Cihazlar'!D266="","",'Cihazlar'!D266)</f>
        <v/>
      </c>
      <c r="D266" s="16" t="str">
        <f>M266</f>
        <v/>
      </c>
      <c r="E266" t="str">
        <f>IF(P266&gt;0,P266&amp;" gün",IF(O266&gt;0,O266&amp;" ay",""))</f>
        <v/>
      </c>
      <c r="F266" s="16" t="str">
        <f>IF(OR('Cihazlar'!C266="",M266=""),"",IF(P266&gt;0,M266+P266,IF(O266&gt;0,EDATE(M266,O266),"")))</f>
        <v/>
      </c>
      <c r="G266" s="17" t="str">
        <f>IF(F266="","",F266-TODAY())</f>
        <v/>
      </c>
      <c r="H266" t="str">
        <f>IF(G266="","",IF(G266&lt;0,"Gecikmiş",IF(G266&lt;=30,"30 gün içinde","Planlı")))</f>
        <v/>
      </c>
      <c r="I266" s="16" t="str">
        <f>IF('Cihazlar'!S266="","",IF('Cihazlar'!T266="Uygun değil",(IF('Cihazlar'!S266="","",IF(ISNUMBER('Cihazlar'!S266),'Cihazlar'!S266,IFERROR(DATE(VALUE(RIGHT('Cihazlar'!S266,4)),VALUE(MID('Cihazlar'!S266,4,2)),VALUE(LEFT('Cihazlar'!S266,2))),""))))+0,EDATE((IF('Cihazlar'!S266="","",IF(ISNUMBER('Cihazlar'!S266),'Cihazlar'!S266,IFERROR(DATE(VALUE(RIGHT('Cihazlar'!S266,4)),VALUE(MID('Cihazlar'!S266,4,2)),VALUE(LEFT('Cihazlar'!S266,2))),"")))),12)))</f>
        <v/>
      </c>
      <c r="J266" s="17" t="str">
        <f>IF(I266="","",I266-TODAY())</f>
        <v/>
      </c>
      <c r="K266" s="16" t="str">
        <f>IF('Cihazlar'!V266="","",IF('Cihazlar'!W266="Uygun değil",(IF('Cihazlar'!V266="","",IF(ISNUMBER('Cihazlar'!V266),'Cihazlar'!V266,IFERROR(DATE(VALUE(RIGHT('Cihazlar'!V266,4)),VALUE(MID('Cihazlar'!V266,4,2)),VALUE(LEFT('Cihazlar'!V266,2))),""))))+0,EDATE((IF('Cihazlar'!V266="","",IF(ISNUMBER('Cihazlar'!V266),'Cihazlar'!V266,IFERROR(DATE(VALUE(RIGHT('Cihazlar'!V266,4)),VALUE(MID('Cihazlar'!V266,4,2)),VALUE(LEFT('Cihazlar'!V266,2))),"")))),12)))</f>
        <v/>
      </c>
      <c r="L266" s="17" t="str">
        <f>IF(K266="","",K266-TODAY())</f>
        <v/>
      </c>
      <c r="M266" s="16" t="str">
        <f>IF('Cihazlar'!F266&lt;&gt;"",IF('Cihazlar'!F266="","",IF(ISNUMBER('Cihazlar'!F266),'Cihazlar'!F266,IFERROR(DATE(VALUE(RIGHT('Cihazlar'!F266,4)),VALUE(MID('Cihazlar'!F266,4,2)),VALUE(LEFT('Cihazlar'!F266,2))),""))),IF('Cihazlar'!E266="","",IF(ISNUMBER('Cihazlar'!E266),'Cihazlar'!E266,IFERROR(DATE(VALUE(RIGHT('Cihazlar'!E266,4)),VALUE(MID('Cihazlar'!E266,4,2)),VALUE(LEFT('Cihazlar'!E266,2))),""))))</f>
        <v/>
      </c>
      <c r="N266" t="str">
        <f>IF('Cihazlar'!C266="","",IFERROR(MATCH('Cihazlar'!C266,'Ürünler'!$A:$A,0),IFERROR(MATCH('Cihazlar'!C266,'Ürünler'!$B:$B,0),"")))</f>
        <v/>
      </c>
      <c r="O266">
        <f>IF(P266&gt;0,0,IF('Cihazlar'!J266&lt;&gt;"",N(VALUE('Cihazlar'!J266)),IF(N266="",0,N(INDEX('Ürünler'!$C:$C,N266)))))</f>
        <v>0</v>
      </c>
      <c r="P266">
        <f>IF('Cihazlar'!K266&lt;&gt;"",N(VALUE('Cihazlar'!K266)),IF('Cihazlar'!J266&lt;&gt;"",0,IF(N266="",0,N(INDEX('Ürünler'!$D:$D,N266)))))</f>
        <v>0</v>
      </c>
    </row>
    <row r="267" spans="1:16">
      <c r="A267" t="str">
        <f>IF(AND('Cihazlar'!A267="",'Cihazlar'!B267=""),"",IFERROR(INDEX('Müşteriler'!$A:$A,MATCH(IF('Cihazlar'!A267="","§",'Cihazlar'!A267),'Müşteriler'!$K:$K,0)),IFERROR(INDEX('Müşteriler'!$A:$A,MATCH(IF('Cihazlar'!B267="","§",'Cihazlar'!B267),'Müşteriler'!$C:$C,0)),'Cihazlar'!A267&amp;'Cihazlar'!B267)))</f>
        <v/>
      </c>
      <c r="B267" t="str">
        <f>IF('Cihazlar'!C267="","",IF(N267="",'Cihazlar'!C267,INDEX('Ürünler'!$B:$B,N267)))</f>
        <v/>
      </c>
      <c r="C267" t="str">
        <f>IF('Cihazlar'!D267="","",'Cihazlar'!D267)</f>
        <v/>
      </c>
      <c r="D267" s="16" t="str">
        <f>M267</f>
        <v/>
      </c>
      <c r="E267" t="str">
        <f>IF(P267&gt;0,P267&amp;" gün",IF(O267&gt;0,O267&amp;" ay",""))</f>
        <v/>
      </c>
      <c r="F267" s="16" t="str">
        <f>IF(OR('Cihazlar'!C267="",M267=""),"",IF(P267&gt;0,M267+P267,IF(O267&gt;0,EDATE(M267,O267),"")))</f>
        <v/>
      </c>
      <c r="G267" s="17" t="str">
        <f>IF(F267="","",F267-TODAY())</f>
        <v/>
      </c>
      <c r="H267" t="str">
        <f>IF(G267="","",IF(G267&lt;0,"Gecikmiş",IF(G267&lt;=30,"30 gün içinde","Planlı")))</f>
        <v/>
      </c>
      <c r="I267" s="16" t="str">
        <f>IF('Cihazlar'!S267="","",IF('Cihazlar'!T267="Uygun değil",(IF('Cihazlar'!S267="","",IF(ISNUMBER('Cihazlar'!S267),'Cihazlar'!S267,IFERROR(DATE(VALUE(RIGHT('Cihazlar'!S267,4)),VALUE(MID('Cihazlar'!S267,4,2)),VALUE(LEFT('Cihazlar'!S267,2))),""))))+0,EDATE((IF('Cihazlar'!S267="","",IF(ISNUMBER('Cihazlar'!S267),'Cihazlar'!S267,IFERROR(DATE(VALUE(RIGHT('Cihazlar'!S267,4)),VALUE(MID('Cihazlar'!S267,4,2)),VALUE(LEFT('Cihazlar'!S267,2))),"")))),12)))</f>
        <v/>
      </c>
      <c r="J267" s="17" t="str">
        <f>IF(I267="","",I267-TODAY())</f>
        <v/>
      </c>
      <c r="K267" s="16" t="str">
        <f>IF('Cihazlar'!V267="","",IF('Cihazlar'!W267="Uygun değil",(IF('Cihazlar'!V267="","",IF(ISNUMBER('Cihazlar'!V267),'Cihazlar'!V267,IFERROR(DATE(VALUE(RIGHT('Cihazlar'!V267,4)),VALUE(MID('Cihazlar'!V267,4,2)),VALUE(LEFT('Cihazlar'!V267,2))),""))))+0,EDATE((IF('Cihazlar'!V267="","",IF(ISNUMBER('Cihazlar'!V267),'Cihazlar'!V267,IFERROR(DATE(VALUE(RIGHT('Cihazlar'!V267,4)),VALUE(MID('Cihazlar'!V267,4,2)),VALUE(LEFT('Cihazlar'!V267,2))),"")))),12)))</f>
        <v/>
      </c>
      <c r="L267" s="17" t="str">
        <f>IF(K267="","",K267-TODAY())</f>
        <v/>
      </c>
      <c r="M267" s="16" t="str">
        <f>IF('Cihazlar'!F267&lt;&gt;"",IF('Cihazlar'!F267="","",IF(ISNUMBER('Cihazlar'!F267),'Cihazlar'!F267,IFERROR(DATE(VALUE(RIGHT('Cihazlar'!F267,4)),VALUE(MID('Cihazlar'!F267,4,2)),VALUE(LEFT('Cihazlar'!F267,2))),""))),IF('Cihazlar'!E267="","",IF(ISNUMBER('Cihazlar'!E267),'Cihazlar'!E267,IFERROR(DATE(VALUE(RIGHT('Cihazlar'!E267,4)),VALUE(MID('Cihazlar'!E267,4,2)),VALUE(LEFT('Cihazlar'!E267,2))),""))))</f>
        <v/>
      </c>
      <c r="N267" t="str">
        <f>IF('Cihazlar'!C267="","",IFERROR(MATCH('Cihazlar'!C267,'Ürünler'!$A:$A,0),IFERROR(MATCH('Cihazlar'!C267,'Ürünler'!$B:$B,0),"")))</f>
        <v/>
      </c>
      <c r="O267">
        <f>IF(P267&gt;0,0,IF('Cihazlar'!J267&lt;&gt;"",N(VALUE('Cihazlar'!J267)),IF(N267="",0,N(INDEX('Ürünler'!$C:$C,N267)))))</f>
        <v>0</v>
      </c>
      <c r="P267">
        <f>IF('Cihazlar'!K267&lt;&gt;"",N(VALUE('Cihazlar'!K267)),IF('Cihazlar'!J267&lt;&gt;"",0,IF(N267="",0,N(INDEX('Ürünler'!$D:$D,N267)))))</f>
        <v>0</v>
      </c>
    </row>
    <row r="268" spans="1:16">
      <c r="A268" t="str">
        <f>IF(AND('Cihazlar'!A268="",'Cihazlar'!B268=""),"",IFERROR(INDEX('Müşteriler'!$A:$A,MATCH(IF('Cihazlar'!A268="","§",'Cihazlar'!A268),'Müşteriler'!$K:$K,0)),IFERROR(INDEX('Müşteriler'!$A:$A,MATCH(IF('Cihazlar'!B268="","§",'Cihazlar'!B268),'Müşteriler'!$C:$C,0)),'Cihazlar'!A268&amp;'Cihazlar'!B268)))</f>
        <v/>
      </c>
      <c r="B268" t="str">
        <f>IF('Cihazlar'!C268="","",IF(N268="",'Cihazlar'!C268,INDEX('Ürünler'!$B:$B,N268)))</f>
        <v/>
      </c>
      <c r="C268" t="str">
        <f>IF('Cihazlar'!D268="","",'Cihazlar'!D268)</f>
        <v/>
      </c>
      <c r="D268" s="16" t="str">
        <f>M268</f>
        <v/>
      </c>
      <c r="E268" t="str">
        <f>IF(P268&gt;0,P268&amp;" gün",IF(O268&gt;0,O268&amp;" ay",""))</f>
        <v/>
      </c>
      <c r="F268" s="16" t="str">
        <f>IF(OR('Cihazlar'!C268="",M268=""),"",IF(P268&gt;0,M268+P268,IF(O268&gt;0,EDATE(M268,O268),"")))</f>
        <v/>
      </c>
      <c r="G268" s="17" t="str">
        <f>IF(F268="","",F268-TODAY())</f>
        <v/>
      </c>
      <c r="H268" t="str">
        <f>IF(G268="","",IF(G268&lt;0,"Gecikmiş",IF(G268&lt;=30,"30 gün içinde","Planlı")))</f>
        <v/>
      </c>
      <c r="I268" s="16" t="str">
        <f>IF('Cihazlar'!S268="","",IF('Cihazlar'!T268="Uygun değil",(IF('Cihazlar'!S268="","",IF(ISNUMBER('Cihazlar'!S268),'Cihazlar'!S268,IFERROR(DATE(VALUE(RIGHT('Cihazlar'!S268,4)),VALUE(MID('Cihazlar'!S268,4,2)),VALUE(LEFT('Cihazlar'!S268,2))),""))))+0,EDATE((IF('Cihazlar'!S268="","",IF(ISNUMBER('Cihazlar'!S268),'Cihazlar'!S268,IFERROR(DATE(VALUE(RIGHT('Cihazlar'!S268,4)),VALUE(MID('Cihazlar'!S268,4,2)),VALUE(LEFT('Cihazlar'!S268,2))),"")))),12)))</f>
        <v/>
      </c>
      <c r="J268" s="17" t="str">
        <f>IF(I268="","",I268-TODAY())</f>
        <v/>
      </c>
      <c r="K268" s="16" t="str">
        <f>IF('Cihazlar'!V268="","",IF('Cihazlar'!W268="Uygun değil",(IF('Cihazlar'!V268="","",IF(ISNUMBER('Cihazlar'!V268),'Cihazlar'!V268,IFERROR(DATE(VALUE(RIGHT('Cihazlar'!V268,4)),VALUE(MID('Cihazlar'!V268,4,2)),VALUE(LEFT('Cihazlar'!V268,2))),""))))+0,EDATE((IF('Cihazlar'!V268="","",IF(ISNUMBER('Cihazlar'!V268),'Cihazlar'!V268,IFERROR(DATE(VALUE(RIGHT('Cihazlar'!V268,4)),VALUE(MID('Cihazlar'!V268,4,2)),VALUE(LEFT('Cihazlar'!V268,2))),"")))),12)))</f>
        <v/>
      </c>
      <c r="L268" s="17" t="str">
        <f>IF(K268="","",K268-TODAY())</f>
        <v/>
      </c>
      <c r="M268" s="16" t="str">
        <f>IF('Cihazlar'!F268&lt;&gt;"",IF('Cihazlar'!F268="","",IF(ISNUMBER('Cihazlar'!F268),'Cihazlar'!F268,IFERROR(DATE(VALUE(RIGHT('Cihazlar'!F268,4)),VALUE(MID('Cihazlar'!F268,4,2)),VALUE(LEFT('Cihazlar'!F268,2))),""))),IF('Cihazlar'!E268="","",IF(ISNUMBER('Cihazlar'!E268),'Cihazlar'!E268,IFERROR(DATE(VALUE(RIGHT('Cihazlar'!E268,4)),VALUE(MID('Cihazlar'!E268,4,2)),VALUE(LEFT('Cihazlar'!E268,2))),""))))</f>
        <v/>
      </c>
      <c r="N268" t="str">
        <f>IF('Cihazlar'!C268="","",IFERROR(MATCH('Cihazlar'!C268,'Ürünler'!$A:$A,0),IFERROR(MATCH('Cihazlar'!C268,'Ürünler'!$B:$B,0),"")))</f>
        <v/>
      </c>
      <c r="O268">
        <f>IF(P268&gt;0,0,IF('Cihazlar'!J268&lt;&gt;"",N(VALUE('Cihazlar'!J268)),IF(N268="",0,N(INDEX('Ürünler'!$C:$C,N268)))))</f>
        <v>0</v>
      </c>
      <c r="P268">
        <f>IF('Cihazlar'!K268&lt;&gt;"",N(VALUE('Cihazlar'!K268)),IF('Cihazlar'!J268&lt;&gt;"",0,IF(N268="",0,N(INDEX('Ürünler'!$D:$D,N268)))))</f>
        <v>0</v>
      </c>
    </row>
    <row r="269" spans="1:16">
      <c r="A269" t="str">
        <f>IF(AND('Cihazlar'!A269="",'Cihazlar'!B269=""),"",IFERROR(INDEX('Müşteriler'!$A:$A,MATCH(IF('Cihazlar'!A269="","§",'Cihazlar'!A269),'Müşteriler'!$K:$K,0)),IFERROR(INDEX('Müşteriler'!$A:$A,MATCH(IF('Cihazlar'!B269="","§",'Cihazlar'!B269),'Müşteriler'!$C:$C,0)),'Cihazlar'!A269&amp;'Cihazlar'!B269)))</f>
        <v/>
      </c>
      <c r="B269" t="str">
        <f>IF('Cihazlar'!C269="","",IF(N269="",'Cihazlar'!C269,INDEX('Ürünler'!$B:$B,N269)))</f>
        <v/>
      </c>
      <c r="C269" t="str">
        <f>IF('Cihazlar'!D269="","",'Cihazlar'!D269)</f>
        <v/>
      </c>
      <c r="D269" s="16" t="str">
        <f>M269</f>
        <v/>
      </c>
      <c r="E269" t="str">
        <f>IF(P269&gt;0,P269&amp;" gün",IF(O269&gt;0,O269&amp;" ay",""))</f>
        <v/>
      </c>
      <c r="F269" s="16" t="str">
        <f>IF(OR('Cihazlar'!C269="",M269=""),"",IF(P269&gt;0,M269+P269,IF(O269&gt;0,EDATE(M269,O269),"")))</f>
        <v/>
      </c>
      <c r="G269" s="17" t="str">
        <f>IF(F269="","",F269-TODAY())</f>
        <v/>
      </c>
      <c r="H269" t="str">
        <f>IF(G269="","",IF(G269&lt;0,"Gecikmiş",IF(G269&lt;=30,"30 gün içinde","Planlı")))</f>
        <v/>
      </c>
      <c r="I269" s="16" t="str">
        <f>IF('Cihazlar'!S269="","",IF('Cihazlar'!T269="Uygun değil",(IF('Cihazlar'!S269="","",IF(ISNUMBER('Cihazlar'!S269),'Cihazlar'!S269,IFERROR(DATE(VALUE(RIGHT('Cihazlar'!S269,4)),VALUE(MID('Cihazlar'!S269,4,2)),VALUE(LEFT('Cihazlar'!S269,2))),""))))+0,EDATE((IF('Cihazlar'!S269="","",IF(ISNUMBER('Cihazlar'!S269),'Cihazlar'!S269,IFERROR(DATE(VALUE(RIGHT('Cihazlar'!S269,4)),VALUE(MID('Cihazlar'!S269,4,2)),VALUE(LEFT('Cihazlar'!S269,2))),"")))),12)))</f>
        <v/>
      </c>
      <c r="J269" s="17" t="str">
        <f>IF(I269="","",I269-TODAY())</f>
        <v/>
      </c>
      <c r="K269" s="16" t="str">
        <f>IF('Cihazlar'!V269="","",IF('Cihazlar'!W269="Uygun değil",(IF('Cihazlar'!V269="","",IF(ISNUMBER('Cihazlar'!V269),'Cihazlar'!V269,IFERROR(DATE(VALUE(RIGHT('Cihazlar'!V269,4)),VALUE(MID('Cihazlar'!V269,4,2)),VALUE(LEFT('Cihazlar'!V269,2))),""))))+0,EDATE((IF('Cihazlar'!V269="","",IF(ISNUMBER('Cihazlar'!V269),'Cihazlar'!V269,IFERROR(DATE(VALUE(RIGHT('Cihazlar'!V269,4)),VALUE(MID('Cihazlar'!V269,4,2)),VALUE(LEFT('Cihazlar'!V269,2))),"")))),12)))</f>
        <v/>
      </c>
      <c r="L269" s="17" t="str">
        <f>IF(K269="","",K269-TODAY())</f>
        <v/>
      </c>
      <c r="M269" s="16" t="str">
        <f>IF('Cihazlar'!F269&lt;&gt;"",IF('Cihazlar'!F269="","",IF(ISNUMBER('Cihazlar'!F269),'Cihazlar'!F269,IFERROR(DATE(VALUE(RIGHT('Cihazlar'!F269,4)),VALUE(MID('Cihazlar'!F269,4,2)),VALUE(LEFT('Cihazlar'!F269,2))),""))),IF('Cihazlar'!E269="","",IF(ISNUMBER('Cihazlar'!E269),'Cihazlar'!E269,IFERROR(DATE(VALUE(RIGHT('Cihazlar'!E269,4)),VALUE(MID('Cihazlar'!E269,4,2)),VALUE(LEFT('Cihazlar'!E269,2))),""))))</f>
        <v/>
      </c>
      <c r="N269" t="str">
        <f>IF('Cihazlar'!C269="","",IFERROR(MATCH('Cihazlar'!C269,'Ürünler'!$A:$A,0),IFERROR(MATCH('Cihazlar'!C269,'Ürünler'!$B:$B,0),"")))</f>
        <v/>
      </c>
      <c r="O269">
        <f>IF(P269&gt;0,0,IF('Cihazlar'!J269&lt;&gt;"",N(VALUE('Cihazlar'!J269)),IF(N269="",0,N(INDEX('Ürünler'!$C:$C,N269)))))</f>
        <v>0</v>
      </c>
      <c r="P269">
        <f>IF('Cihazlar'!K269&lt;&gt;"",N(VALUE('Cihazlar'!K269)),IF('Cihazlar'!J269&lt;&gt;"",0,IF(N269="",0,N(INDEX('Ürünler'!$D:$D,N269)))))</f>
        <v>0</v>
      </c>
    </row>
    <row r="270" spans="1:16">
      <c r="A270" t="str">
        <f>IF(AND('Cihazlar'!A270="",'Cihazlar'!B270=""),"",IFERROR(INDEX('Müşteriler'!$A:$A,MATCH(IF('Cihazlar'!A270="","§",'Cihazlar'!A270),'Müşteriler'!$K:$K,0)),IFERROR(INDEX('Müşteriler'!$A:$A,MATCH(IF('Cihazlar'!B270="","§",'Cihazlar'!B270),'Müşteriler'!$C:$C,0)),'Cihazlar'!A270&amp;'Cihazlar'!B270)))</f>
        <v/>
      </c>
      <c r="B270" t="str">
        <f>IF('Cihazlar'!C270="","",IF(N270="",'Cihazlar'!C270,INDEX('Ürünler'!$B:$B,N270)))</f>
        <v/>
      </c>
      <c r="C270" t="str">
        <f>IF('Cihazlar'!D270="","",'Cihazlar'!D270)</f>
        <v/>
      </c>
      <c r="D270" s="16" t="str">
        <f>M270</f>
        <v/>
      </c>
      <c r="E270" t="str">
        <f>IF(P270&gt;0,P270&amp;" gün",IF(O270&gt;0,O270&amp;" ay",""))</f>
        <v/>
      </c>
      <c r="F270" s="16" t="str">
        <f>IF(OR('Cihazlar'!C270="",M270=""),"",IF(P270&gt;0,M270+P270,IF(O270&gt;0,EDATE(M270,O270),"")))</f>
        <v/>
      </c>
      <c r="G270" s="17" t="str">
        <f>IF(F270="","",F270-TODAY())</f>
        <v/>
      </c>
      <c r="H270" t="str">
        <f>IF(G270="","",IF(G270&lt;0,"Gecikmiş",IF(G270&lt;=30,"30 gün içinde","Planlı")))</f>
        <v/>
      </c>
      <c r="I270" s="16" t="str">
        <f>IF('Cihazlar'!S270="","",IF('Cihazlar'!T270="Uygun değil",(IF('Cihazlar'!S270="","",IF(ISNUMBER('Cihazlar'!S270),'Cihazlar'!S270,IFERROR(DATE(VALUE(RIGHT('Cihazlar'!S270,4)),VALUE(MID('Cihazlar'!S270,4,2)),VALUE(LEFT('Cihazlar'!S270,2))),""))))+0,EDATE((IF('Cihazlar'!S270="","",IF(ISNUMBER('Cihazlar'!S270),'Cihazlar'!S270,IFERROR(DATE(VALUE(RIGHT('Cihazlar'!S270,4)),VALUE(MID('Cihazlar'!S270,4,2)),VALUE(LEFT('Cihazlar'!S270,2))),"")))),12)))</f>
        <v/>
      </c>
      <c r="J270" s="17" t="str">
        <f>IF(I270="","",I270-TODAY())</f>
        <v/>
      </c>
      <c r="K270" s="16" t="str">
        <f>IF('Cihazlar'!V270="","",IF('Cihazlar'!W270="Uygun değil",(IF('Cihazlar'!V270="","",IF(ISNUMBER('Cihazlar'!V270),'Cihazlar'!V270,IFERROR(DATE(VALUE(RIGHT('Cihazlar'!V270,4)),VALUE(MID('Cihazlar'!V270,4,2)),VALUE(LEFT('Cihazlar'!V270,2))),""))))+0,EDATE((IF('Cihazlar'!V270="","",IF(ISNUMBER('Cihazlar'!V270),'Cihazlar'!V270,IFERROR(DATE(VALUE(RIGHT('Cihazlar'!V270,4)),VALUE(MID('Cihazlar'!V270,4,2)),VALUE(LEFT('Cihazlar'!V270,2))),"")))),12)))</f>
        <v/>
      </c>
      <c r="L270" s="17" t="str">
        <f>IF(K270="","",K270-TODAY())</f>
        <v/>
      </c>
      <c r="M270" s="16" t="str">
        <f>IF('Cihazlar'!F270&lt;&gt;"",IF('Cihazlar'!F270="","",IF(ISNUMBER('Cihazlar'!F270),'Cihazlar'!F270,IFERROR(DATE(VALUE(RIGHT('Cihazlar'!F270,4)),VALUE(MID('Cihazlar'!F270,4,2)),VALUE(LEFT('Cihazlar'!F270,2))),""))),IF('Cihazlar'!E270="","",IF(ISNUMBER('Cihazlar'!E270),'Cihazlar'!E270,IFERROR(DATE(VALUE(RIGHT('Cihazlar'!E270,4)),VALUE(MID('Cihazlar'!E270,4,2)),VALUE(LEFT('Cihazlar'!E270,2))),""))))</f>
        <v/>
      </c>
      <c r="N270" t="str">
        <f>IF('Cihazlar'!C270="","",IFERROR(MATCH('Cihazlar'!C270,'Ürünler'!$A:$A,0),IFERROR(MATCH('Cihazlar'!C270,'Ürünler'!$B:$B,0),"")))</f>
        <v/>
      </c>
      <c r="O270">
        <f>IF(P270&gt;0,0,IF('Cihazlar'!J270&lt;&gt;"",N(VALUE('Cihazlar'!J270)),IF(N270="",0,N(INDEX('Ürünler'!$C:$C,N270)))))</f>
        <v>0</v>
      </c>
      <c r="P270">
        <f>IF('Cihazlar'!K270&lt;&gt;"",N(VALUE('Cihazlar'!K270)),IF('Cihazlar'!J270&lt;&gt;"",0,IF(N270="",0,N(INDEX('Ürünler'!$D:$D,N270)))))</f>
        <v>0</v>
      </c>
    </row>
    <row r="271" spans="1:16">
      <c r="A271" t="str">
        <f>IF(AND('Cihazlar'!A271="",'Cihazlar'!B271=""),"",IFERROR(INDEX('Müşteriler'!$A:$A,MATCH(IF('Cihazlar'!A271="","§",'Cihazlar'!A271),'Müşteriler'!$K:$K,0)),IFERROR(INDEX('Müşteriler'!$A:$A,MATCH(IF('Cihazlar'!B271="","§",'Cihazlar'!B271),'Müşteriler'!$C:$C,0)),'Cihazlar'!A271&amp;'Cihazlar'!B271)))</f>
        <v/>
      </c>
      <c r="B271" t="str">
        <f>IF('Cihazlar'!C271="","",IF(N271="",'Cihazlar'!C271,INDEX('Ürünler'!$B:$B,N271)))</f>
        <v/>
      </c>
      <c r="C271" t="str">
        <f>IF('Cihazlar'!D271="","",'Cihazlar'!D271)</f>
        <v/>
      </c>
      <c r="D271" s="16" t="str">
        <f>M271</f>
        <v/>
      </c>
      <c r="E271" t="str">
        <f>IF(P271&gt;0,P271&amp;" gün",IF(O271&gt;0,O271&amp;" ay",""))</f>
        <v/>
      </c>
      <c r="F271" s="16" t="str">
        <f>IF(OR('Cihazlar'!C271="",M271=""),"",IF(P271&gt;0,M271+P271,IF(O271&gt;0,EDATE(M271,O271),"")))</f>
        <v/>
      </c>
      <c r="G271" s="17" t="str">
        <f>IF(F271="","",F271-TODAY())</f>
        <v/>
      </c>
      <c r="H271" t="str">
        <f>IF(G271="","",IF(G271&lt;0,"Gecikmiş",IF(G271&lt;=30,"30 gün içinde","Planlı")))</f>
        <v/>
      </c>
      <c r="I271" s="16" t="str">
        <f>IF('Cihazlar'!S271="","",IF('Cihazlar'!T271="Uygun değil",(IF('Cihazlar'!S271="","",IF(ISNUMBER('Cihazlar'!S271),'Cihazlar'!S271,IFERROR(DATE(VALUE(RIGHT('Cihazlar'!S271,4)),VALUE(MID('Cihazlar'!S271,4,2)),VALUE(LEFT('Cihazlar'!S271,2))),""))))+0,EDATE((IF('Cihazlar'!S271="","",IF(ISNUMBER('Cihazlar'!S271),'Cihazlar'!S271,IFERROR(DATE(VALUE(RIGHT('Cihazlar'!S271,4)),VALUE(MID('Cihazlar'!S271,4,2)),VALUE(LEFT('Cihazlar'!S271,2))),"")))),12)))</f>
        <v/>
      </c>
      <c r="J271" s="17" t="str">
        <f>IF(I271="","",I271-TODAY())</f>
        <v/>
      </c>
      <c r="K271" s="16" t="str">
        <f>IF('Cihazlar'!V271="","",IF('Cihazlar'!W271="Uygun değil",(IF('Cihazlar'!V271="","",IF(ISNUMBER('Cihazlar'!V271),'Cihazlar'!V271,IFERROR(DATE(VALUE(RIGHT('Cihazlar'!V271,4)),VALUE(MID('Cihazlar'!V271,4,2)),VALUE(LEFT('Cihazlar'!V271,2))),""))))+0,EDATE((IF('Cihazlar'!V271="","",IF(ISNUMBER('Cihazlar'!V271),'Cihazlar'!V271,IFERROR(DATE(VALUE(RIGHT('Cihazlar'!V271,4)),VALUE(MID('Cihazlar'!V271,4,2)),VALUE(LEFT('Cihazlar'!V271,2))),"")))),12)))</f>
        <v/>
      </c>
      <c r="L271" s="17" t="str">
        <f>IF(K271="","",K271-TODAY())</f>
        <v/>
      </c>
      <c r="M271" s="16" t="str">
        <f>IF('Cihazlar'!F271&lt;&gt;"",IF('Cihazlar'!F271="","",IF(ISNUMBER('Cihazlar'!F271),'Cihazlar'!F271,IFERROR(DATE(VALUE(RIGHT('Cihazlar'!F271,4)),VALUE(MID('Cihazlar'!F271,4,2)),VALUE(LEFT('Cihazlar'!F271,2))),""))),IF('Cihazlar'!E271="","",IF(ISNUMBER('Cihazlar'!E271),'Cihazlar'!E271,IFERROR(DATE(VALUE(RIGHT('Cihazlar'!E271,4)),VALUE(MID('Cihazlar'!E271,4,2)),VALUE(LEFT('Cihazlar'!E271,2))),""))))</f>
        <v/>
      </c>
      <c r="N271" t="str">
        <f>IF('Cihazlar'!C271="","",IFERROR(MATCH('Cihazlar'!C271,'Ürünler'!$A:$A,0),IFERROR(MATCH('Cihazlar'!C271,'Ürünler'!$B:$B,0),"")))</f>
        <v/>
      </c>
      <c r="O271">
        <f>IF(P271&gt;0,0,IF('Cihazlar'!J271&lt;&gt;"",N(VALUE('Cihazlar'!J271)),IF(N271="",0,N(INDEX('Ürünler'!$C:$C,N271)))))</f>
        <v>0</v>
      </c>
      <c r="P271">
        <f>IF('Cihazlar'!K271&lt;&gt;"",N(VALUE('Cihazlar'!K271)),IF('Cihazlar'!J271&lt;&gt;"",0,IF(N271="",0,N(INDEX('Ürünler'!$D:$D,N271)))))</f>
        <v>0</v>
      </c>
    </row>
    <row r="272" spans="1:16">
      <c r="A272" t="str">
        <f>IF(AND('Cihazlar'!A272="",'Cihazlar'!B272=""),"",IFERROR(INDEX('Müşteriler'!$A:$A,MATCH(IF('Cihazlar'!A272="","§",'Cihazlar'!A272),'Müşteriler'!$K:$K,0)),IFERROR(INDEX('Müşteriler'!$A:$A,MATCH(IF('Cihazlar'!B272="","§",'Cihazlar'!B272),'Müşteriler'!$C:$C,0)),'Cihazlar'!A272&amp;'Cihazlar'!B272)))</f>
        <v/>
      </c>
      <c r="B272" t="str">
        <f>IF('Cihazlar'!C272="","",IF(N272="",'Cihazlar'!C272,INDEX('Ürünler'!$B:$B,N272)))</f>
        <v/>
      </c>
      <c r="C272" t="str">
        <f>IF('Cihazlar'!D272="","",'Cihazlar'!D272)</f>
        <v/>
      </c>
      <c r="D272" s="16" t="str">
        <f>M272</f>
        <v/>
      </c>
      <c r="E272" t="str">
        <f>IF(P272&gt;0,P272&amp;" gün",IF(O272&gt;0,O272&amp;" ay",""))</f>
        <v/>
      </c>
      <c r="F272" s="16" t="str">
        <f>IF(OR('Cihazlar'!C272="",M272=""),"",IF(P272&gt;0,M272+P272,IF(O272&gt;0,EDATE(M272,O272),"")))</f>
        <v/>
      </c>
      <c r="G272" s="17" t="str">
        <f>IF(F272="","",F272-TODAY())</f>
        <v/>
      </c>
      <c r="H272" t="str">
        <f>IF(G272="","",IF(G272&lt;0,"Gecikmiş",IF(G272&lt;=30,"30 gün içinde","Planlı")))</f>
        <v/>
      </c>
      <c r="I272" s="16" t="str">
        <f>IF('Cihazlar'!S272="","",IF('Cihazlar'!T272="Uygun değil",(IF('Cihazlar'!S272="","",IF(ISNUMBER('Cihazlar'!S272),'Cihazlar'!S272,IFERROR(DATE(VALUE(RIGHT('Cihazlar'!S272,4)),VALUE(MID('Cihazlar'!S272,4,2)),VALUE(LEFT('Cihazlar'!S272,2))),""))))+0,EDATE((IF('Cihazlar'!S272="","",IF(ISNUMBER('Cihazlar'!S272),'Cihazlar'!S272,IFERROR(DATE(VALUE(RIGHT('Cihazlar'!S272,4)),VALUE(MID('Cihazlar'!S272,4,2)),VALUE(LEFT('Cihazlar'!S272,2))),"")))),12)))</f>
        <v/>
      </c>
      <c r="J272" s="17" t="str">
        <f>IF(I272="","",I272-TODAY())</f>
        <v/>
      </c>
      <c r="K272" s="16" t="str">
        <f>IF('Cihazlar'!V272="","",IF('Cihazlar'!W272="Uygun değil",(IF('Cihazlar'!V272="","",IF(ISNUMBER('Cihazlar'!V272),'Cihazlar'!V272,IFERROR(DATE(VALUE(RIGHT('Cihazlar'!V272,4)),VALUE(MID('Cihazlar'!V272,4,2)),VALUE(LEFT('Cihazlar'!V272,2))),""))))+0,EDATE((IF('Cihazlar'!V272="","",IF(ISNUMBER('Cihazlar'!V272),'Cihazlar'!V272,IFERROR(DATE(VALUE(RIGHT('Cihazlar'!V272,4)),VALUE(MID('Cihazlar'!V272,4,2)),VALUE(LEFT('Cihazlar'!V272,2))),"")))),12)))</f>
        <v/>
      </c>
      <c r="L272" s="17" t="str">
        <f>IF(K272="","",K272-TODAY())</f>
        <v/>
      </c>
      <c r="M272" s="16" t="str">
        <f>IF('Cihazlar'!F272&lt;&gt;"",IF('Cihazlar'!F272="","",IF(ISNUMBER('Cihazlar'!F272),'Cihazlar'!F272,IFERROR(DATE(VALUE(RIGHT('Cihazlar'!F272,4)),VALUE(MID('Cihazlar'!F272,4,2)),VALUE(LEFT('Cihazlar'!F272,2))),""))),IF('Cihazlar'!E272="","",IF(ISNUMBER('Cihazlar'!E272),'Cihazlar'!E272,IFERROR(DATE(VALUE(RIGHT('Cihazlar'!E272,4)),VALUE(MID('Cihazlar'!E272,4,2)),VALUE(LEFT('Cihazlar'!E272,2))),""))))</f>
        <v/>
      </c>
      <c r="N272" t="str">
        <f>IF('Cihazlar'!C272="","",IFERROR(MATCH('Cihazlar'!C272,'Ürünler'!$A:$A,0),IFERROR(MATCH('Cihazlar'!C272,'Ürünler'!$B:$B,0),"")))</f>
        <v/>
      </c>
      <c r="O272">
        <f>IF(P272&gt;0,0,IF('Cihazlar'!J272&lt;&gt;"",N(VALUE('Cihazlar'!J272)),IF(N272="",0,N(INDEX('Ürünler'!$C:$C,N272)))))</f>
        <v>0</v>
      </c>
      <c r="P272">
        <f>IF('Cihazlar'!K272&lt;&gt;"",N(VALUE('Cihazlar'!K272)),IF('Cihazlar'!J272&lt;&gt;"",0,IF(N272="",0,N(INDEX('Ürünler'!$D:$D,N272)))))</f>
        <v>0</v>
      </c>
    </row>
    <row r="273" spans="1:16">
      <c r="A273" t="str">
        <f>IF(AND('Cihazlar'!A273="",'Cihazlar'!B273=""),"",IFERROR(INDEX('Müşteriler'!$A:$A,MATCH(IF('Cihazlar'!A273="","§",'Cihazlar'!A273),'Müşteriler'!$K:$K,0)),IFERROR(INDEX('Müşteriler'!$A:$A,MATCH(IF('Cihazlar'!B273="","§",'Cihazlar'!B273),'Müşteriler'!$C:$C,0)),'Cihazlar'!A273&amp;'Cihazlar'!B273)))</f>
        <v/>
      </c>
      <c r="B273" t="str">
        <f>IF('Cihazlar'!C273="","",IF(N273="",'Cihazlar'!C273,INDEX('Ürünler'!$B:$B,N273)))</f>
        <v/>
      </c>
      <c r="C273" t="str">
        <f>IF('Cihazlar'!D273="","",'Cihazlar'!D273)</f>
        <v/>
      </c>
      <c r="D273" s="16" t="str">
        <f>M273</f>
        <v/>
      </c>
      <c r="E273" t="str">
        <f>IF(P273&gt;0,P273&amp;" gün",IF(O273&gt;0,O273&amp;" ay",""))</f>
        <v/>
      </c>
      <c r="F273" s="16" t="str">
        <f>IF(OR('Cihazlar'!C273="",M273=""),"",IF(P273&gt;0,M273+P273,IF(O273&gt;0,EDATE(M273,O273),"")))</f>
        <v/>
      </c>
      <c r="G273" s="17" t="str">
        <f>IF(F273="","",F273-TODAY())</f>
        <v/>
      </c>
      <c r="H273" t="str">
        <f>IF(G273="","",IF(G273&lt;0,"Gecikmiş",IF(G273&lt;=30,"30 gün içinde","Planlı")))</f>
        <v/>
      </c>
      <c r="I273" s="16" t="str">
        <f>IF('Cihazlar'!S273="","",IF('Cihazlar'!T273="Uygun değil",(IF('Cihazlar'!S273="","",IF(ISNUMBER('Cihazlar'!S273),'Cihazlar'!S273,IFERROR(DATE(VALUE(RIGHT('Cihazlar'!S273,4)),VALUE(MID('Cihazlar'!S273,4,2)),VALUE(LEFT('Cihazlar'!S273,2))),""))))+0,EDATE((IF('Cihazlar'!S273="","",IF(ISNUMBER('Cihazlar'!S273),'Cihazlar'!S273,IFERROR(DATE(VALUE(RIGHT('Cihazlar'!S273,4)),VALUE(MID('Cihazlar'!S273,4,2)),VALUE(LEFT('Cihazlar'!S273,2))),"")))),12)))</f>
        <v/>
      </c>
      <c r="J273" s="17" t="str">
        <f>IF(I273="","",I273-TODAY())</f>
        <v/>
      </c>
      <c r="K273" s="16" t="str">
        <f>IF('Cihazlar'!V273="","",IF('Cihazlar'!W273="Uygun değil",(IF('Cihazlar'!V273="","",IF(ISNUMBER('Cihazlar'!V273),'Cihazlar'!V273,IFERROR(DATE(VALUE(RIGHT('Cihazlar'!V273,4)),VALUE(MID('Cihazlar'!V273,4,2)),VALUE(LEFT('Cihazlar'!V273,2))),""))))+0,EDATE((IF('Cihazlar'!V273="","",IF(ISNUMBER('Cihazlar'!V273),'Cihazlar'!V273,IFERROR(DATE(VALUE(RIGHT('Cihazlar'!V273,4)),VALUE(MID('Cihazlar'!V273,4,2)),VALUE(LEFT('Cihazlar'!V273,2))),"")))),12)))</f>
        <v/>
      </c>
      <c r="L273" s="17" t="str">
        <f>IF(K273="","",K273-TODAY())</f>
        <v/>
      </c>
      <c r="M273" s="16" t="str">
        <f>IF('Cihazlar'!F273&lt;&gt;"",IF('Cihazlar'!F273="","",IF(ISNUMBER('Cihazlar'!F273),'Cihazlar'!F273,IFERROR(DATE(VALUE(RIGHT('Cihazlar'!F273,4)),VALUE(MID('Cihazlar'!F273,4,2)),VALUE(LEFT('Cihazlar'!F273,2))),""))),IF('Cihazlar'!E273="","",IF(ISNUMBER('Cihazlar'!E273),'Cihazlar'!E273,IFERROR(DATE(VALUE(RIGHT('Cihazlar'!E273,4)),VALUE(MID('Cihazlar'!E273,4,2)),VALUE(LEFT('Cihazlar'!E273,2))),""))))</f>
        <v/>
      </c>
      <c r="N273" t="str">
        <f>IF('Cihazlar'!C273="","",IFERROR(MATCH('Cihazlar'!C273,'Ürünler'!$A:$A,0),IFERROR(MATCH('Cihazlar'!C273,'Ürünler'!$B:$B,0),"")))</f>
        <v/>
      </c>
      <c r="O273">
        <f>IF(P273&gt;0,0,IF('Cihazlar'!J273&lt;&gt;"",N(VALUE('Cihazlar'!J273)),IF(N273="",0,N(INDEX('Ürünler'!$C:$C,N273)))))</f>
        <v>0</v>
      </c>
      <c r="P273">
        <f>IF('Cihazlar'!K273&lt;&gt;"",N(VALUE('Cihazlar'!K273)),IF('Cihazlar'!J273&lt;&gt;"",0,IF(N273="",0,N(INDEX('Ürünler'!$D:$D,N273)))))</f>
        <v>0</v>
      </c>
    </row>
    <row r="274" spans="1:16">
      <c r="A274" t="str">
        <f>IF(AND('Cihazlar'!A274="",'Cihazlar'!B274=""),"",IFERROR(INDEX('Müşteriler'!$A:$A,MATCH(IF('Cihazlar'!A274="","§",'Cihazlar'!A274),'Müşteriler'!$K:$K,0)),IFERROR(INDEX('Müşteriler'!$A:$A,MATCH(IF('Cihazlar'!B274="","§",'Cihazlar'!B274),'Müşteriler'!$C:$C,0)),'Cihazlar'!A274&amp;'Cihazlar'!B274)))</f>
        <v/>
      </c>
      <c r="B274" t="str">
        <f>IF('Cihazlar'!C274="","",IF(N274="",'Cihazlar'!C274,INDEX('Ürünler'!$B:$B,N274)))</f>
        <v/>
      </c>
      <c r="C274" t="str">
        <f>IF('Cihazlar'!D274="","",'Cihazlar'!D274)</f>
        <v/>
      </c>
      <c r="D274" s="16" t="str">
        <f>M274</f>
        <v/>
      </c>
      <c r="E274" t="str">
        <f>IF(P274&gt;0,P274&amp;" gün",IF(O274&gt;0,O274&amp;" ay",""))</f>
        <v/>
      </c>
      <c r="F274" s="16" t="str">
        <f>IF(OR('Cihazlar'!C274="",M274=""),"",IF(P274&gt;0,M274+P274,IF(O274&gt;0,EDATE(M274,O274),"")))</f>
        <v/>
      </c>
      <c r="G274" s="17" t="str">
        <f>IF(F274="","",F274-TODAY())</f>
        <v/>
      </c>
      <c r="H274" t="str">
        <f>IF(G274="","",IF(G274&lt;0,"Gecikmiş",IF(G274&lt;=30,"30 gün içinde","Planlı")))</f>
        <v/>
      </c>
      <c r="I274" s="16" t="str">
        <f>IF('Cihazlar'!S274="","",IF('Cihazlar'!T274="Uygun değil",(IF('Cihazlar'!S274="","",IF(ISNUMBER('Cihazlar'!S274),'Cihazlar'!S274,IFERROR(DATE(VALUE(RIGHT('Cihazlar'!S274,4)),VALUE(MID('Cihazlar'!S274,4,2)),VALUE(LEFT('Cihazlar'!S274,2))),""))))+0,EDATE((IF('Cihazlar'!S274="","",IF(ISNUMBER('Cihazlar'!S274),'Cihazlar'!S274,IFERROR(DATE(VALUE(RIGHT('Cihazlar'!S274,4)),VALUE(MID('Cihazlar'!S274,4,2)),VALUE(LEFT('Cihazlar'!S274,2))),"")))),12)))</f>
        <v/>
      </c>
      <c r="J274" s="17" t="str">
        <f>IF(I274="","",I274-TODAY())</f>
        <v/>
      </c>
      <c r="K274" s="16" t="str">
        <f>IF('Cihazlar'!V274="","",IF('Cihazlar'!W274="Uygun değil",(IF('Cihazlar'!V274="","",IF(ISNUMBER('Cihazlar'!V274),'Cihazlar'!V274,IFERROR(DATE(VALUE(RIGHT('Cihazlar'!V274,4)),VALUE(MID('Cihazlar'!V274,4,2)),VALUE(LEFT('Cihazlar'!V274,2))),""))))+0,EDATE((IF('Cihazlar'!V274="","",IF(ISNUMBER('Cihazlar'!V274),'Cihazlar'!V274,IFERROR(DATE(VALUE(RIGHT('Cihazlar'!V274,4)),VALUE(MID('Cihazlar'!V274,4,2)),VALUE(LEFT('Cihazlar'!V274,2))),"")))),12)))</f>
        <v/>
      </c>
      <c r="L274" s="17" t="str">
        <f>IF(K274="","",K274-TODAY())</f>
        <v/>
      </c>
      <c r="M274" s="16" t="str">
        <f>IF('Cihazlar'!F274&lt;&gt;"",IF('Cihazlar'!F274="","",IF(ISNUMBER('Cihazlar'!F274),'Cihazlar'!F274,IFERROR(DATE(VALUE(RIGHT('Cihazlar'!F274,4)),VALUE(MID('Cihazlar'!F274,4,2)),VALUE(LEFT('Cihazlar'!F274,2))),""))),IF('Cihazlar'!E274="","",IF(ISNUMBER('Cihazlar'!E274),'Cihazlar'!E274,IFERROR(DATE(VALUE(RIGHT('Cihazlar'!E274,4)),VALUE(MID('Cihazlar'!E274,4,2)),VALUE(LEFT('Cihazlar'!E274,2))),""))))</f>
        <v/>
      </c>
      <c r="N274" t="str">
        <f>IF('Cihazlar'!C274="","",IFERROR(MATCH('Cihazlar'!C274,'Ürünler'!$A:$A,0),IFERROR(MATCH('Cihazlar'!C274,'Ürünler'!$B:$B,0),"")))</f>
        <v/>
      </c>
      <c r="O274">
        <f>IF(P274&gt;0,0,IF('Cihazlar'!J274&lt;&gt;"",N(VALUE('Cihazlar'!J274)),IF(N274="",0,N(INDEX('Ürünler'!$C:$C,N274)))))</f>
        <v>0</v>
      </c>
      <c r="P274">
        <f>IF('Cihazlar'!K274&lt;&gt;"",N(VALUE('Cihazlar'!K274)),IF('Cihazlar'!J274&lt;&gt;"",0,IF(N274="",0,N(INDEX('Ürünler'!$D:$D,N274)))))</f>
        <v>0</v>
      </c>
    </row>
    <row r="275" spans="1:16">
      <c r="A275" t="str">
        <f>IF(AND('Cihazlar'!A275="",'Cihazlar'!B275=""),"",IFERROR(INDEX('Müşteriler'!$A:$A,MATCH(IF('Cihazlar'!A275="","§",'Cihazlar'!A275),'Müşteriler'!$K:$K,0)),IFERROR(INDEX('Müşteriler'!$A:$A,MATCH(IF('Cihazlar'!B275="","§",'Cihazlar'!B275),'Müşteriler'!$C:$C,0)),'Cihazlar'!A275&amp;'Cihazlar'!B275)))</f>
        <v/>
      </c>
      <c r="B275" t="str">
        <f>IF('Cihazlar'!C275="","",IF(N275="",'Cihazlar'!C275,INDEX('Ürünler'!$B:$B,N275)))</f>
        <v/>
      </c>
      <c r="C275" t="str">
        <f>IF('Cihazlar'!D275="","",'Cihazlar'!D275)</f>
        <v/>
      </c>
      <c r="D275" s="16" t="str">
        <f>M275</f>
        <v/>
      </c>
      <c r="E275" t="str">
        <f>IF(P275&gt;0,P275&amp;" gün",IF(O275&gt;0,O275&amp;" ay",""))</f>
        <v/>
      </c>
      <c r="F275" s="16" t="str">
        <f>IF(OR('Cihazlar'!C275="",M275=""),"",IF(P275&gt;0,M275+P275,IF(O275&gt;0,EDATE(M275,O275),"")))</f>
        <v/>
      </c>
      <c r="G275" s="17" t="str">
        <f>IF(F275="","",F275-TODAY())</f>
        <v/>
      </c>
      <c r="H275" t="str">
        <f>IF(G275="","",IF(G275&lt;0,"Gecikmiş",IF(G275&lt;=30,"30 gün içinde","Planlı")))</f>
        <v/>
      </c>
      <c r="I275" s="16" t="str">
        <f>IF('Cihazlar'!S275="","",IF('Cihazlar'!T275="Uygun değil",(IF('Cihazlar'!S275="","",IF(ISNUMBER('Cihazlar'!S275),'Cihazlar'!S275,IFERROR(DATE(VALUE(RIGHT('Cihazlar'!S275,4)),VALUE(MID('Cihazlar'!S275,4,2)),VALUE(LEFT('Cihazlar'!S275,2))),""))))+0,EDATE((IF('Cihazlar'!S275="","",IF(ISNUMBER('Cihazlar'!S275),'Cihazlar'!S275,IFERROR(DATE(VALUE(RIGHT('Cihazlar'!S275,4)),VALUE(MID('Cihazlar'!S275,4,2)),VALUE(LEFT('Cihazlar'!S275,2))),"")))),12)))</f>
        <v/>
      </c>
      <c r="J275" s="17" t="str">
        <f>IF(I275="","",I275-TODAY())</f>
        <v/>
      </c>
      <c r="K275" s="16" t="str">
        <f>IF('Cihazlar'!V275="","",IF('Cihazlar'!W275="Uygun değil",(IF('Cihazlar'!V275="","",IF(ISNUMBER('Cihazlar'!V275),'Cihazlar'!V275,IFERROR(DATE(VALUE(RIGHT('Cihazlar'!V275,4)),VALUE(MID('Cihazlar'!V275,4,2)),VALUE(LEFT('Cihazlar'!V275,2))),""))))+0,EDATE((IF('Cihazlar'!V275="","",IF(ISNUMBER('Cihazlar'!V275),'Cihazlar'!V275,IFERROR(DATE(VALUE(RIGHT('Cihazlar'!V275,4)),VALUE(MID('Cihazlar'!V275,4,2)),VALUE(LEFT('Cihazlar'!V275,2))),"")))),12)))</f>
        <v/>
      </c>
      <c r="L275" s="17" t="str">
        <f>IF(K275="","",K275-TODAY())</f>
        <v/>
      </c>
      <c r="M275" s="16" t="str">
        <f>IF('Cihazlar'!F275&lt;&gt;"",IF('Cihazlar'!F275="","",IF(ISNUMBER('Cihazlar'!F275),'Cihazlar'!F275,IFERROR(DATE(VALUE(RIGHT('Cihazlar'!F275,4)),VALUE(MID('Cihazlar'!F275,4,2)),VALUE(LEFT('Cihazlar'!F275,2))),""))),IF('Cihazlar'!E275="","",IF(ISNUMBER('Cihazlar'!E275),'Cihazlar'!E275,IFERROR(DATE(VALUE(RIGHT('Cihazlar'!E275,4)),VALUE(MID('Cihazlar'!E275,4,2)),VALUE(LEFT('Cihazlar'!E275,2))),""))))</f>
        <v/>
      </c>
      <c r="N275" t="str">
        <f>IF('Cihazlar'!C275="","",IFERROR(MATCH('Cihazlar'!C275,'Ürünler'!$A:$A,0),IFERROR(MATCH('Cihazlar'!C275,'Ürünler'!$B:$B,0),"")))</f>
        <v/>
      </c>
      <c r="O275">
        <f>IF(P275&gt;0,0,IF('Cihazlar'!J275&lt;&gt;"",N(VALUE('Cihazlar'!J275)),IF(N275="",0,N(INDEX('Ürünler'!$C:$C,N275)))))</f>
        <v>0</v>
      </c>
      <c r="P275">
        <f>IF('Cihazlar'!K275&lt;&gt;"",N(VALUE('Cihazlar'!K275)),IF('Cihazlar'!J275&lt;&gt;"",0,IF(N275="",0,N(INDEX('Ürünler'!$D:$D,N275)))))</f>
        <v>0</v>
      </c>
    </row>
    <row r="276" spans="1:16">
      <c r="A276" t="str">
        <f>IF(AND('Cihazlar'!A276="",'Cihazlar'!B276=""),"",IFERROR(INDEX('Müşteriler'!$A:$A,MATCH(IF('Cihazlar'!A276="","§",'Cihazlar'!A276),'Müşteriler'!$K:$K,0)),IFERROR(INDEX('Müşteriler'!$A:$A,MATCH(IF('Cihazlar'!B276="","§",'Cihazlar'!B276),'Müşteriler'!$C:$C,0)),'Cihazlar'!A276&amp;'Cihazlar'!B276)))</f>
        <v/>
      </c>
      <c r="B276" t="str">
        <f>IF('Cihazlar'!C276="","",IF(N276="",'Cihazlar'!C276,INDEX('Ürünler'!$B:$B,N276)))</f>
        <v/>
      </c>
      <c r="C276" t="str">
        <f>IF('Cihazlar'!D276="","",'Cihazlar'!D276)</f>
        <v/>
      </c>
      <c r="D276" s="16" t="str">
        <f>M276</f>
        <v/>
      </c>
      <c r="E276" t="str">
        <f>IF(P276&gt;0,P276&amp;" gün",IF(O276&gt;0,O276&amp;" ay",""))</f>
        <v/>
      </c>
      <c r="F276" s="16" t="str">
        <f>IF(OR('Cihazlar'!C276="",M276=""),"",IF(P276&gt;0,M276+P276,IF(O276&gt;0,EDATE(M276,O276),"")))</f>
        <v/>
      </c>
      <c r="G276" s="17" t="str">
        <f>IF(F276="","",F276-TODAY())</f>
        <v/>
      </c>
      <c r="H276" t="str">
        <f>IF(G276="","",IF(G276&lt;0,"Gecikmiş",IF(G276&lt;=30,"30 gün içinde","Planlı")))</f>
        <v/>
      </c>
      <c r="I276" s="16" t="str">
        <f>IF('Cihazlar'!S276="","",IF('Cihazlar'!T276="Uygun değil",(IF('Cihazlar'!S276="","",IF(ISNUMBER('Cihazlar'!S276),'Cihazlar'!S276,IFERROR(DATE(VALUE(RIGHT('Cihazlar'!S276,4)),VALUE(MID('Cihazlar'!S276,4,2)),VALUE(LEFT('Cihazlar'!S276,2))),""))))+0,EDATE((IF('Cihazlar'!S276="","",IF(ISNUMBER('Cihazlar'!S276),'Cihazlar'!S276,IFERROR(DATE(VALUE(RIGHT('Cihazlar'!S276,4)),VALUE(MID('Cihazlar'!S276,4,2)),VALUE(LEFT('Cihazlar'!S276,2))),"")))),12)))</f>
        <v/>
      </c>
      <c r="J276" s="17" t="str">
        <f>IF(I276="","",I276-TODAY())</f>
        <v/>
      </c>
      <c r="K276" s="16" t="str">
        <f>IF('Cihazlar'!V276="","",IF('Cihazlar'!W276="Uygun değil",(IF('Cihazlar'!V276="","",IF(ISNUMBER('Cihazlar'!V276),'Cihazlar'!V276,IFERROR(DATE(VALUE(RIGHT('Cihazlar'!V276,4)),VALUE(MID('Cihazlar'!V276,4,2)),VALUE(LEFT('Cihazlar'!V276,2))),""))))+0,EDATE((IF('Cihazlar'!V276="","",IF(ISNUMBER('Cihazlar'!V276),'Cihazlar'!V276,IFERROR(DATE(VALUE(RIGHT('Cihazlar'!V276,4)),VALUE(MID('Cihazlar'!V276,4,2)),VALUE(LEFT('Cihazlar'!V276,2))),"")))),12)))</f>
        <v/>
      </c>
      <c r="L276" s="17" t="str">
        <f>IF(K276="","",K276-TODAY())</f>
        <v/>
      </c>
      <c r="M276" s="16" t="str">
        <f>IF('Cihazlar'!F276&lt;&gt;"",IF('Cihazlar'!F276="","",IF(ISNUMBER('Cihazlar'!F276),'Cihazlar'!F276,IFERROR(DATE(VALUE(RIGHT('Cihazlar'!F276,4)),VALUE(MID('Cihazlar'!F276,4,2)),VALUE(LEFT('Cihazlar'!F276,2))),""))),IF('Cihazlar'!E276="","",IF(ISNUMBER('Cihazlar'!E276),'Cihazlar'!E276,IFERROR(DATE(VALUE(RIGHT('Cihazlar'!E276,4)),VALUE(MID('Cihazlar'!E276,4,2)),VALUE(LEFT('Cihazlar'!E276,2))),""))))</f>
        <v/>
      </c>
      <c r="N276" t="str">
        <f>IF('Cihazlar'!C276="","",IFERROR(MATCH('Cihazlar'!C276,'Ürünler'!$A:$A,0),IFERROR(MATCH('Cihazlar'!C276,'Ürünler'!$B:$B,0),"")))</f>
        <v/>
      </c>
      <c r="O276">
        <f>IF(P276&gt;0,0,IF('Cihazlar'!J276&lt;&gt;"",N(VALUE('Cihazlar'!J276)),IF(N276="",0,N(INDEX('Ürünler'!$C:$C,N276)))))</f>
        <v>0</v>
      </c>
      <c r="P276">
        <f>IF('Cihazlar'!K276&lt;&gt;"",N(VALUE('Cihazlar'!K276)),IF('Cihazlar'!J276&lt;&gt;"",0,IF(N276="",0,N(INDEX('Ürünler'!$D:$D,N276)))))</f>
        <v>0</v>
      </c>
    </row>
    <row r="277" spans="1:16">
      <c r="A277" t="str">
        <f>IF(AND('Cihazlar'!A277="",'Cihazlar'!B277=""),"",IFERROR(INDEX('Müşteriler'!$A:$A,MATCH(IF('Cihazlar'!A277="","§",'Cihazlar'!A277),'Müşteriler'!$K:$K,0)),IFERROR(INDEX('Müşteriler'!$A:$A,MATCH(IF('Cihazlar'!B277="","§",'Cihazlar'!B277),'Müşteriler'!$C:$C,0)),'Cihazlar'!A277&amp;'Cihazlar'!B277)))</f>
        <v/>
      </c>
      <c r="B277" t="str">
        <f>IF('Cihazlar'!C277="","",IF(N277="",'Cihazlar'!C277,INDEX('Ürünler'!$B:$B,N277)))</f>
        <v/>
      </c>
      <c r="C277" t="str">
        <f>IF('Cihazlar'!D277="","",'Cihazlar'!D277)</f>
        <v/>
      </c>
      <c r="D277" s="16" t="str">
        <f>M277</f>
        <v/>
      </c>
      <c r="E277" t="str">
        <f>IF(P277&gt;0,P277&amp;" gün",IF(O277&gt;0,O277&amp;" ay",""))</f>
        <v/>
      </c>
      <c r="F277" s="16" t="str">
        <f>IF(OR('Cihazlar'!C277="",M277=""),"",IF(P277&gt;0,M277+P277,IF(O277&gt;0,EDATE(M277,O277),"")))</f>
        <v/>
      </c>
      <c r="G277" s="17" t="str">
        <f>IF(F277="","",F277-TODAY())</f>
        <v/>
      </c>
      <c r="H277" t="str">
        <f>IF(G277="","",IF(G277&lt;0,"Gecikmiş",IF(G277&lt;=30,"30 gün içinde","Planlı")))</f>
        <v/>
      </c>
      <c r="I277" s="16" t="str">
        <f>IF('Cihazlar'!S277="","",IF('Cihazlar'!T277="Uygun değil",(IF('Cihazlar'!S277="","",IF(ISNUMBER('Cihazlar'!S277),'Cihazlar'!S277,IFERROR(DATE(VALUE(RIGHT('Cihazlar'!S277,4)),VALUE(MID('Cihazlar'!S277,4,2)),VALUE(LEFT('Cihazlar'!S277,2))),""))))+0,EDATE((IF('Cihazlar'!S277="","",IF(ISNUMBER('Cihazlar'!S277),'Cihazlar'!S277,IFERROR(DATE(VALUE(RIGHT('Cihazlar'!S277,4)),VALUE(MID('Cihazlar'!S277,4,2)),VALUE(LEFT('Cihazlar'!S277,2))),"")))),12)))</f>
        <v/>
      </c>
      <c r="J277" s="17" t="str">
        <f>IF(I277="","",I277-TODAY())</f>
        <v/>
      </c>
      <c r="K277" s="16" t="str">
        <f>IF('Cihazlar'!V277="","",IF('Cihazlar'!W277="Uygun değil",(IF('Cihazlar'!V277="","",IF(ISNUMBER('Cihazlar'!V277),'Cihazlar'!V277,IFERROR(DATE(VALUE(RIGHT('Cihazlar'!V277,4)),VALUE(MID('Cihazlar'!V277,4,2)),VALUE(LEFT('Cihazlar'!V277,2))),""))))+0,EDATE((IF('Cihazlar'!V277="","",IF(ISNUMBER('Cihazlar'!V277),'Cihazlar'!V277,IFERROR(DATE(VALUE(RIGHT('Cihazlar'!V277,4)),VALUE(MID('Cihazlar'!V277,4,2)),VALUE(LEFT('Cihazlar'!V277,2))),"")))),12)))</f>
        <v/>
      </c>
      <c r="L277" s="17" t="str">
        <f>IF(K277="","",K277-TODAY())</f>
        <v/>
      </c>
      <c r="M277" s="16" t="str">
        <f>IF('Cihazlar'!F277&lt;&gt;"",IF('Cihazlar'!F277="","",IF(ISNUMBER('Cihazlar'!F277),'Cihazlar'!F277,IFERROR(DATE(VALUE(RIGHT('Cihazlar'!F277,4)),VALUE(MID('Cihazlar'!F277,4,2)),VALUE(LEFT('Cihazlar'!F277,2))),""))),IF('Cihazlar'!E277="","",IF(ISNUMBER('Cihazlar'!E277),'Cihazlar'!E277,IFERROR(DATE(VALUE(RIGHT('Cihazlar'!E277,4)),VALUE(MID('Cihazlar'!E277,4,2)),VALUE(LEFT('Cihazlar'!E277,2))),""))))</f>
        <v/>
      </c>
      <c r="N277" t="str">
        <f>IF('Cihazlar'!C277="","",IFERROR(MATCH('Cihazlar'!C277,'Ürünler'!$A:$A,0),IFERROR(MATCH('Cihazlar'!C277,'Ürünler'!$B:$B,0),"")))</f>
        <v/>
      </c>
      <c r="O277">
        <f>IF(P277&gt;0,0,IF('Cihazlar'!J277&lt;&gt;"",N(VALUE('Cihazlar'!J277)),IF(N277="",0,N(INDEX('Ürünler'!$C:$C,N277)))))</f>
        <v>0</v>
      </c>
      <c r="P277">
        <f>IF('Cihazlar'!K277&lt;&gt;"",N(VALUE('Cihazlar'!K277)),IF('Cihazlar'!J277&lt;&gt;"",0,IF(N277="",0,N(INDEX('Ürünler'!$D:$D,N277)))))</f>
        <v>0</v>
      </c>
    </row>
    <row r="278" spans="1:16">
      <c r="A278" t="str">
        <f>IF(AND('Cihazlar'!A278="",'Cihazlar'!B278=""),"",IFERROR(INDEX('Müşteriler'!$A:$A,MATCH(IF('Cihazlar'!A278="","§",'Cihazlar'!A278),'Müşteriler'!$K:$K,0)),IFERROR(INDEX('Müşteriler'!$A:$A,MATCH(IF('Cihazlar'!B278="","§",'Cihazlar'!B278),'Müşteriler'!$C:$C,0)),'Cihazlar'!A278&amp;'Cihazlar'!B278)))</f>
        <v/>
      </c>
      <c r="B278" t="str">
        <f>IF('Cihazlar'!C278="","",IF(N278="",'Cihazlar'!C278,INDEX('Ürünler'!$B:$B,N278)))</f>
        <v/>
      </c>
      <c r="C278" t="str">
        <f>IF('Cihazlar'!D278="","",'Cihazlar'!D278)</f>
        <v/>
      </c>
      <c r="D278" s="16" t="str">
        <f>M278</f>
        <v/>
      </c>
      <c r="E278" t="str">
        <f>IF(P278&gt;0,P278&amp;" gün",IF(O278&gt;0,O278&amp;" ay",""))</f>
        <v/>
      </c>
      <c r="F278" s="16" t="str">
        <f>IF(OR('Cihazlar'!C278="",M278=""),"",IF(P278&gt;0,M278+P278,IF(O278&gt;0,EDATE(M278,O278),"")))</f>
        <v/>
      </c>
      <c r="G278" s="17" t="str">
        <f>IF(F278="","",F278-TODAY())</f>
        <v/>
      </c>
      <c r="H278" t="str">
        <f>IF(G278="","",IF(G278&lt;0,"Gecikmiş",IF(G278&lt;=30,"30 gün içinde","Planlı")))</f>
        <v/>
      </c>
      <c r="I278" s="16" t="str">
        <f>IF('Cihazlar'!S278="","",IF('Cihazlar'!T278="Uygun değil",(IF('Cihazlar'!S278="","",IF(ISNUMBER('Cihazlar'!S278),'Cihazlar'!S278,IFERROR(DATE(VALUE(RIGHT('Cihazlar'!S278,4)),VALUE(MID('Cihazlar'!S278,4,2)),VALUE(LEFT('Cihazlar'!S278,2))),""))))+0,EDATE((IF('Cihazlar'!S278="","",IF(ISNUMBER('Cihazlar'!S278),'Cihazlar'!S278,IFERROR(DATE(VALUE(RIGHT('Cihazlar'!S278,4)),VALUE(MID('Cihazlar'!S278,4,2)),VALUE(LEFT('Cihazlar'!S278,2))),"")))),12)))</f>
        <v/>
      </c>
      <c r="J278" s="17" t="str">
        <f>IF(I278="","",I278-TODAY())</f>
        <v/>
      </c>
      <c r="K278" s="16" t="str">
        <f>IF('Cihazlar'!V278="","",IF('Cihazlar'!W278="Uygun değil",(IF('Cihazlar'!V278="","",IF(ISNUMBER('Cihazlar'!V278),'Cihazlar'!V278,IFERROR(DATE(VALUE(RIGHT('Cihazlar'!V278,4)),VALUE(MID('Cihazlar'!V278,4,2)),VALUE(LEFT('Cihazlar'!V278,2))),""))))+0,EDATE((IF('Cihazlar'!V278="","",IF(ISNUMBER('Cihazlar'!V278),'Cihazlar'!V278,IFERROR(DATE(VALUE(RIGHT('Cihazlar'!V278,4)),VALUE(MID('Cihazlar'!V278,4,2)),VALUE(LEFT('Cihazlar'!V278,2))),"")))),12)))</f>
        <v/>
      </c>
      <c r="L278" s="17" t="str">
        <f>IF(K278="","",K278-TODAY())</f>
        <v/>
      </c>
      <c r="M278" s="16" t="str">
        <f>IF('Cihazlar'!F278&lt;&gt;"",IF('Cihazlar'!F278="","",IF(ISNUMBER('Cihazlar'!F278),'Cihazlar'!F278,IFERROR(DATE(VALUE(RIGHT('Cihazlar'!F278,4)),VALUE(MID('Cihazlar'!F278,4,2)),VALUE(LEFT('Cihazlar'!F278,2))),""))),IF('Cihazlar'!E278="","",IF(ISNUMBER('Cihazlar'!E278),'Cihazlar'!E278,IFERROR(DATE(VALUE(RIGHT('Cihazlar'!E278,4)),VALUE(MID('Cihazlar'!E278,4,2)),VALUE(LEFT('Cihazlar'!E278,2))),""))))</f>
        <v/>
      </c>
      <c r="N278" t="str">
        <f>IF('Cihazlar'!C278="","",IFERROR(MATCH('Cihazlar'!C278,'Ürünler'!$A:$A,0),IFERROR(MATCH('Cihazlar'!C278,'Ürünler'!$B:$B,0),"")))</f>
        <v/>
      </c>
      <c r="O278">
        <f>IF(P278&gt;0,0,IF('Cihazlar'!J278&lt;&gt;"",N(VALUE('Cihazlar'!J278)),IF(N278="",0,N(INDEX('Ürünler'!$C:$C,N278)))))</f>
        <v>0</v>
      </c>
      <c r="P278">
        <f>IF('Cihazlar'!K278&lt;&gt;"",N(VALUE('Cihazlar'!K278)),IF('Cihazlar'!J278&lt;&gt;"",0,IF(N278="",0,N(INDEX('Ürünler'!$D:$D,N278)))))</f>
        <v>0</v>
      </c>
    </row>
    <row r="279" spans="1:16">
      <c r="A279" t="str">
        <f>IF(AND('Cihazlar'!A279="",'Cihazlar'!B279=""),"",IFERROR(INDEX('Müşteriler'!$A:$A,MATCH(IF('Cihazlar'!A279="","§",'Cihazlar'!A279),'Müşteriler'!$K:$K,0)),IFERROR(INDEX('Müşteriler'!$A:$A,MATCH(IF('Cihazlar'!B279="","§",'Cihazlar'!B279),'Müşteriler'!$C:$C,0)),'Cihazlar'!A279&amp;'Cihazlar'!B279)))</f>
        <v/>
      </c>
      <c r="B279" t="str">
        <f>IF('Cihazlar'!C279="","",IF(N279="",'Cihazlar'!C279,INDEX('Ürünler'!$B:$B,N279)))</f>
        <v/>
      </c>
      <c r="C279" t="str">
        <f>IF('Cihazlar'!D279="","",'Cihazlar'!D279)</f>
        <v/>
      </c>
      <c r="D279" s="16" t="str">
        <f>M279</f>
        <v/>
      </c>
      <c r="E279" t="str">
        <f>IF(P279&gt;0,P279&amp;" gün",IF(O279&gt;0,O279&amp;" ay",""))</f>
        <v/>
      </c>
      <c r="F279" s="16" t="str">
        <f>IF(OR('Cihazlar'!C279="",M279=""),"",IF(P279&gt;0,M279+P279,IF(O279&gt;0,EDATE(M279,O279),"")))</f>
        <v/>
      </c>
      <c r="G279" s="17" t="str">
        <f>IF(F279="","",F279-TODAY())</f>
        <v/>
      </c>
      <c r="H279" t="str">
        <f>IF(G279="","",IF(G279&lt;0,"Gecikmiş",IF(G279&lt;=30,"30 gün içinde","Planlı")))</f>
        <v/>
      </c>
      <c r="I279" s="16" t="str">
        <f>IF('Cihazlar'!S279="","",IF('Cihazlar'!T279="Uygun değil",(IF('Cihazlar'!S279="","",IF(ISNUMBER('Cihazlar'!S279),'Cihazlar'!S279,IFERROR(DATE(VALUE(RIGHT('Cihazlar'!S279,4)),VALUE(MID('Cihazlar'!S279,4,2)),VALUE(LEFT('Cihazlar'!S279,2))),""))))+0,EDATE((IF('Cihazlar'!S279="","",IF(ISNUMBER('Cihazlar'!S279),'Cihazlar'!S279,IFERROR(DATE(VALUE(RIGHT('Cihazlar'!S279,4)),VALUE(MID('Cihazlar'!S279,4,2)),VALUE(LEFT('Cihazlar'!S279,2))),"")))),12)))</f>
        <v/>
      </c>
      <c r="J279" s="17" t="str">
        <f>IF(I279="","",I279-TODAY())</f>
        <v/>
      </c>
      <c r="K279" s="16" t="str">
        <f>IF('Cihazlar'!V279="","",IF('Cihazlar'!W279="Uygun değil",(IF('Cihazlar'!V279="","",IF(ISNUMBER('Cihazlar'!V279),'Cihazlar'!V279,IFERROR(DATE(VALUE(RIGHT('Cihazlar'!V279,4)),VALUE(MID('Cihazlar'!V279,4,2)),VALUE(LEFT('Cihazlar'!V279,2))),""))))+0,EDATE((IF('Cihazlar'!V279="","",IF(ISNUMBER('Cihazlar'!V279),'Cihazlar'!V279,IFERROR(DATE(VALUE(RIGHT('Cihazlar'!V279,4)),VALUE(MID('Cihazlar'!V279,4,2)),VALUE(LEFT('Cihazlar'!V279,2))),"")))),12)))</f>
        <v/>
      </c>
      <c r="L279" s="17" t="str">
        <f>IF(K279="","",K279-TODAY())</f>
        <v/>
      </c>
      <c r="M279" s="16" t="str">
        <f>IF('Cihazlar'!F279&lt;&gt;"",IF('Cihazlar'!F279="","",IF(ISNUMBER('Cihazlar'!F279),'Cihazlar'!F279,IFERROR(DATE(VALUE(RIGHT('Cihazlar'!F279,4)),VALUE(MID('Cihazlar'!F279,4,2)),VALUE(LEFT('Cihazlar'!F279,2))),""))),IF('Cihazlar'!E279="","",IF(ISNUMBER('Cihazlar'!E279),'Cihazlar'!E279,IFERROR(DATE(VALUE(RIGHT('Cihazlar'!E279,4)),VALUE(MID('Cihazlar'!E279,4,2)),VALUE(LEFT('Cihazlar'!E279,2))),""))))</f>
        <v/>
      </c>
      <c r="N279" t="str">
        <f>IF('Cihazlar'!C279="","",IFERROR(MATCH('Cihazlar'!C279,'Ürünler'!$A:$A,0),IFERROR(MATCH('Cihazlar'!C279,'Ürünler'!$B:$B,0),"")))</f>
        <v/>
      </c>
      <c r="O279">
        <f>IF(P279&gt;0,0,IF('Cihazlar'!J279&lt;&gt;"",N(VALUE('Cihazlar'!J279)),IF(N279="",0,N(INDEX('Ürünler'!$C:$C,N279)))))</f>
        <v>0</v>
      </c>
      <c r="P279">
        <f>IF('Cihazlar'!K279&lt;&gt;"",N(VALUE('Cihazlar'!K279)),IF('Cihazlar'!J279&lt;&gt;"",0,IF(N279="",0,N(INDEX('Ürünler'!$D:$D,N279)))))</f>
        <v>0</v>
      </c>
    </row>
    <row r="280" spans="1:16">
      <c r="A280" t="str">
        <f>IF(AND('Cihazlar'!A280="",'Cihazlar'!B280=""),"",IFERROR(INDEX('Müşteriler'!$A:$A,MATCH(IF('Cihazlar'!A280="","§",'Cihazlar'!A280),'Müşteriler'!$K:$K,0)),IFERROR(INDEX('Müşteriler'!$A:$A,MATCH(IF('Cihazlar'!B280="","§",'Cihazlar'!B280),'Müşteriler'!$C:$C,0)),'Cihazlar'!A280&amp;'Cihazlar'!B280)))</f>
        <v/>
      </c>
      <c r="B280" t="str">
        <f>IF('Cihazlar'!C280="","",IF(N280="",'Cihazlar'!C280,INDEX('Ürünler'!$B:$B,N280)))</f>
        <v/>
      </c>
      <c r="C280" t="str">
        <f>IF('Cihazlar'!D280="","",'Cihazlar'!D280)</f>
        <v/>
      </c>
      <c r="D280" s="16" t="str">
        <f>M280</f>
        <v/>
      </c>
      <c r="E280" t="str">
        <f>IF(P280&gt;0,P280&amp;" gün",IF(O280&gt;0,O280&amp;" ay",""))</f>
        <v/>
      </c>
      <c r="F280" s="16" t="str">
        <f>IF(OR('Cihazlar'!C280="",M280=""),"",IF(P280&gt;0,M280+P280,IF(O280&gt;0,EDATE(M280,O280),"")))</f>
        <v/>
      </c>
      <c r="G280" s="17" t="str">
        <f>IF(F280="","",F280-TODAY())</f>
        <v/>
      </c>
      <c r="H280" t="str">
        <f>IF(G280="","",IF(G280&lt;0,"Gecikmiş",IF(G280&lt;=30,"30 gün içinde","Planlı")))</f>
        <v/>
      </c>
      <c r="I280" s="16" t="str">
        <f>IF('Cihazlar'!S280="","",IF('Cihazlar'!T280="Uygun değil",(IF('Cihazlar'!S280="","",IF(ISNUMBER('Cihazlar'!S280),'Cihazlar'!S280,IFERROR(DATE(VALUE(RIGHT('Cihazlar'!S280,4)),VALUE(MID('Cihazlar'!S280,4,2)),VALUE(LEFT('Cihazlar'!S280,2))),""))))+0,EDATE((IF('Cihazlar'!S280="","",IF(ISNUMBER('Cihazlar'!S280),'Cihazlar'!S280,IFERROR(DATE(VALUE(RIGHT('Cihazlar'!S280,4)),VALUE(MID('Cihazlar'!S280,4,2)),VALUE(LEFT('Cihazlar'!S280,2))),"")))),12)))</f>
        <v/>
      </c>
      <c r="J280" s="17" t="str">
        <f>IF(I280="","",I280-TODAY())</f>
        <v/>
      </c>
      <c r="K280" s="16" t="str">
        <f>IF('Cihazlar'!V280="","",IF('Cihazlar'!W280="Uygun değil",(IF('Cihazlar'!V280="","",IF(ISNUMBER('Cihazlar'!V280),'Cihazlar'!V280,IFERROR(DATE(VALUE(RIGHT('Cihazlar'!V280,4)),VALUE(MID('Cihazlar'!V280,4,2)),VALUE(LEFT('Cihazlar'!V280,2))),""))))+0,EDATE((IF('Cihazlar'!V280="","",IF(ISNUMBER('Cihazlar'!V280),'Cihazlar'!V280,IFERROR(DATE(VALUE(RIGHT('Cihazlar'!V280,4)),VALUE(MID('Cihazlar'!V280,4,2)),VALUE(LEFT('Cihazlar'!V280,2))),"")))),12)))</f>
        <v/>
      </c>
      <c r="L280" s="17" t="str">
        <f>IF(K280="","",K280-TODAY())</f>
        <v/>
      </c>
      <c r="M280" s="16" t="str">
        <f>IF('Cihazlar'!F280&lt;&gt;"",IF('Cihazlar'!F280="","",IF(ISNUMBER('Cihazlar'!F280),'Cihazlar'!F280,IFERROR(DATE(VALUE(RIGHT('Cihazlar'!F280,4)),VALUE(MID('Cihazlar'!F280,4,2)),VALUE(LEFT('Cihazlar'!F280,2))),""))),IF('Cihazlar'!E280="","",IF(ISNUMBER('Cihazlar'!E280),'Cihazlar'!E280,IFERROR(DATE(VALUE(RIGHT('Cihazlar'!E280,4)),VALUE(MID('Cihazlar'!E280,4,2)),VALUE(LEFT('Cihazlar'!E280,2))),""))))</f>
        <v/>
      </c>
      <c r="N280" t="str">
        <f>IF('Cihazlar'!C280="","",IFERROR(MATCH('Cihazlar'!C280,'Ürünler'!$A:$A,0),IFERROR(MATCH('Cihazlar'!C280,'Ürünler'!$B:$B,0),"")))</f>
        <v/>
      </c>
      <c r="O280">
        <f>IF(P280&gt;0,0,IF('Cihazlar'!J280&lt;&gt;"",N(VALUE('Cihazlar'!J280)),IF(N280="",0,N(INDEX('Ürünler'!$C:$C,N280)))))</f>
        <v>0</v>
      </c>
      <c r="P280">
        <f>IF('Cihazlar'!K280&lt;&gt;"",N(VALUE('Cihazlar'!K280)),IF('Cihazlar'!J280&lt;&gt;"",0,IF(N280="",0,N(INDEX('Ürünler'!$D:$D,N280)))))</f>
        <v>0</v>
      </c>
    </row>
    <row r="281" spans="1:16">
      <c r="A281" t="str">
        <f>IF(AND('Cihazlar'!A281="",'Cihazlar'!B281=""),"",IFERROR(INDEX('Müşteriler'!$A:$A,MATCH(IF('Cihazlar'!A281="","§",'Cihazlar'!A281),'Müşteriler'!$K:$K,0)),IFERROR(INDEX('Müşteriler'!$A:$A,MATCH(IF('Cihazlar'!B281="","§",'Cihazlar'!B281),'Müşteriler'!$C:$C,0)),'Cihazlar'!A281&amp;'Cihazlar'!B281)))</f>
        <v/>
      </c>
      <c r="B281" t="str">
        <f>IF('Cihazlar'!C281="","",IF(N281="",'Cihazlar'!C281,INDEX('Ürünler'!$B:$B,N281)))</f>
        <v/>
      </c>
      <c r="C281" t="str">
        <f>IF('Cihazlar'!D281="","",'Cihazlar'!D281)</f>
        <v/>
      </c>
      <c r="D281" s="16" t="str">
        <f>M281</f>
        <v/>
      </c>
      <c r="E281" t="str">
        <f>IF(P281&gt;0,P281&amp;" gün",IF(O281&gt;0,O281&amp;" ay",""))</f>
        <v/>
      </c>
      <c r="F281" s="16" t="str">
        <f>IF(OR('Cihazlar'!C281="",M281=""),"",IF(P281&gt;0,M281+P281,IF(O281&gt;0,EDATE(M281,O281),"")))</f>
        <v/>
      </c>
      <c r="G281" s="17" t="str">
        <f>IF(F281="","",F281-TODAY())</f>
        <v/>
      </c>
      <c r="H281" t="str">
        <f>IF(G281="","",IF(G281&lt;0,"Gecikmiş",IF(G281&lt;=30,"30 gün içinde","Planlı")))</f>
        <v/>
      </c>
      <c r="I281" s="16" t="str">
        <f>IF('Cihazlar'!S281="","",IF('Cihazlar'!T281="Uygun değil",(IF('Cihazlar'!S281="","",IF(ISNUMBER('Cihazlar'!S281),'Cihazlar'!S281,IFERROR(DATE(VALUE(RIGHT('Cihazlar'!S281,4)),VALUE(MID('Cihazlar'!S281,4,2)),VALUE(LEFT('Cihazlar'!S281,2))),""))))+0,EDATE((IF('Cihazlar'!S281="","",IF(ISNUMBER('Cihazlar'!S281),'Cihazlar'!S281,IFERROR(DATE(VALUE(RIGHT('Cihazlar'!S281,4)),VALUE(MID('Cihazlar'!S281,4,2)),VALUE(LEFT('Cihazlar'!S281,2))),"")))),12)))</f>
        <v/>
      </c>
      <c r="J281" s="17" t="str">
        <f>IF(I281="","",I281-TODAY())</f>
        <v/>
      </c>
      <c r="K281" s="16" t="str">
        <f>IF('Cihazlar'!V281="","",IF('Cihazlar'!W281="Uygun değil",(IF('Cihazlar'!V281="","",IF(ISNUMBER('Cihazlar'!V281),'Cihazlar'!V281,IFERROR(DATE(VALUE(RIGHT('Cihazlar'!V281,4)),VALUE(MID('Cihazlar'!V281,4,2)),VALUE(LEFT('Cihazlar'!V281,2))),""))))+0,EDATE((IF('Cihazlar'!V281="","",IF(ISNUMBER('Cihazlar'!V281),'Cihazlar'!V281,IFERROR(DATE(VALUE(RIGHT('Cihazlar'!V281,4)),VALUE(MID('Cihazlar'!V281,4,2)),VALUE(LEFT('Cihazlar'!V281,2))),"")))),12)))</f>
        <v/>
      </c>
      <c r="L281" s="17" t="str">
        <f>IF(K281="","",K281-TODAY())</f>
        <v/>
      </c>
      <c r="M281" s="16" t="str">
        <f>IF('Cihazlar'!F281&lt;&gt;"",IF('Cihazlar'!F281="","",IF(ISNUMBER('Cihazlar'!F281),'Cihazlar'!F281,IFERROR(DATE(VALUE(RIGHT('Cihazlar'!F281,4)),VALUE(MID('Cihazlar'!F281,4,2)),VALUE(LEFT('Cihazlar'!F281,2))),""))),IF('Cihazlar'!E281="","",IF(ISNUMBER('Cihazlar'!E281),'Cihazlar'!E281,IFERROR(DATE(VALUE(RIGHT('Cihazlar'!E281,4)),VALUE(MID('Cihazlar'!E281,4,2)),VALUE(LEFT('Cihazlar'!E281,2))),""))))</f>
        <v/>
      </c>
      <c r="N281" t="str">
        <f>IF('Cihazlar'!C281="","",IFERROR(MATCH('Cihazlar'!C281,'Ürünler'!$A:$A,0),IFERROR(MATCH('Cihazlar'!C281,'Ürünler'!$B:$B,0),"")))</f>
        <v/>
      </c>
      <c r="O281">
        <f>IF(P281&gt;0,0,IF('Cihazlar'!J281&lt;&gt;"",N(VALUE('Cihazlar'!J281)),IF(N281="",0,N(INDEX('Ürünler'!$C:$C,N281)))))</f>
        <v>0</v>
      </c>
      <c r="P281">
        <f>IF('Cihazlar'!K281&lt;&gt;"",N(VALUE('Cihazlar'!K281)),IF('Cihazlar'!J281&lt;&gt;"",0,IF(N281="",0,N(INDEX('Ürünler'!$D:$D,N281)))))</f>
        <v>0</v>
      </c>
    </row>
    <row r="282" spans="1:16">
      <c r="A282" t="str">
        <f>IF(AND('Cihazlar'!A282="",'Cihazlar'!B282=""),"",IFERROR(INDEX('Müşteriler'!$A:$A,MATCH(IF('Cihazlar'!A282="","§",'Cihazlar'!A282),'Müşteriler'!$K:$K,0)),IFERROR(INDEX('Müşteriler'!$A:$A,MATCH(IF('Cihazlar'!B282="","§",'Cihazlar'!B282),'Müşteriler'!$C:$C,0)),'Cihazlar'!A282&amp;'Cihazlar'!B282)))</f>
        <v/>
      </c>
      <c r="B282" t="str">
        <f>IF('Cihazlar'!C282="","",IF(N282="",'Cihazlar'!C282,INDEX('Ürünler'!$B:$B,N282)))</f>
        <v/>
      </c>
      <c r="C282" t="str">
        <f>IF('Cihazlar'!D282="","",'Cihazlar'!D282)</f>
        <v/>
      </c>
      <c r="D282" s="16" t="str">
        <f>M282</f>
        <v/>
      </c>
      <c r="E282" t="str">
        <f>IF(P282&gt;0,P282&amp;" gün",IF(O282&gt;0,O282&amp;" ay",""))</f>
        <v/>
      </c>
      <c r="F282" s="16" t="str">
        <f>IF(OR('Cihazlar'!C282="",M282=""),"",IF(P282&gt;0,M282+P282,IF(O282&gt;0,EDATE(M282,O282),"")))</f>
        <v/>
      </c>
      <c r="G282" s="17" t="str">
        <f>IF(F282="","",F282-TODAY())</f>
        <v/>
      </c>
      <c r="H282" t="str">
        <f>IF(G282="","",IF(G282&lt;0,"Gecikmiş",IF(G282&lt;=30,"30 gün içinde","Planlı")))</f>
        <v/>
      </c>
      <c r="I282" s="16" t="str">
        <f>IF('Cihazlar'!S282="","",IF('Cihazlar'!T282="Uygun değil",(IF('Cihazlar'!S282="","",IF(ISNUMBER('Cihazlar'!S282),'Cihazlar'!S282,IFERROR(DATE(VALUE(RIGHT('Cihazlar'!S282,4)),VALUE(MID('Cihazlar'!S282,4,2)),VALUE(LEFT('Cihazlar'!S282,2))),""))))+0,EDATE((IF('Cihazlar'!S282="","",IF(ISNUMBER('Cihazlar'!S282),'Cihazlar'!S282,IFERROR(DATE(VALUE(RIGHT('Cihazlar'!S282,4)),VALUE(MID('Cihazlar'!S282,4,2)),VALUE(LEFT('Cihazlar'!S282,2))),"")))),12)))</f>
        <v/>
      </c>
      <c r="J282" s="17" t="str">
        <f>IF(I282="","",I282-TODAY())</f>
        <v/>
      </c>
      <c r="K282" s="16" t="str">
        <f>IF('Cihazlar'!V282="","",IF('Cihazlar'!W282="Uygun değil",(IF('Cihazlar'!V282="","",IF(ISNUMBER('Cihazlar'!V282),'Cihazlar'!V282,IFERROR(DATE(VALUE(RIGHT('Cihazlar'!V282,4)),VALUE(MID('Cihazlar'!V282,4,2)),VALUE(LEFT('Cihazlar'!V282,2))),""))))+0,EDATE((IF('Cihazlar'!V282="","",IF(ISNUMBER('Cihazlar'!V282),'Cihazlar'!V282,IFERROR(DATE(VALUE(RIGHT('Cihazlar'!V282,4)),VALUE(MID('Cihazlar'!V282,4,2)),VALUE(LEFT('Cihazlar'!V282,2))),"")))),12)))</f>
        <v/>
      </c>
      <c r="L282" s="17" t="str">
        <f>IF(K282="","",K282-TODAY())</f>
        <v/>
      </c>
      <c r="M282" s="16" t="str">
        <f>IF('Cihazlar'!F282&lt;&gt;"",IF('Cihazlar'!F282="","",IF(ISNUMBER('Cihazlar'!F282),'Cihazlar'!F282,IFERROR(DATE(VALUE(RIGHT('Cihazlar'!F282,4)),VALUE(MID('Cihazlar'!F282,4,2)),VALUE(LEFT('Cihazlar'!F282,2))),""))),IF('Cihazlar'!E282="","",IF(ISNUMBER('Cihazlar'!E282),'Cihazlar'!E282,IFERROR(DATE(VALUE(RIGHT('Cihazlar'!E282,4)),VALUE(MID('Cihazlar'!E282,4,2)),VALUE(LEFT('Cihazlar'!E282,2))),""))))</f>
        <v/>
      </c>
      <c r="N282" t="str">
        <f>IF('Cihazlar'!C282="","",IFERROR(MATCH('Cihazlar'!C282,'Ürünler'!$A:$A,0),IFERROR(MATCH('Cihazlar'!C282,'Ürünler'!$B:$B,0),"")))</f>
        <v/>
      </c>
      <c r="O282">
        <f>IF(P282&gt;0,0,IF('Cihazlar'!J282&lt;&gt;"",N(VALUE('Cihazlar'!J282)),IF(N282="",0,N(INDEX('Ürünler'!$C:$C,N282)))))</f>
        <v>0</v>
      </c>
      <c r="P282">
        <f>IF('Cihazlar'!K282&lt;&gt;"",N(VALUE('Cihazlar'!K282)),IF('Cihazlar'!J282&lt;&gt;"",0,IF(N282="",0,N(INDEX('Ürünler'!$D:$D,N282)))))</f>
        <v>0</v>
      </c>
    </row>
    <row r="283" spans="1:16">
      <c r="A283" t="str">
        <f>IF(AND('Cihazlar'!A283="",'Cihazlar'!B283=""),"",IFERROR(INDEX('Müşteriler'!$A:$A,MATCH(IF('Cihazlar'!A283="","§",'Cihazlar'!A283),'Müşteriler'!$K:$K,0)),IFERROR(INDEX('Müşteriler'!$A:$A,MATCH(IF('Cihazlar'!B283="","§",'Cihazlar'!B283),'Müşteriler'!$C:$C,0)),'Cihazlar'!A283&amp;'Cihazlar'!B283)))</f>
        <v/>
      </c>
      <c r="B283" t="str">
        <f>IF('Cihazlar'!C283="","",IF(N283="",'Cihazlar'!C283,INDEX('Ürünler'!$B:$B,N283)))</f>
        <v/>
      </c>
      <c r="C283" t="str">
        <f>IF('Cihazlar'!D283="","",'Cihazlar'!D283)</f>
        <v/>
      </c>
      <c r="D283" s="16" t="str">
        <f>M283</f>
        <v/>
      </c>
      <c r="E283" t="str">
        <f>IF(P283&gt;0,P283&amp;" gün",IF(O283&gt;0,O283&amp;" ay",""))</f>
        <v/>
      </c>
      <c r="F283" s="16" t="str">
        <f>IF(OR('Cihazlar'!C283="",M283=""),"",IF(P283&gt;0,M283+P283,IF(O283&gt;0,EDATE(M283,O283),"")))</f>
        <v/>
      </c>
      <c r="G283" s="17" t="str">
        <f>IF(F283="","",F283-TODAY())</f>
        <v/>
      </c>
      <c r="H283" t="str">
        <f>IF(G283="","",IF(G283&lt;0,"Gecikmiş",IF(G283&lt;=30,"30 gün içinde","Planlı")))</f>
        <v/>
      </c>
      <c r="I283" s="16" t="str">
        <f>IF('Cihazlar'!S283="","",IF('Cihazlar'!T283="Uygun değil",(IF('Cihazlar'!S283="","",IF(ISNUMBER('Cihazlar'!S283),'Cihazlar'!S283,IFERROR(DATE(VALUE(RIGHT('Cihazlar'!S283,4)),VALUE(MID('Cihazlar'!S283,4,2)),VALUE(LEFT('Cihazlar'!S283,2))),""))))+0,EDATE((IF('Cihazlar'!S283="","",IF(ISNUMBER('Cihazlar'!S283),'Cihazlar'!S283,IFERROR(DATE(VALUE(RIGHT('Cihazlar'!S283,4)),VALUE(MID('Cihazlar'!S283,4,2)),VALUE(LEFT('Cihazlar'!S283,2))),"")))),12)))</f>
        <v/>
      </c>
      <c r="J283" s="17" t="str">
        <f>IF(I283="","",I283-TODAY())</f>
        <v/>
      </c>
      <c r="K283" s="16" t="str">
        <f>IF('Cihazlar'!V283="","",IF('Cihazlar'!W283="Uygun değil",(IF('Cihazlar'!V283="","",IF(ISNUMBER('Cihazlar'!V283),'Cihazlar'!V283,IFERROR(DATE(VALUE(RIGHT('Cihazlar'!V283,4)),VALUE(MID('Cihazlar'!V283,4,2)),VALUE(LEFT('Cihazlar'!V283,2))),""))))+0,EDATE((IF('Cihazlar'!V283="","",IF(ISNUMBER('Cihazlar'!V283),'Cihazlar'!V283,IFERROR(DATE(VALUE(RIGHT('Cihazlar'!V283,4)),VALUE(MID('Cihazlar'!V283,4,2)),VALUE(LEFT('Cihazlar'!V283,2))),"")))),12)))</f>
        <v/>
      </c>
      <c r="L283" s="17" t="str">
        <f>IF(K283="","",K283-TODAY())</f>
        <v/>
      </c>
      <c r="M283" s="16" t="str">
        <f>IF('Cihazlar'!F283&lt;&gt;"",IF('Cihazlar'!F283="","",IF(ISNUMBER('Cihazlar'!F283),'Cihazlar'!F283,IFERROR(DATE(VALUE(RIGHT('Cihazlar'!F283,4)),VALUE(MID('Cihazlar'!F283,4,2)),VALUE(LEFT('Cihazlar'!F283,2))),""))),IF('Cihazlar'!E283="","",IF(ISNUMBER('Cihazlar'!E283),'Cihazlar'!E283,IFERROR(DATE(VALUE(RIGHT('Cihazlar'!E283,4)),VALUE(MID('Cihazlar'!E283,4,2)),VALUE(LEFT('Cihazlar'!E283,2))),""))))</f>
        <v/>
      </c>
      <c r="N283" t="str">
        <f>IF('Cihazlar'!C283="","",IFERROR(MATCH('Cihazlar'!C283,'Ürünler'!$A:$A,0),IFERROR(MATCH('Cihazlar'!C283,'Ürünler'!$B:$B,0),"")))</f>
        <v/>
      </c>
      <c r="O283">
        <f>IF(P283&gt;0,0,IF('Cihazlar'!J283&lt;&gt;"",N(VALUE('Cihazlar'!J283)),IF(N283="",0,N(INDEX('Ürünler'!$C:$C,N283)))))</f>
        <v>0</v>
      </c>
      <c r="P283">
        <f>IF('Cihazlar'!K283&lt;&gt;"",N(VALUE('Cihazlar'!K283)),IF('Cihazlar'!J283&lt;&gt;"",0,IF(N283="",0,N(INDEX('Ürünler'!$D:$D,N283)))))</f>
        <v>0</v>
      </c>
    </row>
    <row r="284" spans="1:16">
      <c r="A284" t="str">
        <f>IF(AND('Cihazlar'!A284="",'Cihazlar'!B284=""),"",IFERROR(INDEX('Müşteriler'!$A:$A,MATCH(IF('Cihazlar'!A284="","§",'Cihazlar'!A284),'Müşteriler'!$K:$K,0)),IFERROR(INDEX('Müşteriler'!$A:$A,MATCH(IF('Cihazlar'!B284="","§",'Cihazlar'!B284),'Müşteriler'!$C:$C,0)),'Cihazlar'!A284&amp;'Cihazlar'!B284)))</f>
        <v/>
      </c>
      <c r="B284" t="str">
        <f>IF('Cihazlar'!C284="","",IF(N284="",'Cihazlar'!C284,INDEX('Ürünler'!$B:$B,N284)))</f>
        <v/>
      </c>
      <c r="C284" t="str">
        <f>IF('Cihazlar'!D284="","",'Cihazlar'!D284)</f>
        <v/>
      </c>
      <c r="D284" s="16" t="str">
        <f>M284</f>
        <v/>
      </c>
      <c r="E284" t="str">
        <f>IF(P284&gt;0,P284&amp;" gün",IF(O284&gt;0,O284&amp;" ay",""))</f>
        <v/>
      </c>
      <c r="F284" s="16" t="str">
        <f>IF(OR('Cihazlar'!C284="",M284=""),"",IF(P284&gt;0,M284+P284,IF(O284&gt;0,EDATE(M284,O284),"")))</f>
        <v/>
      </c>
      <c r="G284" s="17" t="str">
        <f>IF(F284="","",F284-TODAY())</f>
        <v/>
      </c>
      <c r="H284" t="str">
        <f>IF(G284="","",IF(G284&lt;0,"Gecikmiş",IF(G284&lt;=30,"30 gün içinde","Planlı")))</f>
        <v/>
      </c>
      <c r="I284" s="16" t="str">
        <f>IF('Cihazlar'!S284="","",IF('Cihazlar'!T284="Uygun değil",(IF('Cihazlar'!S284="","",IF(ISNUMBER('Cihazlar'!S284),'Cihazlar'!S284,IFERROR(DATE(VALUE(RIGHT('Cihazlar'!S284,4)),VALUE(MID('Cihazlar'!S284,4,2)),VALUE(LEFT('Cihazlar'!S284,2))),""))))+0,EDATE((IF('Cihazlar'!S284="","",IF(ISNUMBER('Cihazlar'!S284),'Cihazlar'!S284,IFERROR(DATE(VALUE(RIGHT('Cihazlar'!S284,4)),VALUE(MID('Cihazlar'!S284,4,2)),VALUE(LEFT('Cihazlar'!S284,2))),"")))),12)))</f>
        <v/>
      </c>
      <c r="J284" s="17" t="str">
        <f>IF(I284="","",I284-TODAY())</f>
        <v/>
      </c>
      <c r="K284" s="16" t="str">
        <f>IF('Cihazlar'!V284="","",IF('Cihazlar'!W284="Uygun değil",(IF('Cihazlar'!V284="","",IF(ISNUMBER('Cihazlar'!V284),'Cihazlar'!V284,IFERROR(DATE(VALUE(RIGHT('Cihazlar'!V284,4)),VALUE(MID('Cihazlar'!V284,4,2)),VALUE(LEFT('Cihazlar'!V284,2))),""))))+0,EDATE((IF('Cihazlar'!V284="","",IF(ISNUMBER('Cihazlar'!V284),'Cihazlar'!V284,IFERROR(DATE(VALUE(RIGHT('Cihazlar'!V284,4)),VALUE(MID('Cihazlar'!V284,4,2)),VALUE(LEFT('Cihazlar'!V284,2))),"")))),12)))</f>
        <v/>
      </c>
      <c r="L284" s="17" t="str">
        <f>IF(K284="","",K284-TODAY())</f>
        <v/>
      </c>
      <c r="M284" s="16" t="str">
        <f>IF('Cihazlar'!F284&lt;&gt;"",IF('Cihazlar'!F284="","",IF(ISNUMBER('Cihazlar'!F284),'Cihazlar'!F284,IFERROR(DATE(VALUE(RIGHT('Cihazlar'!F284,4)),VALUE(MID('Cihazlar'!F284,4,2)),VALUE(LEFT('Cihazlar'!F284,2))),""))),IF('Cihazlar'!E284="","",IF(ISNUMBER('Cihazlar'!E284),'Cihazlar'!E284,IFERROR(DATE(VALUE(RIGHT('Cihazlar'!E284,4)),VALUE(MID('Cihazlar'!E284,4,2)),VALUE(LEFT('Cihazlar'!E284,2))),""))))</f>
        <v/>
      </c>
      <c r="N284" t="str">
        <f>IF('Cihazlar'!C284="","",IFERROR(MATCH('Cihazlar'!C284,'Ürünler'!$A:$A,0),IFERROR(MATCH('Cihazlar'!C284,'Ürünler'!$B:$B,0),"")))</f>
        <v/>
      </c>
      <c r="O284">
        <f>IF(P284&gt;0,0,IF('Cihazlar'!J284&lt;&gt;"",N(VALUE('Cihazlar'!J284)),IF(N284="",0,N(INDEX('Ürünler'!$C:$C,N284)))))</f>
        <v>0</v>
      </c>
      <c r="P284">
        <f>IF('Cihazlar'!K284&lt;&gt;"",N(VALUE('Cihazlar'!K284)),IF('Cihazlar'!J284&lt;&gt;"",0,IF(N284="",0,N(INDEX('Ürünler'!$D:$D,N284)))))</f>
        <v>0</v>
      </c>
    </row>
    <row r="285" spans="1:16">
      <c r="A285" t="str">
        <f>IF(AND('Cihazlar'!A285="",'Cihazlar'!B285=""),"",IFERROR(INDEX('Müşteriler'!$A:$A,MATCH(IF('Cihazlar'!A285="","§",'Cihazlar'!A285),'Müşteriler'!$K:$K,0)),IFERROR(INDEX('Müşteriler'!$A:$A,MATCH(IF('Cihazlar'!B285="","§",'Cihazlar'!B285),'Müşteriler'!$C:$C,0)),'Cihazlar'!A285&amp;'Cihazlar'!B285)))</f>
        <v/>
      </c>
      <c r="B285" t="str">
        <f>IF('Cihazlar'!C285="","",IF(N285="",'Cihazlar'!C285,INDEX('Ürünler'!$B:$B,N285)))</f>
        <v/>
      </c>
      <c r="C285" t="str">
        <f>IF('Cihazlar'!D285="","",'Cihazlar'!D285)</f>
        <v/>
      </c>
      <c r="D285" s="16" t="str">
        <f>M285</f>
        <v/>
      </c>
      <c r="E285" t="str">
        <f>IF(P285&gt;0,P285&amp;" gün",IF(O285&gt;0,O285&amp;" ay",""))</f>
        <v/>
      </c>
      <c r="F285" s="16" t="str">
        <f>IF(OR('Cihazlar'!C285="",M285=""),"",IF(P285&gt;0,M285+P285,IF(O285&gt;0,EDATE(M285,O285),"")))</f>
        <v/>
      </c>
      <c r="G285" s="17" t="str">
        <f>IF(F285="","",F285-TODAY())</f>
        <v/>
      </c>
      <c r="H285" t="str">
        <f>IF(G285="","",IF(G285&lt;0,"Gecikmiş",IF(G285&lt;=30,"30 gün içinde","Planlı")))</f>
        <v/>
      </c>
      <c r="I285" s="16" t="str">
        <f>IF('Cihazlar'!S285="","",IF('Cihazlar'!T285="Uygun değil",(IF('Cihazlar'!S285="","",IF(ISNUMBER('Cihazlar'!S285),'Cihazlar'!S285,IFERROR(DATE(VALUE(RIGHT('Cihazlar'!S285,4)),VALUE(MID('Cihazlar'!S285,4,2)),VALUE(LEFT('Cihazlar'!S285,2))),""))))+0,EDATE((IF('Cihazlar'!S285="","",IF(ISNUMBER('Cihazlar'!S285),'Cihazlar'!S285,IFERROR(DATE(VALUE(RIGHT('Cihazlar'!S285,4)),VALUE(MID('Cihazlar'!S285,4,2)),VALUE(LEFT('Cihazlar'!S285,2))),"")))),12)))</f>
        <v/>
      </c>
      <c r="J285" s="17" t="str">
        <f>IF(I285="","",I285-TODAY())</f>
        <v/>
      </c>
      <c r="K285" s="16" t="str">
        <f>IF('Cihazlar'!V285="","",IF('Cihazlar'!W285="Uygun değil",(IF('Cihazlar'!V285="","",IF(ISNUMBER('Cihazlar'!V285),'Cihazlar'!V285,IFERROR(DATE(VALUE(RIGHT('Cihazlar'!V285,4)),VALUE(MID('Cihazlar'!V285,4,2)),VALUE(LEFT('Cihazlar'!V285,2))),""))))+0,EDATE((IF('Cihazlar'!V285="","",IF(ISNUMBER('Cihazlar'!V285),'Cihazlar'!V285,IFERROR(DATE(VALUE(RIGHT('Cihazlar'!V285,4)),VALUE(MID('Cihazlar'!V285,4,2)),VALUE(LEFT('Cihazlar'!V285,2))),"")))),12)))</f>
        <v/>
      </c>
      <c r="L285" s="17" t="str">
        <f>IF(K285="","",K285-TODAY())</f>
        <v/>
      </c>
      <c r="M285" s="16" t="str">
        <f>IF('Cihazlar'!F285&lt;&gt;"",IF('Cihazlar'!F285="","",IF(ISNUMBER('Cihazlar'!F285),'Cihazlar'!F285,IFERROR(DATE(VALUE(RIGHT('Cihazlar'!F285,4)),VALUE(MID('Cihazlar'!F285,4,2)),VALUE(LEFT('Cihazlar'!F285,2))),""))),IF('Cihazlar'!E285="","",IF(ISNUMBER('Cihazlar'!E285),'Cihazlar'!E285,IFERROR(DATE(VALUE(RIGHT('Cihazlar'!E285,4)),VALUE(MID('Cihazlar'!E285,4,2)),VALUE(LEFT('Cihazlar'!E285,2))),""))))</f>
        <v/>
      </c>
      <c r="N285" t="str">
        <f>IF('Cihazlar'!C285="","",IFERROR(MATCH('Cihazlar'!C285,'Ürünler'!$A:$A,0),IFERROR(MATCH('Cihazlar'!C285,'Ürünler'!$B:$B,0),"")))</f>
        <v/>
      </c>
      <c r="O285">
        <f>IF(P285&gt;0,0,IF('Cihazlar'!J285&lt;&gt;"",N(VALUE('Cihazlar'!J285)),IF(N285="",0,N(INDEX('Ürünler'!$C:$C,N285)))))</f>
        <v>0</v>
      </c>
      <c r="P285">
        <f>IF('Cihazlar'!K285&lt;&gt;"",N(VALUE('Cihazlar'!K285)),IF('Cihazlar'!J285&lt;&gt;"",0,IF(N285="",0,N(INDEX('Ürünler'!$D:$D,N285)))))</f>
        <v>0</v>
      </c>
    </row>
    <row r="286" spans="1:16">
      <c r="A286" t="str">
        <f>IF(AND('Cihazlar'!A286="",'Cihazlar'!B286=""),"",IFERROR(INDEX('Müşteriler'!$A:$A,MATCH(IF('Cihazlar'!A286="","§",'Cihazlar'!A286),'Müşteriler'!$K:$K,0)),IFERROR(INDEX('Müşteriler'!$A:$A,MATCH(IF('Cihazlar'!B286="","§",'Cihazlar'!B286),'Müşteriler'!$C:$C,0)),'Cihazlar'!A286&amp;'Cihazlar'!B286)))</f>
        <v/>
      </c>
      <c r="B286" t="str">
        <f>IF('Cihazlar'!C286="","",IF(N286="",'Cihazlar'!C286,INDEX('Ürünler'!$B:$B,N286)))</f>
        <v/>
      </c>
      <c r="C286" t="str">
        <f>IF('Cihazlar'!D286="","",'Cihazlar'!D286)</f>
        <v/>
      </c>
      <c r="D286" s="16" t="str">
        <f>M286</f>
        <v/>
      </c>
      <c r="E286" t="str">
        <f>IF(P286&gt;0,P286&amp;" gün",IF(O286&gt;0,O286&amp;" ay",""))</f>
        <v/>
      </c>
      <c r="F286" s="16" t="str">
        <f>IF(OR('Cihazlar'!C286="",M286=""),"",IF(P286&gt;0,M286+P286,IF(O286&gt;0,EDATE(M286,O286),"")))</f>
        <v/>
      </c>
      <c r="G286" s="17" t="str">
        <f>IF(F286="","",F286-TODAY())</f>
        <v/>
      </c>
      <c r="H286" t="str">
        <f>IF(G286="","",IF(G286&lt;0,"Gecikmiş",IF(G286&lt;=30,"30 gün içinde","Planlı")))</f>
        <v/>
      </c>
      <c r="I286" s="16" t="str">
        <f>IF('Cihazlar'!S286="","",IF('Cihazlar'!T286="Uygun değil",(IF('Cihazlar'!S286="","",IF(ISNUMBER('Cihazlar'!S286),'Cihazlar'!S286,IFERROR(DATE(VALUE(RIGHT('Cihazlar'!S286,4)),VALUE(MID('Cihazlar'!S286,4,2)),VALUE(LEFT('Cihazlar'!S286,2))),""))))+0,EDATE((IF('Cihazlar'!S286="","",IF(ISNUMBER('Cihazlar'!S286),'Cihazlar'!S286,IFERROR(DATE(VALUE(RIGHT('Cihazlar'!S286,4)),VALUE(MID('Cihazlar'!S286,4,2)),VALUE(LEFT('Cihazlar'!S286,2))),"")))),12)))</f>
        <v/>
      </c>
      <c r="J286" s="17" t="str">
        <f>IF(I286="","",I286-TODAY())</f>
        <v/>
      </c>
      <c r="K286" s="16" t="str">
        <f>IF('Cihazlar'!V286="","",IF('Cihazlar'!W286="Uygun değil",(IF('Cihazlar'!V286="","",IF(ISNUMBER('Cihazlar'!V286),'Cihazlar'!V286,IFERROR(DATE(VALUE(RIGHT('Cihazlar'!V286,4)),VALUE(MID('Cihazlar'!V286,4,2)),VALUE(LEFT('Cihazlar'!V286,2))),""))))+0,EDATE((IF('Cihazlar'!V286="","",IF(ISNUMBER('Cihazlar'!V286),'Cihazlar'!V286,IFERROR(DATE(VALUE(RIGHT('Cihazlar'!V286,4)),VALUE(MID('Cihazlar'!V286,4,2)),VALUE(LEFT('Cihazlar'!V286,2))),"")))),12)))</f>
        <v/>
      </c>
      <c r="L286" s="17" t="str">
        <f>IF(K286="","",K286-TODAY())</f>
        <v/>
      </c>
      <c r="M286" s="16" t="str">
        <f>IF('Cihazlar'!F286&lt;&gt;"",IF('Cihazlar'!F286="","",IF(ISNUMBER('Cihazlar'!F286),'Cihazlar'!F286,IFERROR(DATE(VALUE(RIGHT('Cihazlar'!F286,4)),VALUE(MID('Cihazlar'!F286,4,2)),VALUE(LEFT('Cihazlar'!F286,2))),""))),IF('Cihazlar'!E286="","",IF(ISNUMBER('Cihazlar'!E286),'Cihazlar'!E286,IFERROR(DATE(VALUE(RIGHT('Cihazlar'!E286,4)),VALUE(MID('Cihazlar'!E286,4,2)),VALUE(LEFT('Cihazlar'!E286,2))),""))))</f>
        <v/>
      </c>
      <c r="N286" t="str">
        <f>IF('Cihazlar'!C286="","",IFERROR(MATCH('Cihazlar'!C286,'Ürünler'!$A:$A,0),IFERROR(MATCH('Cihazlar'!C286,'Ürünler'!$B:$B,0),"")))</f>
        <v/>
      </c>
      <c r="O286">
        <f>IF(P286&gt;0,0,IF('Cihazlar'!J286&lt;&gt;"",N(VALUE('Cihazlar'!J286)),IF(N286="",0,N(INDEX('Ürünler'!$C:$C,N286)))))</f>
        <v>0</v>
      </c>
      <c r="P286">
        <f>IF('Cihazlar'!K286&lt;&gt;"",N(VALUE('Cihazlar'!K286)),IF('Cihazlar'!J286&lt;&gt;"",0,IF(N286="",0,N(INDEX('Ürünler'!$D:$D,N286)))))</f>
        <v>0</v>
      </c>
    </row>
    <row r="287" spans="1:16">
      <c r="A287" t="str">
        <f>IF(AND('Cihazlar'!A287="",'Cihazlar'!B287=""),"",IFERROR(INDEX('Müşteriler'!$A:$A,MATCH(IF('Cihazlar'!A287="","§",'Cihazlar'!A287),'Müşteriler'!$K:$K,0)),IFERROR(INDEX('Müşteriler'!$A:$A,MATCH(IF('Cihazlar'!B287="","§",'Cihazlar'!B287),'Müşteriler'!$C:$C,0)),'Cihazlar'!A287&amp;'Cihazlar'!B287)))</f>
        <v/>
      </c>
      <c r="B287" t="str">
        <f>IF('Cihazlar'!C287="","",IF(N287="",'Cihazlar'!C287,INDEX('Ürünler'!$B:$B,N287)))</f>
        <v/>
      </c>
      <c r="C287" t="str">
        <f>IF('Cihazlar'!D287="","",'Cihazlar'!D287)</f>
        <v/>
      </c>
      <c r="D287" s="16" t="str">
        <f>M287</f>
        <v/>
      </c>
      <c r="E287" t="str">
        <f>IF(P287&gt;0,P287&amp;" gün",IF(O287&gt;0,O287&amp;" ay",""))</f>
        <v/>
      </c>
      <c r="F287" s="16" t="str">
        <f>IF(OR('Cihazlar'!C287="",M287=""),"",IF(P287&gt;0,M287+P287,IF(O287&gt;0,EDATE(M287,O287),"")))</f>
        <v/>
      </c>
      <c r="G287" s="17" t="str">
        <f>IF(F287="","",F287-TODAY())</f>
        <v/>
      </c>
      <c r="H287" t="str">
        <f>IF(G287="","",IF(G287&lt;0,"Gecikmiş",IF(G287&lt;=30,"30 gün içinde","Planlı")))</f>
        <v/>
      </c>
      <c r="I287" s="16" t="str">
        <f>IF('Cihazlar'!S287="","",IF('Cihazlar'!T287="Uygun değil",(IF('Cihazlar'!S287="","",IF(ISNUMBER('Cihazlar'!S287),'Cihazlar'!S287,IFERROR(DATE(VALUE(RIGHT('Cihazlar'!S287,4)),VALUE(MID('Cihazlar'!S287,4,2)),VALUE(LEFT('Cihazlar'!S287,2))),""))))+0,EDATE((IF('Cihazlar'!S287="","",IF(ISNUMBER('Cihazlar'!S287),'Cihazlar'!S287,IFERROR(DATE(VALUE(RIGHT('Cihazlar'!S287,4)),VALUE(MID('Cihazlar'!S287,4,2)),VALUE(LEFT('Cihazlar'!S287,2))),"")))),12)))</f>
        <v/>
      </c>
      <c r="J287" s="17" t="str">
        <f>IF(I287="","",I287-TODAY())</f>
        <v/>
      </c>
      <c r="K287" s="16" t="str">
        <f>IF('Cihazlar'!V287="","",IF('Cihazlar'!W287="Uygun değil",(IF('Cihazlar'!V287="","",IF(ISNUMBER('Cihazlar'!V287),'Cihazlar'!V287,IFERROR(DATE(VALUE(RIGHT('Cihazlar'!V287,4)),VALUE(MID('Cihazlar'!V287,4,2)),VALUE(LEFT('Cihazlar'!V287,2))),""))))+0,EDATE((IF('Cihazlar'!V287="","",IF(ISNUMBER('Cihazlar'!V287),'Cihazlar'!V287,IFERROR(DATE(VALUE(RIGHT('Cihazlar'!V287,4)),VALUE(MID('Cihazlar'!V287,4,2)),VALUE(LEFT('Cihazlar'!V287,2))),"")))),12)))</f>
        <v/>
      </c>
      <c r="L287" s="17" t="str">
        <f>IF(K287="","",K287-TODAY())</f>
        <v/>
      </c>
      <c r="M287" s="16" t="str">
        <f>IF('Cihazlar'!F287&lt;&gt;"",IF('Cihazlar'!F287="","",IF(ISNUMBER('Cihazlar'!F287),'Cihazlar'!F287,IFERROR(DATE(VALUE(RIGHT('Cihazlar'!F287,4)),VALUE(MID('Cihazlar'!F287,4,2)),VALUE(LEFT('Cihazlar'!F287,2))),""))),IF('Cihazlar'!E287="","",IF(ISNUMBER('Cihazlar'!E287),'Cihazlar'!E287,IFERROR(DATE(VALUE(RIGHT('Cihazlar'!E287,4)),VALUE(MID('Cihazlar'!E287,4,2)),VALUE(LEFT('Cihazlar'!E287,2))),""))))</f>
        <v/>
      </c>
      <c r="N287" t="str">
        <f>IF('Cihazlar'!C287="","",IFERROR(MATCH('Cihazlar'!C287,'Ürünler'!$A:$A,0),IFERROR(MATCH('Cihazlar'!C287,'Ürünler'!$B:$B,0),"")))</f>
        <v/>
      </c>
      <c r="O287">
        <f>IF(P287&gt;0,0,IF('Cihazlar'!J287&lt;&gt;"",N(VALUE('Cihazlar'!J287)),IF(N287="",0,N(INDEX('Ürünler'!$C:$C,N287)))))</f>
        <v>0</v>
      </c>
      <c r="P287">
        <f>IF('Cihazlar'!K287&lt;&gt;"",N(VALUE('Cihazlar'!K287)),IF('Cihazlar'!J287&lt;&gt;"",0,IF(N287="",0,N(INDEX('Ürünler'!$D:$D,N287)))))</f>
        <v>0</v>
      </c>
    </row>
    <row r="288" spans="1:16">
      <c r="A288" t="str">
        <f>IF(AND('Cihazlar'!A288="",'Cihazlar'!B288=""),"",IFERROR(INDEX('Müşteriler'!$A:$A,MATCH(IF('Cihazlar'!A288="","§",'Cihazlar'!A288),'Müşteriler'!$K:$K,0)),IFERROR(INDEX('Müşteriler'!$A:$A,MATCH(IF('Cihazlar'!B288="","§",'Cihazlar'!B288),'Müşteriler'!$C:$C,0)),'Cihazlar'!A288&amp;'Cihazlar'!B288)))</f>
        <v/>
      </c>
      <c r="B288" t="str">
        <f>IF('Cihazlar'!C288="","",IF(N288="",'Cihazlar'!C288,INDEX('Ürünler'!$B:$B,N288)))</f>
        <v/>
      </c>
      <c r="C288" t="str">
        <f>IF('Cihazlar'!D288="","",'Cihazlar'!D288)</f>
        <v/>
      </c>
      <c r="D288" s="16" t="str">
        <f>M288</f>
        <v/>
      </c>
      <c r="E288" t="str">
        <f>IF(P288&gt;0,P288&amp;" gün",IF(O288&gt;0,O288&amp;" ay",""))</f>
        <v/>
      </c>
      <c r="F288" s="16" t="str">
        <f>IF(OR('Cihazlar'!C288="",M288=""),"",IF(P288&gt;0,M288+P288,IF(O288&gt;0,EDATE(M288,O288),"")))</f>
        <v/>
      </c>
      <c r="G288" s="17" t="str">
        <f>IF(F288="","",F288-TODAY())</f>
        <v/>
      </c>
      <c r="H288" t="str">
        <f>IF(G288="","",IF(G288&lt;0,"Gecikmiş",IF(G288&lt;=30,"30 gün içinde","Planlı")))</f>
        <v/>
      </c>
      <c r="I288" s="16" t="str">
        <f>IF('Cihazlar'!S288="","",IF('Cihazlar'!T288="Uygun değil",(IF('Cihazlar'!S288="","",IF(ISNUMBER('Cihazlar'!S288),'Cihazlar'!S288,IFERROR(DATE(VALUE(RIGHT('Cihazlar'!S288,4)),VALUE(MID('Cihazlar'!S288,4,2)),VALUE(LEFT('Cihazlar'!S288,2))),""))))+0,EDATE((IF('Cihazlar'!S288="","",IF(ISNUMBER('Cihazlar'!S288),'Cihazlar'!S288,IFERROR(DATE(VALUE(RIGHT('Cihazlar'!S288,4)),VALUE(MID('Cihazlar'!S288,4,2)),VALUE(LEFT('Cihazlar'!S288,2))),"")))),12)))</f>
        <v/>
      </c>
      <c r="J288" s="17" t="str">
        <f>IF(I288="","",I288-TODAY())</f>
        <v/>
      </c>
      <c r="K288" s="16" t="str">
        <f>IF('Cihazlar'!V288="","",IF('Cihazlar'!W288="Uygun değil",(IF('Cihazlar'!V288="","",IF(ISNUMBER('Cihazlar'!V288),'Cihazlar'!V288,IFERROR(DATE(VALUE(RIGHT('Cihazlar'!V288,4)),VALUE(MID('Cihazlar'!V288,4,2)),VALUE(LEFT('Cihazlar'!V288,2))),""))))+0,EDATE((IF('Cihazlar'!V288="","",IF(ISNUMBER('Cihazlar'!V288),'Cihazlar'!V288,IFERROR(DATE(VALUE(RIGHT('Cihazlar'!V288,4)),VALUE(MID('Cihazlar'!V288,4,2)),VALUE(LEFT('Cihazlar'!V288,2))),"")))),12)))</f>
        <v/>
      </c>
      <c r="L288" s="17" t="str">
        <f>IF(K288="","",K288-TODAY())</f>
        <v/>
      </c>
      <c r="M288" s="16" t="str">
        <f>IF('Cihazlar'!F288&lt;&gt;"",IF('Cihazlar'!F288="","",IF(ISNUMBER('Cihazlar'!F288),'Cihazlar'!F288,IFERROR(DATE(VALUE(RIGHT('Cihazlar'!F288,4)),VALUE(MID('Cihazlar'!F288,4,2)),VALUE(LEFT('Cihazlar'!F288,2))),""))),IF('Cihazlar'!E288="","",IF(ISNUMBER('Cihazlar'!E288),'Cihazlar'!E288,IFERROR(DATE(VALUE(RIGHT('Cihazlar'!E288,4)),VALUE(MID('Cihazlar'!E288,4,2)),VALUE(LEFT('Cihazlar'!E288,2))),""))))</f>
        <v/>
      </c>
      <c r="N288" t="str">
        <f>IF('Cihazlar'!C288="","",IFERROR(MATCH('Cihazlar'!C288,'Ürünler'!$A:$A,0),IFERROR(MATCH('Cihazlar'!C288,'Ürünler'!$B:$B,0),"")))</f>
        <v/>
      </c>
      <c r="O288">
        <f>IF(P288&gt;0,0,IF('Cihazlar'!J288&lt;&gt;"",N(VALUE('Cihazlar'!J288)),IF(N288="",0,N(INDEX('Ürünler'!$C:$C,N288)))))</f>
        <v>0</v>
      </c>
      <c r="P288">
        <f>IF('Cihazlar'!K288&lt;&gt;"",N(VALUE('Cihazlar'!K288)),IF('Cihazlar'!J288&lt;&gt;"",0,IF(N288="",0,N(INDEX('Ürünler'!$D:$D,N288)))))</f>
        <v>0</v>
      </c>
    </row>
    <row r="289" spans="1:16">
      <c r="A289" t="str">
        <f>IF(AND('Cihazlar'!A289="",'Cihazlar'!B289=""),"",IFERROR(INDEX('Müşteriler'!$A:$A,MATCH(IF('Cihazlar'!A289="","§",'Cihazlar'!A289),'Müşteriler'!$K:$K,0)),IFERROR(INDEX('Müşteriler'!$A:$A,MATCH(IF('Cihazlar'!B289="","§",'Cihazlar'!B289),'Müşteriler'!$C:$C,0)),'Cihazlar'!A289&amp;'Cihazlar'!B289)))</f>
        <v/>
      </c>
      <c r="B289" t="str">
        <f>IF('Cihazlar'!C289="","",IF(N289="",'Cihazlar'!C289,INDEX('Ürünler'!$B:$B,N289)))</f>
        <v/>
      </c>
      <c r="C289" t="str">
        <f>IF('Cihazlar'!D289="","",'Cihazlar'!D289)</f>
        <v/>
      </c>
      <c r="D289" s="16" t="str">
        <f>M289</f>
        <v/>
      </c>
      <c r="E289" t="str">
        <f>IF(P289&gt;0,P289&amp;" gün",IF(O289&gt;0,O289&amp;" ay",""))</f>
        <v/>
      </c>
      <c r="F289" s="16" t="str">
        <f>IF(OR('Cihazlar'!C289="",M289=""),"",IF(P289&gt;0,M289+P289,IF(O289&gt;0,EDATE(M289,O289),"")))</f>
        <v/>
      </c>
      <c r="G289" s="17" t="str">
        <f>IF(F289="","",F289-TODAY())</f>
        <v/>
      </c>
      <c r="H289" t="str">
        <f>IF(G289="","",IF(G289&lt;0,"Gecikmiş",IF(G289&lt;=30,"30 gün içinde","Planlı")))</f>
        <v/>
      </c>
      <c r="I289" s="16" t="str">
        <f>IF('Cihazlar'!S289="","",IF('Cihazlar'!T289="Uygun değil",(IF('Cihazlar'!S289="","",IF(ISNUMBER('Cihazlar'!S289),'Cihazlar'!S289,IFERROR(DATE(VALUE(RIGHT('Cihazlar'!S289,4)),VALUE(MID('Cihazlar'!S289,4,2)),VALUE(LEFT('Cihazlar'!S289,2))),""))))+0,EDATE((IF('Cihazlar'!S289="","",IF(ISNUMBER('Cihazlar'!S289),'Cihazlar'!S289,IFERROR(DATE(VALUE(RIGHT('Cihazlar'!S289,4)),VALUE(MID('Cihazlar'!S289,4,2)),VALUE(LEFT('Cihazlar'!S289,2))),"")))),12)))</f>
        <v/>
      </c>
      <c r="J289" s="17" t="str">
        <f>IF(I289="","",I289-TODAY())</f>
        <v/>
      </c>
      <c r="K289" s="16" t="str">
        <f>IF('Cihazlar'!V289="","",IF('Cihazlar'!W289="Uygun değil",(IF('Cihazlar'!V289="","",IF(ISNUMBER('Cihazlar'!V289),'Cihazlar'!V289,IFERROR(DATE(VALUE(RIGHT('Cihazlar'!V289,4)),VALUE(MID('Cihazlar'!V289,4,2)),VALUE(LEFT('Cihazlar'!V289,2))),""))))+0,EDATE((IF('Cihazlar'!V289="","",IF(ISNUMBER('Cihazlar'!V289),'Cihazlar'!V289,IFERROR(DATE(VALUE(RIGHT('Cihazlar'!V289,4)),VALUE(MID('Cihazlar'!V289,4,2)),VALUE(LEFT('Cihazlar'!V289,2))),"")))),12)))</f>
        <v/>
      </c>
      <c r="L289" s="17" t="str">
        <f>IF(K289="","",K289-TODAY())</f>
        <v/>
      </c>
      <c r="M289" s="16" t="str">
        <f>IF('Cihazlar'!F289&lt;&gt;"",IF('Cihazlar'!F289="","",IF(ISNUMBER('Cihazlar'!F289),'Cihazlar'!F289,IFERROR(DATE(VALUE(RIGHT('Cihazlar'!F289,4)),VALUE(MID('Cihazlar'!F289,4,2)),VALUE(LEFT('Cihazlar'!F289,2))),""))),IF('Cihazlar'!E289="","",IF(ISNUMBER('Cihazlar'!E289),'Cihazlar'!E289,IFERROR(DATE(VALUE(RIGHT('Cihazlar'!E289,4)),VALUE(MID('Cihazlar'!E289,4,2)),VALUE(LEFT('Cihazlar'!E289,2))),""))))</f>
        <v/>
      </c>
      <c r="N289" t="str">
        <f>IF('Cihazlar'!C289="","",IFERROR(MATCH('Cihazlar'!C289,'Ürünler'!$A:$A,0),IFERROR(MATCH('Cihazlar'!C289,'Ürünler'!$B:$B,0),"")))</f>
        <v/>
      </c>
      <c r="O289">
        <f>IF(P289&gt;0,0,IF('Cihazlar'!J289&lt;&gt;"",N(VALUE('Cihazlar'!J289)),IF(N289="",0,N(INDEX('Ürünler'!$C:$C,N289)))))</f>
        <v>0</v>
      </c>
      <c r="P289">
        <f>IF('Cihazlar'!K289&lt;&gt;"",N(VALUE('Cihazlar'!K289)),IF('Cihazlar'!J289&lt;&gt;"",0,IF(N289="",0,N(INDEX('Ürünler'!$D:$D,N289)))))</f>
        <v>0</v>
      </c>
    </row>
    <row r="290" spans="1:16">
      <c r="A290" t="str">
        <f>IF(AND('Cihazlar'!A290="",'Cihazlar'!B290=""),"",IFERROR(INDEX('Müşteriler'!$A:$A,MATCH(IF('Cihazlar'!A290="","§",'Cihazlar'!A290),'Müşteriler'!$K:$K,0)),IFERROR(INDEX('Müşteriler'!$A:$A,MATCH(IF('Cihazlar'!B290="","§",'Cihazlar'!B290),'Müşteriler'!$C:$C,0)),'Cihazlar'!A290&amp;'Cihazlar'!B290)))</f>
        <v/>
      </c>
      <c r="B290" t="str">
        <f>IF('Cihazlar'!C290="","",IF(N290="",'Cihazlar'!C290,INDEX('Ürünler'!$B:$B,N290)))</f>
        <v/>
      </c>
      <c r="C290" t="str">
        <f>IF('Cihazlar'!D290="","",'Cihazlar'!D290)</f>
        <v/>
      </c>
      <c r="D290" s="16" t="str">
        <f>M290</f>
        <v/>
      </c>
      <c r="E290" t="str">
        <f>IF(P290&gt;0,P290&amp;" gün",IF(O290&gt;0,O290&amp;" ay",""))</f>
        <v/>
      </c>
      <c r="F290" s="16" t="str">
        <f>IF(OR('Cihazlar'!C290="",M290=""),"",IF(P290&gt;0,M290+P290,IF(O290&gt;0,EDATE(M290,O290),"")))</f>
        <v/>
      </c>
      <c r="G290" s="17" t="str">
        <f>IF(F290="","",F290-TODAY())</f>
        <v/>
      </c>
      <c r="H290" t="str">
        <f>IF(G290="","",IF(G290&lt;0,"Gecikmiş",IF(G290&lt;=30,"30 gün içinde","Planlı")))</f>
        <v/>
      </c>
      <c r="I290" s="16" t="str">
        <f>IF('Cihazlar'!S290="","",IF('Cihazlar'!T290="Uygun değil",(IF('Cihazlar'!S290="","",IF(ISNUMBER('Cihazlar'!S290),'Cihazlar'!S290,IFERROR(DATE(VALUE(RIGHT('Cihazlar'!S290,4)),VALUE(MID('Cihazlar'!S290,4,2)),VALUE(LEFT('Cihazlar'!S290,2))),""))))+0,EDATE((IF('Cihazlar'!S290="","",IF(ISNUMBER('Cihazlar'!S290),'Cihazlar'!S290,IFERROR(DATE(VALUE(RIGHT('Cihazlar'!S290,4)),VALUE(MID('Cihazlar'!S290,4,2)),VALUE(LEFT('Cihazlar'!S290,2))),"")))),12)))</f>
        <v/>
      </c>
      <c r="J290" s="17" t="str">
        <f>IF(I290="","",I290-TODAY())</f>
        <v/>
      </c>
      <c r="K290" s="16" t="str">
        <f>IF('Cihazlar'!V290="","",IF('Cihazlar'!W290="Uygun değil",(IF('Cihazlar'!V290="","",IF(ISNUMBER('Cihazlar'!V290),'Cihazlar'!V290,IFERROR(DATE(VALUE(RIGHT('Cihazlar'!V290,4)),VALUE(MID('Cihazlar'!V290,4,2)),VALUE(LEFT('Cihazlar'!V290,2))),""))))+0,EDATE((IF('Cihazlar'!V290="","",IF(ISNUMBER('Cihazlar'!V290),'Cihazlar'!V290,IFERROR(DATE(VALUE(RIGHT('Cihazlar'!V290,4)),VALUE(MID('Cihazlar'!V290,4,2)),VALUE(LEFT('Cihazlar'!V290,2))),"")))),12)))</f>
        <v/>
      </c>
      <c r="L290" s="17" t="str">
        <f>IF(K290="","",K290-TODAY())</f>
        <v/>
      </c>
      <c r="M290" s="16" t="str">
        <f>IF('Cihazlar'!F290&lt;&gt;"",IF('Cihazlar'!F290="","",IF(ISNUMBER('Cihazlar'!F290),'Cihazlar'!F290,IFERROR(DATE(VALUE(RIGHT('Cihazlar'!F290,4)),VALUE(MID('Cihazlar'!F290,4,2)),VALUE(LEFT('Cihazlar'!F290,2))),""))),IF('Cihazlar'!E290="","",IF(ISNUMBER('Cihazlar'!E290),'Cihazlar'!E290,IFERROR(DATE(VALUE(RIGHT('Cihazlar'!E290,4)),VALUE(MID('Cihazlar'!E290,4,2)),VALUE(LEFT('Cihazlar'!E290,2))),""))))</f>
        <v/>
      </c>
      <c r="N290" t="str">
        <f>IF('Cihazlar'!C290="","",IFERROR(MATCH('Cihazlar'!C290,'Ürünler'!$A:$A,0),IFERROR(MATCH('Cihazlar'!C290,'Ürünler'!$B:$B,0),"")))</f>
        <v/>
      </c>
      <c r="O290">
        <f>IF(P290&gt;0,0,IF('Cihazlar'!J290&lt;&gt;"",N(VALUE('Cihazlar'!J290)),IF(N290="",0,N(INDEX('Ürünler'!$C:$C,N290)))))</f>
        <v>0</v>
      </c>
      <c r="P290">
        <f>IF('Cihazlar'!K290&lt;&gt;"",N(VALUE('Cihazlar'!K290)),IF('Cihazlar'!J290&lt;&gt;"",0,IF(N290="",0,N(INDEX('Ürünler'!$D:$D,N290)))))</f>
        <v>0</v>
      </c>
    </row>
    <row r="291" spans="1:16">
      <c r="A291" t="str">
        <f>IF(AND('Cihazlar'!A291="",'Cihazlar'!B291=""),"",IFERROR(INDEX('Müşteriler'!$A:$A,MATCH(IF('Cihazlar'!A291="","§",'Cihazlar'!A291),'Müşteriler'!$K:$K,0)),IFERROR(INDEX('Müşteriler'!$A:$A,MATCH(IF('Cihazlar'!B291="","§",'Cihazlar'!B291),'Müşteriler'!$C:$C,0)),'Cihazlar'!A291&amp;'Cihazlar'!B291)))</f>
        <v/>
      </c>
      <c r="B291" t="str">
        <f>IF('Cihazlar'!C291="","",IF(N291="",'Cihazlar'!C291,INDEX('Ürünler'!$B:$B,N291)))</f>
        <v/>
      </c>
      <c r="C291" t="str">
        <f>IF('Cihazlar'!D291="","",'Cihazlar'!D291)</f>
        <v/>
      </c>
      <c r="D291" s="16" t="str">
        <f>M291</f>
        <v/>
      </c>
      <c r="E291" t="str">
        <f>IF(P291&gt;0,P291&amp;" gün",IF(O291&gt;0,O291&amp;" ay",""))</f>
        <v/>
      </c>
      <c r="F291" s="16" t="str">
        <f>IF(OR('Cihazlar'!C291="",M291=""),"",IF(P291&gt;0,M291+P291,IF(O291&gt;0,EDATE(M291,O291),"")))</f>
        <v/>
      </c>
      <c r="G291" s="17" t="str">
        <f>IF(F291="","",F291-TODAY())</f>
        <v/>
      </c>
      <c r="H291" t="str">
        <f>IF(G291="","",IF(G291&lt;0,"Gecikmiş",IF(G291&lt;=30,"30 gün içinde","Planlı")))</f>
        <v/>
      </c>
      <c r="I291" s="16" t="str">
        <f>IF('Cihazlar'!S291="","",IF('Cihazlar'!T291="Uygun değil",(IF('Cihazlar'!S291="","",IF(ISNUMBER('Cihazlar'!S291),'Cihazlar'!S291,IFERROR(DATE(VALUE(RIGHT('Cihazlar'!S291,4)),VALUE(MID('Cihazlar'!S291,4,2)),VALUE(LEFT('Cihazlar'!S291,2))),""))))+0,EDATE((IF('Cihazlar'!S291="","",IF(ISNUMBER('Cihazlar'!S291),'Cihazlar'!S291,IFERROR(DATE(VALUE(RIGHT('Cihazlar'!S291,4)),VALUE(MID('Cihazlar'!S291,4,2)),VALUE(LEFT('Cihazlar'!S291,2))),"")))),12)))</f>
        <v/>
      </c>
      <c r="J291" s="17" t="str">
        <f>IF(I291="","",I291-TODAY())</f>
        <v/>
      </c>
      <c r="K291" s="16" t="str">
        <f>IF('Cihazlar'!V291="","",IF('Cihazlar'!W291="Uygun değil",(IF('Cihazlar'!V291="","",IF(ISNUMBER('Cihazlar'!V291),'Cihazlar'!V291,IFERROR(DATE(VALUE(RIGHT('Cihazlar'!V291,4)),VALUE(MID('Cihazlar'!V291,4,2)),VALUE(LEFT('Cihazlar'!V291,2))),""))))+0,EDATE((IF('Cihazlar'!V291="","",IF(ISNUMBER('Cihazlar'!V291),'Cihazlar'!V291,IFERROR(DATE(VALUE(RIGHT('Cihazlar'!V291,4)),VALUE(MID('Cihazlar'!V291,4,2)),VALUE(LEFT('Cihazlar'!V291,2))),"")))),12)))</f>
        <v/>
      </c>
      <c r="L291" s="17" t="str">
        <f>IF(K291="","",K291-TODAY())</f>
        <v/>
      </c>
      <c r="M291" s="16" t="str">
        <f>IF('Cihazlar'!F291&lt;&gt;"",IF('Cihazlar'!F291="","",IF(ISNUMBER('Cihazlar'!F291),'Cihazlar'!F291,IFERROR(DATE(VALUE(RIGHT('Cihazlar'!F291,4)),VALUE(MID('Cihazlar'!F291,4,2)),VALUE(LEFT('Cihazlar'!F291,2))),""))),IF('Cihazlar'!E291="","",IF(ISNUMBER('Cihazlar'!E291),'Cihazlar'!E291,IFERROR(DATE(VALUE(RIGHT('Cihazlar'!E291,4)),VALUE(MID('Cihazlar'!E291,4,2)),VALUE(LEFT('Cihazlar'!E291,2))),""))))</f>
        <v/>
      </c>
      <c r="N291" t="str">
        <f>IF('Cihazlar'!C291="","",IFERROR(MATCH('Cihazlar'!C291,'Ürünler'!$A:$A,0),IFERROR(MATCH('Cihazlar'!C291,'Ürünler'!$B:$B,0),"")))</f>
        <v/>
      </c>
      <c r="O291">
        <f>IF(P291&gt;0,0,IF('Cihazlar'!J291&lt;&gt;"",N(VALUE('Cihazlar'!J291)),IF(N291="",0,N(INDEX('Ürünler'!$C:$C,N291)))))</f>
        <v>0</v>
      </c>
      <c r="P291">
        <f>IF('Cihazlar'!K291&lt;&gt;"",N(VALUE('Cihazlar'!K291)),IF('Cihazlar'!J291&lt;&gt;"",0,IF(N291="",0,N(INDEX('Ürünler'!$D:$D,N291)))))</f>
        <v>0</v>
      </c>
    </row>
    <row r="292" spans="1:16">
      <c r="A292" t="str">
        <f>IF(AND('Cihazlar'!A292="",'Cihazlar'!B292=""),"",IFERROR(INDEX('Müşteriler'!$A:$A,MATCH(IF('Cihazlar'!A292="","§",'Cihazlar'!A292),'Müşteriler'!$K:$K,0)),IFERROR(INDEX('Müşteriler'!$A:$A,MATCH(IF('Cihazlar'!B292="","§",'Cihazlar'!B292),'Müşteriler'!$C:$C,0)),'Cihazlar'!A292&amp;'Cihazlar'!B292)))</f>
        <v/>
      </c>
      <c r="B292" t="str">
        <f>IF('Cihazlar'!C292="","",IF(N292="",'Cihazlar'!C292,INDEX('Ürünler'!$B:$B,N292)))</f>
        <v/>
      </c>
      <c r="C292" t="str">
        <f>IF('Cihazlar'!D292="","",'Cihazlar'!D292)</f>
        <v/>
      </c>
      <c r="D292" s="16" t="str">
        <f>M292</f>
        <v/>
      </c>
      <c r="E292" t="str">
        <f>IF(P292&gt;0,P292&amp;" gün",IF(O292&gt;0,O292&amp;" ay",""))</f>
        <v/>
      </c>
      <c r="F292" s="16" t="str">
        <f>IF(OR('Cihazlar'!C292="",M292=""),"",IF(P292&gt;0,M292+P292,IF(O292&gt;0,EDATE(M292,O292),"")))</f>
        <v/>
      </c>
      <c r="G292" s="17" t="str">
        <f>IF(F292="","",F292-TODAY())</f>
        <v/>
      </c>
      <c r="H292" t="str">
        <f>IF(G292="","",IF(G292&lt;0,"Gecikmiş",IF(G292&lt;=30,"30 gün içinde","Planlı")))</f>
        <v/>
      </c>
      <c r="I292" s="16" t="str">
        <f>IF('Cihazlar'!S292="","",IF('Cihazlar'!T292="Uygun değil",(IF('Cihazlar'!S292="","",IF(ISNUMBER('Cihazlar'!S292),'Cihazlar'!S292,IFERROR(DATE(VALUE(RIGHT('Cihazlar'!S292,4)),VALUE(MID('Cihazlar'!S292,4,2)),VALUE(LEFT('Cihazlar'!S292,2))),""))))+0,EDATE((IF('Cihazlar'!S292="","",IF(ISNUMBER('Cihazlar'!S292),'Cihazlar'!S292,IFERROR(DATE(VALUE(RIGHT('Cihazlar'!S292,4)),VALUE(MID('Cihazlar'!S292,4,2)),VALUE(LEFT('Cihazlar'!S292,2))),"")))),12)))</f>
        <v/>
      </c>
      <c r="J292" s="17" t="str">
        <f>IF(I292="","",I292-TODAY())</f>
        <v/>
      </c>
      <c r="K292" s="16" t="str">
        <f>IF('Cihazlar'!V292="","",IF('Cihazlar'!W292="Uygun değil",(IF('Cihazlar'!V292="","",IF(ISNUMBER('Cihazlar'!V292),'Cihazlar'!V292,IFERROR(DATE(VALUE(RIGHT('Cihazlar'!V292,4)),VALUE(MID('Cihazlar'!V292,4,2)),VALUE(LEFT('Cihazlar'!V292,2))),""))))+0,EDATE((IF('Cihazlar'!V292="","",IF(ISNUMBER('Cihazlar'!V292),'Cihazlar'!V292,IFERROR(DATE(VALUE(RIGHT('Cihazlar'!V292,4)),VALUE(MID('Cihazlar'!V292,4,2)),VALUE(LEFT('Cihazlar'!V292,2))),"")))),12)))</f>
        <v/>
      </c>
      <c r="L292" s="17" t="str">
        <f>IF(K292="","",K292-TODAY())</f>
        <v/>
      </c>
      <c r="M292" s="16" t="str">
        <f>IF('Cihazlar'!F292&lt;&gt;"",IF('Cihazlar'!F292="","",IF(ISNUMBER('Cihazlar'!F292),'Cihazlar'!F292,IFERROR(DATE(VALUE(RIGHT('Cihazlar'!F292,4)),VALUE(MID('Cihazlar'!F292,4,2)),VALUE(LEFT('Cihazlar'!F292,2))),""))),IF('Cihazlar'!E292="","",IF(ISNUMBER('Cihazlar'!E292),'Cihazlar'!E292,IFERROR(DATE(VALUE(RIGHT('Cihazlar'!E292,4)),VALUE(MID('Cihazlar'!E292,4,2)),VALUE(LEFT('Cihazlar'!E292,2))),""))))</f>
        <v/>
      </c>
      <c r="N292" t="str">
        <f>IF('Cihazlar'!C292="","",IFERROR(MATCH('Cihazlar'!C292,'Ürünler'!$A:$A,0),IFERROR(MATCH('Cihazlar'!C292,'Ürünler'!$B:$B,0),"")))</f>
        <v/>
      </c>
      <c r="O292">
        <f>IF(P292&gt;0,0,IF('Cihazlar'!J292&lt;&gt;"",N(VALUE('Cihazlar'!J292)),IF(N292="",0,N(INDEX('Ürünler'!$C:$C,N292)))))</f>
        <v>0</v>
      </c>
      <c r="P292">
        <f>IF('Cihazlar'!K292&lt;&gt;"",N(VALUE('Cihazlar'!K292)),IF('Cihazlar'!J292&lt;&gt;"",0,IF(N292="",0,N(INDEX('Ürünler'!$D:$D,N292)))))</f>
        <v>0</v>
      </c>
    </row>
    <row r="293" spans="1:16">
      <c r="A293" t="str">
        <f>IF(AND('Cihazlar'!A293="",'Cihazlar'!B293=""),"",IFERROR(INDEX('Müşteriler'!$A:$A,MATCH(IF('Cihazlar'!A293="","§",'Cihazlar'!A293),'Müşteriler'!$K:$K,0)),IFERROR(INDEX('Müşteriler'!$A:$A,MATCH(IF('Cihazlar'!B293="","§",'Cihazlar'!B293),'Müşteriler'!$C:$C,0)),'Cihazlar'!A293&amp;'Cihazlar'!B293)))</f>
        <v/>
      </c>
      <c r="B293" t="str">
        <f>IF('Cihazlar'!C293="","",IF(N293="",'Cihazlar'!C293,INDEX('Ürünler'!$B:$B,N293)))</f>
        <v/>
      </c>
      <c r="C293" t="str">
        <f>IF('Cihazlar'!D293="","",'Cihazlar'!D293)</f>
        <v/>
      </c>
      <c r="D293" s="16" t="str">
        <f>M293</f>
        <v/>
      </c>
      <c r="E293" t="str">
        <f>IF(P293&gt;0,P293&amp;" gün",IF(O293&gt;0,O293&amp;" ay",""))</f>
        <v/>
      </c>
      <c r="F293" s="16" t="str">
        <f>IF(OR('Cihazlar'!C293="",M293=""),"",IF(P293&gt;0,M293+P293,IF(O293&gt;0,EDATE(M293,O293),"")))</f>
        <v/>
      </c>
      <c r="G293" s="17" t="str">
        <f>IF(F293="","",F293-TODAY())</f>
        <v/>
      </c>
      <c r="H293" t="str">
        <f>IF(G293="","",IF(G293&lt;0,"Gecikmiş",IF(G293&lt;=30,"30 gün içinde","Planlı")))</f>
        <v/>
      </c>
      <c r="I293" s="16" t="str">
        <f>IF('Cihazlar'!S293="","",IF('Cihazlar'!T293="Uygun değil",(IF('Cihazlar'!S293="","",IF(ISNUMBER('Cihazlar'!S293),'Cihazlar'!S293,IFERROR(DATE(VALUE(RIGHT('Cihazlar'!S293,4)),VALUE(MID('Cihazlar'!S293,4,2)),VALUE(LEFT('Cihazlar'!S293,2))),""))))+0,EDATE((IF('Cihazlar'!S293="","",IF(ISNUMBER('Cihazlar'!S293),'Cihazlar'!S293,IFERROR(DATE(VALUE(RIGHT('Cihazlar'!S293,4)),VALUE(MID('Cihazlar'!S293,4,2)),VALUE(LEFT('Cihazlar'!S293,2))),"")))),12)))</f>
        <v/>
      </c>
      <c r="J293" s="17" t="str">
        <f>IF(I293="","",I293-TODAY())</f>
        <v/>
      </c>
      <c r="K293" s="16" t="str">
        <f>IF('Cihazlar'!V293="","",IF('Cihazlar'!W293="Uygun değil",(IF('Cihazlar'!V293="","",IF(ISNUMBER('Cihazlar'!V293),'Cihazlar'!V293,IFERROR(DATE(VALUE(RIGHT('Cihazlar'!V293,4)),VALUE(MID('Cihazlar'!V293,4,2)),VALUE(LEFT('Cihazlar'!V293,2))),""))))+0,EDATE((IF('Cihazlar'!V293="","",IF(ISNUMBER('Cihazlar'!V293),'Cihazlar'!V293,IFERROR(DATE(VALUE(RIGHT('Cihazlar'!V293,4)),VALUE(MID('Cihazlar'!V293,4,2)),VALUE(LEFT('Cihazlar'!V293,2))),"")))),12)))</f>
        <v/>
      </c>
      <c r="L293" s="17" t="str">
        <f>IF(K293="","",K293-TODAY())</f>
        <v/>
      </c>
      <c r="M293" s="16" t="str">
        <f>IF('Cihazlar'!F293&lt;&gt;"",IF('Cihazlar'!F293="","",IF(ISNUMBER('Cihazlar'!F293),'Cihazlar'!F293,IFERROR(DATE(VALUE(RIGHT('Cihazlar'!F293,4)),VALUE(MID('Cihazlar'!F293,4,2)),VALUE(LEFT('Cihazlar'!F293,2))),""))),IF('Cihazlar'!E293="","",IF(ISNUMBER('Cihazlar'!E293),'Cihazlar'!E293,IFERROR(DATE(VALUE(RIGHT('Cihazlar'!E293,4)),VALUE(MID('Cihazlar'!E293,4,2)),VALUE(LEFT('Cihazlar'!E293,2))),""))))</f>
        <v/>
      </c>
      <c r="N293" t="str">
        <f>IF('Cihazlar'!C293="","",IFERROR(MATCH('Cihazlar'!C293,'Ürünler'!$A:$A,0),IFERROR(MATCH('Cihazlar'!C293,'Ürünler'!$B:$B,0),"")))</f>
        <v/>
      </c>
      <c r="O293">
        <f>IF(P293&gt;0,0,IF('Cihazlar'!J293&lt;&gt;"",N(VALUE('Cihazlar'!J293)),IF(N293="",0,N(INDEX('Ürünler'!$C:$C,N293)))))</f>
        <v>0</v>
      </c>
      <c r="P293">
        <f>IF('Cihazlar'!K293&lt;&gt;"",N(VALUE('Cihazlar'!K293)),IF('Cihazlar'!J293&lt;&gt;"",0,IF(N293="",0,N(INDEX('Ürünler'!$D:$D,N293)))))</f>
        <v>0</v>
      </c>
    </row>
    <row r="294" spans="1:16">
      <c r="A294" t="str">
        <f>IF(AND('Cihazlar'!A294="",'Cihazlar'!B294=""),"",IFERROR(INDEX('Müşteriler'!$A:$A,MATCH(IF('Cihazlar'!A294="","§",'Cihazlar'!A294),'Müşteriler'!$K:$K,0)),IFERROR(INDEX('Müşteriler'!$A:$A,MATCH(IF('Cihazlar'!B294="","§",'Cihazlar'!B294),'Müşteriler'!$C:$C,0)),'Cihazlar'!A294&amp;'Cihazlar'!B294)))</f>
        <v/>
      </c>
      <c r="B294" t="str">
        <f>IF('Cihazlar'!C294="","",IF(N294="",'Cihazlar'!C294,INDEX('Ürünler'!$B:$B,N294)))</f>
        <v/>
      </c>
      <c r="C294" t="str">
        <f>IF('Cihazlar'!D294="","",'Cihazlar'!D294)</f>
        <v/>
      </c>
      <c r="D294" s="16" t="str">
        <f>M294</f>
        <v/>
      </c>
      <c r="E294" t="str">
        <f>IF(P294&gt;0,P294&amp;" gün",IF(O294&gt;0,O294&amp;" ay",""))</f>
        <v/>
      </c>
      <c r="F294" s="16" t="str">
        <f>IF(OR('Cihazlar'!C294="",M294=""),"",IF(P294&gt;0,M294+P294,IF(O294&gt;0,EDATE(M294,O294),"")))</f>
        <v/>
      </c>
      <c r="G294" s="17" t="str">
        <f>IF(F294="","",F294-TODAY())</f>
        <v/>
      </c>
      <c r="H294" t="str">
        <f>IF(G294="","",IF(G294&lt;0,"Gecikmiş",IF(G294&lt;=30,"30 gün içinde","Planlı")))</f>
        <v/>
      </c>
      <c r="I294" s="16" t="str">
        <f>IF('Cihazlar'!S294="","",IF('Cihazlar'!T294="Uygun değil",(IF('Cihazlar'!S294="","",IF(ISNUMBER('Cihazlar'!S294),'Cihazlar'!S294,IFERROR(DATE(VALUE(RIGHT('Cihazlar'!S294,4)),VALUE(MID('Cihazlar'!S294,4,2)),VALUE(LEFT('Cihazlar'!S294,2))),""))))+0,EDATE((IF('Cihazlar'!S294="","",IF(ISNUMBER('Cihazlar'!S294),'Cihazlar'!S294,IFERROR(DATE(VALUE(RIGHT('Cihazlar'!S294,4)),VALUE(MID('Cihazlar'!S294,4,2)),VALUE(LEFT('Cihazlar'!S294,2))),"")))),12)))</f>
        <v/>
      </c>
      <c r="J294" s="17" t="str">
        <f>IF(I294="","",I294-TODAY())</f>
        <v/>
      </c>
      <c r="K294" s="16" t="str">
        <f>IF('Cihazlar'!V294="","",IF('Cihazlar'!W294="Uygun değil",(IF('Cihazlar'!V294="","",IF(ISNUMBER('Cihazlar'!V294),'Cihazlar'!V294,IFERROR(DATE(VALUE(RIGHT('Cihazlar'!V294,4)),VALUE(MID('Cihazlar'!V294,4,2)),VALUE(LEFT('Cihazlar'!V294,2))),""))))+0,EDATE((IF('Cihazlar'!V294="","",IF(ISNUMBER('Cihazlar'!V294),'Cihazlar'!V294,IFERROR(DATE(VALUE(RIGHT('Cihazlar'!V294,4)),VALUE(MID('Cihazlar'!V294,4,2)),VALUE(LEFT('Cihazlar'!V294,2))),"")))),12)))</f>
        <v/>
      </c>
      <c r="L294" s="17" t="str">
        <f>IF(K294="","",K294-TODAY())</f>
        <v/>
      </c>
      <c r="M294" s="16" t="str">
        <f>IF('Cihazlar'!F294&lt;&gt;"",IF('Cihazlar'!F294="","",IF(ISNUMBER('Cihazlar'!F294),'Cihazlar'!F294,IFERROR(DATE(VALUE(RIGHT('Cihazlar'!F294,4)),VALUE(MID('Cihazlar'!F294,4,2)),VALUE(LEFT('Cihazlar'!F294,2))),""))),IF('Cihazlar'!E294="","",IF(ISNUMBER('Cihazlar'!E294),'Cihazlar'!E294,IFERROR(DATE(VALUE(RIGHT('Cihazlar'!E294,4)),VALUE(MID('Cihazlar'!E294,4,2)),VALUE(LEFT('Cihazlar'!E294,2))),""))))</f>
        <v/>
      </c>
      <c r="N294" t="str">
        <f>IF('Cihazlar'!C294="","",IFERROR(MATCH('Cihazlar'!C294,'Ürünler'!$A:$A,0),IFERROR(MATCH('Cihazlar'!C294,'Ürünler'!$B:$B,0),"")))</f>
        <v/>
      </c>
      <c r="O294">
        <f>IF(P294&gt;0,0,IF('Cihazlar'!J294&lt;&gt;"",N(VALUE('Cihazlar'!J294)),IF(N294="",0,N(INDEX('Ürünler'!$C:$C,N294)))))</f>
        <v>0</v>
      </c>
      <c r="P294">
        <f>IF('Cihazlar'!K294&lt;&gt;"",N(VALUE('Cihazlar'!K294)),IF('Cihazlar'!J294&lt;&gt;"",0,IF(N294="",0,N(INDEX('Ürünler'!$D:$D,N294)))))</f>
        <v>0</v>
      </c>
    </row>
    <row r="295" spans="1:16">
      <c r="A295" t="str">
        <f>IF(AND('Cihazlar'!A295="",'Cihazlar'!B295=""),"",IFERROR(INDEX('Müşteriler'!$A:$A,MATCH(IF('Cihazlar'!A295="","§",'Cihazlar'!A295),'Müşteriler'!$K:$K,0)),IFERROR(INDEX('Müşteriler'!$A:$A,MATCH(IF('Cihazlar'!B295="","§",'Cihazlar'!B295),'Müşteriler'!$C:$C,0)),'Cihazlar'!A295&amp;'Cihazlar'!B295)))</f>
        <v/>
      </c>
      <c r="B295" t="str">
        <f>IF('Cihazlar'!C295="","",IF(N295="",'Cihazlar'!C295,INDEX('Ürünler'!$B:$B,N295)))</f>
        <v/>
      </c>
      <c r="C295" t="str">
        <f>IF('Cihazlar'!D295="","",'Cihazlar'!D295)</f>
        <v/>
      </c>
      <c r="D295" s="16" t="str">
        <f>M295</f>
        <v/>
      </c>
      <c r="E295" t="str">
        <f>IF(P295&gt;0,P295&amp;" gün",IF(O295&gt;0,O295&amp;" ay",""))</f>
        <v/>
      </c>
      <c r="F295" s="16" t="str">
        <f>IF(OR('Cihazlar'!C295="",M295=""),"",IF(P295&gt;0,M295+P295,IF(O295&gt;0,EDATE(M295,O295),"")))</f>
        <v/>
      </c>
      <c r="G295" s="17" t="str">
        <f>IF(F295="","",F295-TODAY())</f>
        <v/>
      </c>
      <c r="H295" t="str">
        <f>IF(G295="","",IF(G295&lt;0,"Gecikmiş",IF(G295&lt;=30,"30 gün içinde","Planlı")))</f>
        <v/>
      </c>
      <c r="I295" s="16" t="str">
        <f>IF('Cihazlar'!S295="","",IF('Cihazlar'!T295="Uygun değil",(IF('Cihazlar'!S295="","",IF(ISNUMBER('Cihazlar'!S295),'Cihazlar'!S295,IFERROR(DATE(VALUE(RIGHT('Cihazlar'!S295,4)),VALUE(MID('Cihazlar'!S295,4,2)),VALUE(LEFT('Cihazlar'!S295,2))),""))))+0,EDATE((IF('Cihazlar'!S295="","",IF(ISNUMBER('Cihazlar'!S295),'Cihazlar'!S295,IFERROR(DATE(VALUE(RIGHT('Cihazlar'!S295,4)),VALUE(MID('Cihazlar'!S295,4,2)),VALUE(LEFT('Cihazlar'!S295,2))),"")))),12)))</f>
        <v/>
      </c>
      <c r="J295" s="17" t="str">
        <f>IF(I295="","",I295-TODAY())</f>
        <v/>
      </c>
      <c r="K295" s="16" t="str">
        <f>IF('Cihazlar'!V295="","",IF('Cihazlar'!W295="Uygun değil",(IF('Cihazlar'!V295="","",IF(ISNUMBER('Cihazlar'!V295),'Cihazlar'!V295,IFERROR(DATE(VALUE(RIGHT('Cihazlar'!V295,4)),VALUE(MID('Cihazlar'!V295,4,2)),VALUE(LEFT('Cihazlar'!V295,2))),""))))+0,EDATE((IF('Cihazlar'!V295="","",IF(ISNUMBER('Cihazlar'!V295),'Cihazlar'!V295,IFERROR(DATE(VALUE(RIGHT('Cihazlar'!V295,4)),VALUE(MID('Cihazlar'!V295,4,2)),VALUE(LEFT('Cihazlar'!V295,2))),"")))),12)))</f>
        <v/>
      </c>
      <c r="L295" s="17" t="str">
        <f>IF(K295="","",K295-TODAY())</f>
        <v/>
      </c>
      <c r="M295" s="16" t="str">
        <f>IF('Cihazlar'!F295&lt;&gt;"",IF('Cihazlar'!F295="","",IF(ISNUMBER('Cihazlar'!F295),'Cihazlar'!F295,IFERROR(DATE(VALUE(RIGHT('Cihazlar'!F295,4)),VALUE(MID('Cihazlar'!F295,4,2)),VALUE(LEFT('Cihazlar'!F295,2))),""))),IF('Cihazlar'!E295="","",IF(ISNUMBER('Cihazlar'!E295),'Cihazlar'!E295,IFERROR(DATE(VALUE(RIGHT('Cihazlar'!E295,4)),VALUE(MID('Cihazlar'!E295,4,2)),VALUE(LEFT('Cihazlar'!E295,2))),""))))</f>
        <v/>
      </c>
      <c r="N295" t="str">
        <f>IF('Cihazlar'!C295="","",IFERROR(MATCH('Cihazlar'!C295,'Ürünler'!$A:$A,0),IFERROR(MATCH('Cihazlar'!C295,'Ürünler'!$B:$B,0),"")))</f>
        <v/>
      </c>
      <c r="O295">
        <f>IF(P295&gt;0,0,IF('Cihazlar'!J295&lt;&gt;"",N(VALUE('Cihazlar'!J295)),IF(N295="",0,N(INDEX('Ürünler'!$C:$C,N295)))))</f>
        <v>0</v>
      </c>
      <c r="P295">
        <f>IF('Cihazlar'!K295&lt;&gt;"",N(VALUE('Cihazlar'!K295)),IF('Cihazlar'!J295&lt;&gt;"",0,IF(N295="",0,N(INDEX('Ürünler'!$D:$D,N295)))))</f>
        <v>0</v>
      </c>
    </row>
    <row r="296" spans="1:16">
      <c r="A296" t="str">
        <f>IF(AND('Cihazlar'!A296="",'Cihazlar'!B296=""),"",IFERROR(INDEX('Müşteriler'!$A:$A,MATCH(IF('Cihazlar'!A296="","§",'Cihazlar'!A296),'Müşteriler'!$K:$K,0)),IFERROR(INDEX('Müşteriler'!$A:$A,MATCH(IF('Cihazlar'!B296="","§",'Cihazlar'!B296),'Müşteriler'!$C:$C,0)),'Cihazlar'!A296&amp;'Cihazlar'!B296)))</f>
        <v/>
      </c>
      <c r="B296" t="str">
        <f>IF('Cihazlar'!C296="","",IF(N296="",'Cihazlar'!C296,INDEX('Ürünler'!$B:$B,N296)))</f>
        <v/>
      </c>
      <c r="C296" t="str">
        <f>IF('Cihazlar'!D296="","",'Cihazlar'!D296)</f>
        <v/>
      </c>
      <c r="D296" s="16" t="str">
        <f>M296</f>
        <v/>
      </c>
      <c r="E296" t="str">
        <f>IF(P296&gt;0,P296&amp;" gün",IF(O296&gt;0,O296&amp;" ay",""))</f>
        <v/>
      </c>
      <c r="F296" s="16" t="str">
        <f>IF(OR('Cihazlar'!C296="",M296=""),"",IF(P296&gt;0,M296+P296,IF(O296&gt;0,EDATE(M296,O296),"")))</f>
        <v/>
      </c>
      <c r="G296" s="17" t="str">
        <f>IF(F296="","",F296-TODAY())</f>
        <v/>
      </c>
      <c r="H296" t="str">
        <f>IF(G296="","",IF(G296&lt;0,"Gecikmiş",IF(G296&lt;=30,"30 gün içinde","Planlı")))</f>
        <v/>
      </c>
      <c r="I296" s="16" t="str">
        <f>IF('Cihazlar'!S296="","",IF('Cihazlar'!T296="Uygun değil",(IF('Cihazlar'!S296="","",IF(ISNUMBER('Cihazlar'!S296),'Cihazlar'!S296,IFERROR(DATE(VALUE(RIGHT('Cihazlar'!S296,4)),VALUE(MID('Cihazlar'!S296,4,2)),VALUE(LEFT('Cihazlar'!S296,2))),""))))+0,EDATE((IF('Cihazlar'!S296="","",IF(ISNUMBER('Cihazlar'!S296),'Cihazlar'!S296,IFERROR(DATE(VALUE(RIGHT('Cihazlar'!S296,4)),VALUE(MID('Cihazlar'!S296,4,2)),VALUE(LEFT('Cihazlar'!S296,2))),"")))),12)))</f>
        <v/>
      </c>
      <c r="J296" s="17" t="str">
        <f>IF(I296="","",I296-TODAY())</f>
        <v/>
      </c>
      <c r="K296" s="16" t="str">
        <f>IF('Cihazlar'!V296="","",IF('Cihazlar'!W296="Uygun değil",(IF('Cihazlar'!V296="","",IF(ISNUMBER('Cihazlar'!V296),'Cihazlar'!V296,IFERROR(DATE(VALUE(RIGHT('Cihazlar'!V296,4)),VALUE(MID('Cihazlar'!V296,4,2)),VALUE(LEFT('Cihazlar'!V296,2))),""))))+0,EDATE((IF('Cihazlar'!V296="","",IF(ISNUMBER('Cihazlar'!V296),'Cihazlar'!V296,IFERROR(DATE(VALUE(RIGHT('Cihazlar'!V296,4)),VALUE(MID('Cihazlar'!V296,4,2)),VALUE(LEFT('Cihazlar'!V296,2))),"")))),12)))</f>
        <v/>
      </c>
      <c r="L296" s="17" t="str">
        <f>IF(K296="","",K296-TODAY())</f>
        <v/>
      </c>
      <c r="M296" s="16" t="str">
        <f>IF('Cihazlar'!F296&lt;&gt;"",IF('Cihazlar'!F296="","",IF(ISNUMBER('Cihazlar'!F296),'Cihazlar'!F296,IFERROR(DATE(VALUE(RIGHT('Cihazlar'!F296,4)),VALUE(MID('Cihazlar'!F296,4,2)),VALUE(LEFT('Cihazlar'!F296,2))),""))),IF('Cihazlar'!E296="","",IF(ISNUMBER('Cihazlar'!E296),'Cihazlar'!E296,IFERROR(DATE(VALUE(RIGHT('Cihazlar'!E296,4)),VALUE(MID('Cihazlar'!E296,4,2)),VALUE(LEFT('Cihazlar'!E296,2))),""))))</f>
        <v/>
      </c>
      <c r="N296" t="str">
        <f>IF('Cihazlar'!C296="","",IFERROR(MATCH('Cihazlar'!C296,'Ürünler'!$A:$A,0),IFERROR(MATCH('Cihazlar'!C296,'Ürünler'!$B:$B,0),"")))</f>
        <v/>
      </c>
      <c r="O296">
        <f>IF(P296&gt;0,0,IF('Cihazlar'!J296&lt;&gt;"",N(VALUE('Cihazlar'!J296)),IF(N296="",0,N(INDEX('Ürünler'!$C:$C,N296)))))</f>
        <v>0</v>
      </c>
      <c r="P296">
        <f>IF('Cihazlar'!K296&lt;&gt;"",N(VALUE('Cihazlar'!K296)),IF('Cihazlar'!J296&lt;&gt;"",0,IF(N296="",0,N(INDEX('Ürünler'!$D:$D,N296)))))</f>
        <v>0</v>
      </c>
    </row>
    <row r="297" spans="1:16">
      <c r="A297" t="str">
        <f>IF(AND('Cihazlar'!A297="",'Cihazlar'!B297=""),"",IFERROR(INDEX('Müşteriler'!$A:$A,MATCH(IF('Cihazlar'!A297="","§",'Cihazlar'!A297),'Müşteriler'!$K:$K,0)),IFERROR(INDEX('Müşteriler'!$A:$A,MATCH(IF('Cihazlar'!B297="","§",'Cihazlar'!B297),'Müşteriler'!$C:$C,0)),'Cihazlar'!A297&amp;'Cihazlar'!B297)))</f>
        <v/>
      </c>
      <c r="B297" t="str">
        <f>IF('Cihazlar'!C297="","",IF(N297="",'Cihazlar'!C297,INDEX('Ürünler'!$B:$B,N297)))</f>
        <v/>
      </c>
      <c r="C297" t="str">
        <f>IF('Cihazlar'!D297="","",'Cihazlar'!D297)</f>
        <v/>
      </c>
      <c r="D297" s="16" t="str">
        <f>M297</f>
        <v/>
      </c>
      <c r="E297" t="str">
        <f>IF(P297&gt;0,P297&amp;" gün",IF(O297&gt;0,O297&amp;" ay",""))</f>
        <v/>
      </c>
      <c r="F297" s="16" t="str">
        <f>IF(OR('Cihazlar'!C297="",M297=""),"",IF(P297&gt;0,M297+P297,IF(O297&gt;0,EDATE(M297,O297),"")))</f>
        <v/>
      </c>
      <c r="G297" s="17" t="str">
        <f>IF(F297="","",F297-TODAY())</f>
        <v/>
      </c>
      <c r="H297" t="str">
        <f>IF(G297="","",IF(G297&lt;0,"Gecikmiş",IF(G297&lt;=30,"30 gün içinde","Planlı")))</f>
        <v/>
      </c>
      <c r="I297" s="16" t="str">
        <f>IF('Cihazlar'!S297="","",IF('Cihazlar'!T297="Uygun değil",(IF('Cihazlar'!S297="","",IF(ISNUMBER('Cihazlar'!S297),'Cihazlar'!S297,IFERROR(DATE(VALUE(RIGHT('Cihazlar'!S297,4)),VALUE(MID('Cihazlar'!S297,4,2)),VALUE(LEFT('Cihazlar'!S297,2))),""))))+0,EDATE((IF('Cihazlar'!S297="","",IF(ISNUMBER('Cihazlar'!S297),'Cihazlar'!S297,IFERROR(DATE(VALUE(RIGHT('Cihazlar'!S297,4)),VALUE(MID('Cihazlar'!S297,4,2)),VALUE(LEFT('Cihazlar'!S297,2))),"")))),12)))</f>
        <v/>
      </c>
      <c r="J297" s="17" t="str">
        <f>IF(I297="","",I297-TODAY())</f>
        <v/>
      </c>
      <c r="K297" s="16" t="str">
        <f>IF('Cihazlar'!V297="","",IF('Cihazlar'!W297="Uygun değil",(IF('Cihazlar'!V297="","",IF(ISNUMBER('Cihazlar'!V297),'Cihazlar'!V297,IFERROR(DATE(VALUE(RIGHT('Cihazlar'!V297,4)),VALUE(MID('Cihazlar'!V297,4,2)),VALUE(LEFT('Cihazlar'!V297,2))),""))))+0,EDATE((IF('Cihazlar'!V297="","",IF(ISNUMBER('Cihazlar'!V297),'Cihazlar'!V297,IFERROR(DATE(VALUE(RIGHT('Cihazlar'!V297,4)),VALUE(MID('Cihazlar'!V297,4,2)),VALUE(LEFT('Cihazlar'!V297,2))),"")))),12)))</f>
        <v/>
      </c>
      <c r="L297" s="17" t="str">
        <f>IF(K297="","",K297-TODAY())</f>
        <v/>
      </c>
      <c r="M297" s="16" t="str">
        <f>IF('Cihazlar'!F297&lt;&gt;"",IF('Cihazlar'!F297="","",IF(ISNUMBER('Cihazlar'!F297),'Cihazlar'!F297,IFERROR(DATE(VALUE(RIGHT('Cihazlar'!F297,4)),VALUE(MID('Cihazlar'!F297,4,2)),VALUE(LEFT('Cihazlar'!F297,2))),""))),IF('Cihazlar'!E297="","",IF(ISNUMBER('Cihazlar'!E297),'Cihazlar'!E297,IFERROR(DATE(VALUE(RIGHT('Cihazlar'!E297,4)),VALUE(MID('Cihazlar'!E297,4,2)),VALUE(LEFT('Cihazlar'!E297,2))),""))))</f>
        <v/>
      </c>
      <c r="N297" t="str">
        <f>IF('Cihazlar'!C297="","",IFERROR(MATCH('Cihazlar'!C297,'Ürünler'!$A:$A,0),IFERROR(MATCH('Cihazlar'!C297,'Ürünler'!$B:$B,0),"")))</f>
        <v/>
      </c>
      <c r="O297">
        <f>IF(P297&gt;0,0,IF('Cihazlar'!J297&lt;&gt;"",N(VALUE('Cihazlar'!J297)),IF(N297="",0,N(INDEX('Ürünler'!$C:$C,N297)))))</f>
        <v>0</v>
      </c>
      <c r="P297">
        <f>IF('Cihazlar'!K297&lt;&gt;"",N(VALUE('Cihazlar'!K297)),IF('Cihazlar'!J297&lt;&gt;"",0,IF(N297="",0,N(INDEX('Ürünler'!$D:$D,N297)))))</f>
        <v>0</v>
      </c>
    </row>
    <row r="298" spans="1:16">
      <c r="A298" t="str">
        <f>IF(AND('Cihazlar'!A298="",'Cihazlar'!B298=""),"",IFERROR(INDEX('Müşteriler'!$A:$A,MATCH(IF('Cihazlar'!A298="","§",'Cihazlar'!A298),'Müşteriler'!$K:$K,0)),IFERROR(INDEX('Müşteriler'!$A:$A,MATCH(IF('Cihazlar'!B298="","§",'Cihazlar'!B298),'Müşteriler'!$C:$C,0)),'Cihazlar'!A298&amp;'Cihazlar'!B298)))</f>
        <v/>
      </c>
      <c r="B298" t="str">
        <f>IF('Cihazlar'!C298="","",IF(N298="",'Cihazlar'!C298,INDEX('Ürünler'!$B:$B,N298)))</f>
        <v/>
      </c>
      <c r="C298" t="str">
        <f>IF('Cihazlar'!D298="","",'Cihazlar'!D298)</f>
        <v/>
      </c>
      <c r="D298" s="16" t="str">
        <f>M298</f>
        <v/>
      </c>
      <c r="E298" t="str">
        <f>IF(P298&gt;0,P298&amp;" gün",IF(O298&gt;0,O298&amp;" ay",""))</f>
        <v/>
      </c>
      <c r="F298" s="16" t="str">
        <f>IF(OR('Cihazlar'!C298="",M298=""),"",IF(P298&gt;0,M298+P298,IF(O298&gt;0,EDATE(M298,O298),"")))</f>
        <v/>
      </c>
      <c r="G298" s="17" t="str">
        <f>IF(F298="","",F298-TODAY())</f>
        <v/>
      </c>
      <c r="H298" t="str">
        <f>IF(G298="","",IF(G298&lt;0,"Gecikmiş",IF(G298&lt;=30,"30 gün içinde","Planlı")))</f>
        <v/>
      </c>
      <c r="I298" s="16" t="str">
        <f>IF('Cihazlar'!S298="","",IF('Cihazlar'!T298="Uygun değil",(IF('Cihazlar'!S298="","",IF(ISNUMBER('Cihazlar'!S298),'Cihazlar'!S298,IFERROR(DATE(VALUE(RIGHT('Cihazlar'!S298,4)),VALUE(MID('Cihazlar'!S298,4,2)),VALUE(LEFT('Cihazlar'!S298,2))),""))))+0,EDATE((IF('Cihazlar'!S298="","",IF(ISNUMBER('Cihazlar'!S298),'Cihazlar'!S298,IFERROR(DATE(VALUE(RIGHT('Cihazlar'!S298,4)),VALUE(MID('Cihazlar'!S298,4,2)),VALUE(LEFT('Cihazlar'!S298,2))),"")))),12)))</f>
        <v/>
      </c>
      <c r="J298" s="17" t="str">
        <f>IF(I298="","",I298-TODAY())</f>
        <v/>
      </c>
      <c r="K298" s="16" t="str">
        <f>IF('Cihazlar'!V298="","",IF('Cihazlar'!W298="Uygun değil",(IF('Cihazlar'!V298="","",IF(ISNUMBER('Cihazlar'!V298),'Cihazlar'!V298,IFERROR(DATE(VALUE(RIGHT('Cihazlar'!V298,4)),VALUE(MID('Cihazlar'!V298,4,2)),VALUE(LEFT('Cihazlar'!V298,2))),""))))+0,EDATE((IF('Cihazlar'!V298="","",IF(ISNUMBER('Cihazlar'!V298),'Cihazlar'!V298,IFERROR(DATE(VALUE(RIGHT('Cihazlar'!V298,4)),VALUE(MID('Cihazlar'!V298,4,2)),VALUE(LEFT('Cihazlar'!V298,2))),"")))),12)))</f>
        <v/>
      </c>
      <c r="L298" s="17" t="str">
        <f>IF(K298="","",K298-TODAY())</f>
        <v/>
      </c>
      <c r="M298" s="16" t="str">
        <f>IF('Cihazlar'!F298&lt;&gt;"",IF('Cihazlar'!F298="","",IF(ISNUMBER('Cihazlar'!F298),'Cihazlar'!F298,IFERROR(DATE(VALUE(RIGHT('Cihazlar'!F298,4)),VALUE(MID('Cihazlar'!F298,4,2)),VALUE(LEFT('Cihazlar'!F298,2))),""))),IF('Cihazlar'!E298="","",IF(ISNUMBER('Cihazlar'!E298),'Cihazlar'!E298,IFERROR(DATE(VALUE(RIGHT('Cihazlar'!E298,4)),VALUE(MID('Cihazlar'!E298,4,2)),VALUE(LEFT('Cihazlar'!E298,2))),""))))</f>
        <v/>
      </c>
      <c r="N298" t="str">
        <f>IF('Cihazlar'!C298="","",IFERROR(MATCH('Cihazlar'!C298,'Ürünler'!$A:$A,0),IFERROR(MATCH('Cihazlar'!C298,'Ürünler'!$B:$B,0),"")))</f>
        <v/>
      </c>
      <c r="O298">
        <f>IF(P298&gt;0,0,IF('Cihazlar'!J298&lt;&gt;"",N(VALUE('Cihazlar'!J298)),IF(N298="",0,N(INDEX('Ürünler'!$C:$C,N298)))))</f>
        <v>0</v>
      </c>
      <c r="P298">
        <f>IF('Cihazlar'!K298&lt;&gt;"",N(VALUE('Cihazlar'!K298)),IF('Cihazlar'!J298&lt;&gt;"",0,IF(N298="",0,N(INDEX('Ürünler'!$D:$D,N298)))))</f>
        <v>0</v>
      </c>
    </row>
    <row r="299" spans="1:16">
      <c r="A299" t="str">
        <f>IF(AND('Cihazlar'!A299="",'Cihazlar'!B299=""),"",IFERROR(INDEX('Müşteriler'!$A:$A,MATCH(IF('Cihazlar'!A299="","§",'Cihazlar'!A299),'Müşteriler'!$K:$K,0)),IFERROR(INDEX('Müşteriler'!$A:$A,MATCH(IF('Cihazlar'!B299="","§",'Cihazlar'!B299),'Müşteriler'!$C:$C,0)),'Cihazlar'!A299&amp;'Cihazlar'!B299)))</f>
        <v/>
      </c>
      <c r="B299" t="str">
        <f>IF('Cihazlar'!C299="","",IF(N299="",'Cihazlar'!C299,INDEX('Ürünler'!$B:$B,N299)))</f>
        <v/>
      </c>
      <c r="C299" t="str">
        <f>IF('Cihazlar'!D299="","",'Cihazlar'!D299)</f>
        <v/>
      </c>
      <c r="D299" s="16" t="str">
        <f>M299</f>
        <v/>
      </c>
      <c r="E299" t="str">
        <f>IF(P299&gt;0,P299&amp;" gün",IF(O299&gt;0,O299&amp;" ay",""))</f>
        <v/>
      </c>
      <c r="F299" s="16" t="str">
        <f>IF(OR('Cihazlar'!C299="",M299=""),"",IF(P299&gt;0,M299+P299,IF(O299&gt;0,EDATE(M299,O299),"")))</f>
        <v/>
      </c>
      <c r="G299" s="17" t="str">
        <f>IF(F299="","",F299-TODAY())</f>
        <v/>
      </c>
      <c r="H299" t="str">
        <f>IF(G299="","",IF(G299&lt;0,"Gecikmiş",IF(G299&lt;=30,"30 gün içinde","Planlı")))</f>
        <v/>
      </c>
      <c r="I299" s="16" t="str">
        <f>IF('Cihazlar'!S299="","",IF('Cihazlar'!T299="Uygun değil",(IF('Cihazlar'!S299="","",IF(ISNUMBER('Cihazlar'!S299),'Cihazlar'!S299,IFERROR(DATE(VALUE(RIGHT('Cihazlar'!S299,4)),VALUE(MID('Cihazlar'!S299,4,2)),VALUE(LEFT('Cihazlar'!S299,2))),""))))+0,EDATE((IF('Cihazlar'!S299="","",IF(ISNUMBER('Cihazlar'!S299),'Cihazlar'!S299,IFERROR(DATE(VALUE(RIGHT('Cihazlar'!S299,4)),VALUE(MID('Cihazlar'!S299,4,2)),VALUE(LEFT('Cihazlar'!S299,2))),"")))),12)))</f>
        <v/>
      </c>
      <c r="J299" s="17" t="str">
        <f>IF(I299="","",I299-TODAY())</f>
        <v/>
      </c>
      <c r="K299" s="16" t="str">
        <f>IF('Cihazlar'!V299="","",IF('Cihazlar'!W299="Uygun değil",(IF('Cihazlar'!V299="","",IF(ISNUMBER('Cihazlar'!V299),'Cihazlar'!V299,IFERROR(DATE(VALUE(RIGHT('Cihazlar'!V299,4)),VALUE(MID('Cihazlar'!V299,4,2)),VALUE(LEFT('Cihazlar'!V299,2))),""))))+0,EDATE((IF('Cihazlar'!V299="","",IF(ISNUMBER('Cihazlar'!V299),'Cihazlar'!V299,IFERROR(DATE(VALUE(RIGHT('Cihazlar'!V299,4)),VALUE(MID('Cihazlar'!V299,4,2)),VALUE(LEFT('Cihazlar'!V299,2))),"")))),12)))</f>
        <v/>
      </c>
      <c r="L299" s="17" t="str">
        <f>IF(K299="","",K299-TODAY())</f>
        <v/>
      </c>
      <c r="M299" s="16" t="str">
        <f>IF('Cihazlar'!F299&lt;&gt;"",IF('Cihazlar'!F299="","",IF(ISNUMBER('Cihazlar'!F299),'Cihazlar'!F299,IFERROR(DATE(VALUE(RIGHT('Cihazlar'!F299,4)),VALUE(MID('Cihazlar'!F299,4,2)),VALUE(LEFT('Cihazlar'!F299,2))),""))),IF('Cihazlar'!E299="","",IF(ISNUMBER('Cihazlar'!E299),'Cihazlar'!E299,IFERROR(DATE(VALUE(RIGHT('Cihazlar'!E299,4)),VALUE(MID('Cihazlar'!E299,4,2)),VALUE(LEFT('Cihazlar'!E299,2))),""))))</f>
        <v/>
      </c>
      <c r="N299" t="str">
        <f>IF('Cihazlar'!C299="","",IFERROR(MATCH('Cihazlar'!C299,'Ürünler'!$A:$A,0),IFERROR(MATCH('Cihazlar'!C299,'Ürünler'!$B:$B,0),"")))</f>
        <v/>
      </c>
      <c r="O299">
        <f>IF(P299&gt;0,0,IF('Cihazlar'!J299&lt;&gt;"",N(VALUE('Cihazlar'!J299)),IF(N299="",0,N(INDEX('Ürünler'!$C:$C,N299)))))</f>
        <v>0</v>
      </c>
      <c r="P299">
        <f>IF('Cihazlar'!K299&lt;&gt;"",N(VALUE('Cihazlar'!K299)),IF('Cihazlar'!J299&lt;&gt;"",0,IF(N299="",0,N(INDEX('Ürünler'!$D:$D,N299)))))</f>
        <v>0</v>
      </c>
    </row>
    <row r="300" spans="1:16">
      <c r="A300" t="str">
        <f>IF(AND('Cihazlar'!A300="",'Cihazlar'!B300=""),"",IFERROR(INDEX('Müşteriler'!$A:$A,MATCH(IF('Cihazlar'!A300="","§",'Cihazlar'!A300),'Müşteriler'!$K:$K,0)),IFERROR(INDEX('Müşteriler'!$A:$A,MATCH(IF('Cihazlar'!B300="","§",'Cihazlar'!B300),'Müşteriler'!$C:$C,0)),'Cihazlar'!A300&amp;'Cihazlar'!B300)))</f>
        <v/>
      </c>
      <c r="B300" t="str">
        <f>IF('Cihazlar'!C300="","",IF(N300="",'Cihazlar'!C300,INDEX('Ürünler'!$B:$B,N300)))</f>
        <v/>
      </c>
      <c r="C300" t="str">
        <f>IF('Cihazlar'!D300="","",'Cihazlar'!D300)</f>
        <v/>
      </c>
      <c r="D300" s="16" t="str">
        <f>M300</f>
        <v/>
      </c>
      <c r="E300" t="str">
        <f>IF(P300&gt;0,P300&amp;" gün",IF(O300&gt;0,O300&amp;" ay",""))</f>
        <v/>
      </c>
      <c r="F300" s="16" t="str">
        <f>IF(OR('Cihazlar'!C300="",M300=""),"",IF(P300&gt;0,M300+P300,IF(O300&gt;0,EDATE(M300,O300),"")))</f>
        <v/>
      </c>
      <c r="G300" s="17" t="str">
        <f>IF(F300="","",F300-TODAY())</f>
        <v/>
      </c>
      <c r="H300" t="str">
        <f>IF(G300="","",IF(G300&lt;0,"Gecikmiş",IF(G300&lt;=30,"30 gün içinde","Planlı")))</f>
        <v/>
      </c>
      <c r="I300" s="16" t="str">
        <f>IF('Cihazlar'!S300="","",IF('Cihazlar'!T300="Uygun değil",(IF('Cihazlar'!S300="","",IF(ISNUMBER('Cihazlar'!S300),'Cihazlar'!S300,IFERROR(DATE(VALUE(RIGHT('Cihazlar'!S300,4)),VALUE(MID('Cihazlar'!S300,4,2)),VALUE(LEFT('Cihazlar'!S300,2))),""))))+0,EDATE((IF('Cihazlar'!S300="","",IF(ISNUMBER('Cihazlar'!S300),'Cihazlar'!S300,IFERROR(DATE(VALUE(RIGHT('Cihazlar'!S300,4)),VALUE(MID('Cihazlar'!S300,4,2)),VALUE(LEFT('Cihazlar'!S300,2))),"")))),12)))</f>
        <v/>
      </c>
      <c r="J300" s="17" t="str">
        <f>IF(I300="","",I300-TODAY())</f>
        <v/>
      </c>
      <c r="K300" s="16" t="str">
        <f>IF('Cihazlar'!V300="","",IF('Cihazlar'!W300="Uygun değil",(IF('Cihazlar'!V300="","",IF(ISNUMBER('Cihazlar'!V300),'Cihazlar'!V300,IFERROR(DATE(VALUE(RIGHT('Cihazlar'!V300,4)),VALUE(MID('Cihazlar'!V300,4,2)),VALUE(LEFT('Cihazlar'!V300,2))),""))))+0,EDATE((IF('Cihazlar'!V300="","",IF(ISNUMBER('Cihazlar'!V300),'Cihazlar'!V300,IFERROR(DATE(VALUE(RIGHT('Cihazlar'!V300,4)),VALUE(MID('Cihazlar'!V300,4,2)),VALUE(LEFT('Cihazlar'!V300,2))),"")))),12)))</f>
        <v/>
      </c>
      <c r="L300" s="17" t="str">
        <f>IF(K300="","",K300-TODAY())</f>
        <v/>
      </c>
      <c r="M300" s="16" t="str">
        <f>IF('Cihazlar'!F300&lt;&gt;"",IF('Cihazlar'!F300="","",IF(ISNUMBER('Cihazlar'!F300),'Cihazlar'!F300,IFERROR(DATE(VALUE(RIGHT('Cihazlar'!F300,4)),VALUE(MID('Cihazlar'!F300,4,2)),VALUE(LEFT('Cihazlar'!F300,2))),""))),IF('Cihazlar'!E300="","",IF(ISNUMBER('Cihazlar'!E300),'Cihazlar'!E300,IFERROR(DATE(VALUE(RIGHT('Cihazlar'!E300,4)),VALUE(MID('Cihazlar'!E300,4,2)),VALUE(LEFT('Cihazlar'!E300,2))),""))))</f>
        <v/>
      </c>
      <c r="N300" t="str">
        <f>IF('Cihazlar'!C300="","",IFERROR(MATCH('Cihazlar'!C300,'Ürünler'!$A:$A,0),IFERROR(MATCH('Cihazlar'!C300,'Ürünler'!$B:$B,0),"")))</f>
        <v/>
      </c>
      <c r="O300">
        <f>IF(P300&gt;0,0,IF('Cihazlar'!J300&lt;&gt;"",N(VALUE('Cihazlar'!J300)),IF(N300="",0,N(INDEX('Ürünler'!$C:$C,N300)))))</f>
        <v>0</v>
      </c>
      <c r="P300">
        <f>IF('Cihazlar'!K300&lt;&gt;"",N(VALUE('Cihazlar'!K300)),IF('Cihazlar'!J300&lt;&gt;"",0,IF(N300="",0,N(INDEX('Ürünler'!$D:$D,N300)))))</f>
        <v>0</v>
      </c>
    </row>
    <row r="301" spans="1:16">
      <c r="A301" t="str">
        <f>IF(AND('Cihazlar'!A301="",'Cihazlar'!B301=""),"",IFERROR(INDEX('Müşteriler'!$A:$A,MATCH(IF('Cihazlar'!A301="","§",'Cihazlar'!A301),'Müşteriler'!$K:$K,0)),IFERROR(INDEX('Müşteriler'!$A:$A,MATCH(IF('Cihazlar'!B301="","§",'Cihazlar'!B301),'Müşteriler'!$C:$C,0)),'Cihazlar'!A301&amp;'Cihazlar'!B301)))</f>
        <v/>
      </c>
      <c r="B301" t="str">
        <f>IF('Cihazlar'!C301="","",IF(N301="",'Cihazlar'!C301,INDEX('Ürünler'!$B:$B,N301)))</f>
        <v/>
      </c>
      <c r="C301" t="str">
        <f>IF('Cihazlar'!D301="","",'Cihazlar'!D301)</f>
        <v/>
      </c>
      <c r="D301" s="16" t="str">
        <f>M301</f>
        <v/>
      </c>
      <c r="E301" t="str">
        <f>IF(P301&gt;0,P301&amp;" gün",IF(O301&gt;0,O301&amp;" ay",""))</f>
        <v/>
      </c>
      <c r="F301" s="16" t="str">
        <f>IF(OR('Cihazlar'!C301="",M301=""),"",IF(P301&gt;0,M301+P301,IF(O301&gt;0,EDATE(M301,O301),"")))</f>
        <v/>
      </c>
      <c r="G301" s="17" t="str">
        <f>IF(F301="","",F301-TODAY())</f>
        <v/>
      </c>
      <c r="H301" t="str">
        <f>IF(G301="","",IF(G301&lt;0,"Gecikmiş",IF(G301&lt;=30,"30 gün içinde","Planlı")))</f>
        <v/>
      </c>
      <c r="I301" s="16" t="str">
        <f>IF('Cihazlar'!S301="","",IF('Cihazlar'!T301="Uygun değil",(IF('Cihazlar'!S301="","",IF(ISNUMBER('Cihazlar'!S301),'Cihazlar'!S301,IFERROR(DATE(VALUE(RIGHT('Cihazlar'!S301,4)),VALUE(MID('Cihazlar'!S301,4,2)),VALUE(LEFT('Cihazlar'!S301,2))),""))))+0,EDATE((IF('Cihazlar'!S301="","",IF(ISNUMBER('Cihazlar'!S301),'Cihazlar'!S301,IFERROR(DATE(VALUE(RIGHT('Cihazlar'!S301,4)),VALUE(MID('Cihazlar'!S301,4,2)),VALUE(LEFT('Cihazlar'!S301,2))),"")))),12)))</f>
        <v/>
      </c>
      <c r="J301" s="17" t="str">
        <f>IF(I301="","",I301-TODAY())</f>
        <v/>
      </c>
      <c r="K301" s="16" t="str">
        <f>IF('Cihazlar'!V301="","",IF('Cihazlar'!W301="Uygun değil",(IF('Cihazlar'!V301="","",IF(ISNUMBER('Cihazlar'!V301),'Cihazlar'!V301,IFERROR(DATE(VALUE(RIGHT('Cihazlar'!V301,4)),VALUE(MID('Cihazlar'!V301,4,2)),VALUE(LEFT('Cihazlar'!V301,2))),""))))+0,EDATE((IF('Cihazlar'!V301="","",IF(ISNUMBER('Cihazlar'!V301),'Cihazlar'!V301,IFERROR(DATE(VALUE(RIGHT('Cihazlar'!V301,4)),VALUE(MID('Cihazlar'!V301,4,2)),VALUE(LEFT('Cihazlar'!V301,2))),"")))),12)))</f>
        <v/>
      </c>
      <c r="L301" s="17" t="str">
        <f>IF(K301="","",K301-TODAY())</f>
        <v/>
      </c>
      <c r="M301" s="16" t="str">
        <f>IF('Cihazlar'!F301&lt;&gt;"",IF('Cihazlar'!F301="","",IF(ISNUMBER('Cihazlar'!F301),'Cihazlar'!F301,IFERROR(DATE(VALUE(RIGHT('Cihazlar'!F301,4)),VALUE(MID('Cihazlar'!F301,4,2)),VALUE(LEFT('Cihazlar'!F301,2))),""))),IF('Cihazlar'!E301="","",IF(ISNUMBER('Cihazlar'!E301),'Cihazlar'!E301,IFERROR(DATE(VALUE(RIGHT('Cihazlar'!E301,4)),VALUE(MID('Cihazlar'!E301,4,2)),VALUE(LEFT('Cihazlar'!E301,2))),""))))</f>
        <v/>
      </c>
      <c r="N301" t="str">
        <f>IF('Cihazlar'!C301="","",IFERROR(MATCH('Cihazlar'!C301,'Ürünler'!$A:$A,0),IFERROR(MATCH('Cihazlar'!C301,'Ürünler'!$B:$B,0),"")))</f>
        <v/>
      </c>
      <c r="O301">
        <f>IF(P301&gt;0,0,IF('Cihazlar'!J301&lt;&gt;"",N(VALUE('Cihazlar'!J301)),IF(N301="",0,N(INDEX('Ürünler'!$C:$C,N301)))))</f>
        <v>0</v>
      </c>
      <c r="P301">
        <f>IF('Cihazlar'!K301&lt;&gt;"",N(VALUE('Cihazlar'!K301)),IF('Cihazlar'!J301&lt;&gt;"",0,IF(N301="",0,N(INDEX('Ürünler'!$D:$D,N301)))))</f>
        <v>0</v>
      </c>
    </row>
    <row r="302" spans="1:16">
      <c r="A302" t="str">
        <f>IF(AND('Cihazlar'!A302="",'Cihazlar'!B302=""),"",IFERROR(INDEX('Müşteriler'!$A:$A,MATCH(IF('Cihazlar'!A302="","§",'Cihazlar'!A302),'Müşteriler'!$K:$K,0)),IFERROR(INDEX('Müşteriler'!$A:$A,MATCH(IF('Cihazlar'!B302="","§",'Cihazlar'!B302),'Müşteriler'!$C:$C,0)),'Cihazlar'!A302&amp;'Cihazlar'!B302)))</f>
        <v/>
      </c>
      <c r="B302" t="str">
        <f>IF('Cihazlar'!C302="","",IF(N302="",'Cihazlar'!C302,INDEX('Ürünler'!$B:$B,N302)))</f>
        <v/>
      </c>
      <c r="C302" t="str">
        <f>IF('Cihazlar'!D302="","",'Cihazlar'!D302)</f>
        <v/>
      </c>
      <c r="D302" s="16" t="str">
        <f>M302</f>
        <v/>
      </c>
      <c r="E302" t="str">
        <f>IF(P302&gt;0,P302&amp;" gün",IF(O302&gt;0,O302&amp;" ay",""))</f>
        <v/>
      </c>
      <c r="F302" s="16" t="str">
        <f>IF(OR('Cihazlar'!C302="",M302=""),"",IF(P302&gt;0,M302+P302,IF(O302&gt;0,EDATE(M302,O302),"")))</f>
        <v/>
      </c>
      <c r="G302" s="17" t="str">
        <f>IF(F302="","",F302-TODAY())</f>
        <v/>
      </c>
      <c r="H302" t="str">
        <f>IF(G302="","",IF(G302&lt;0,"Gecikmiş",IF(G302&lt;=30,"30 gün içinde","Planlı")))</f>
        <v/>
      </c>
      <c r="I302" s="16" t="str">
        <f>IF('Cihazlar'!S302="","",IF('Cihazlar'!T302="Uygun değil",(IF('Cihazlar'!S302="","",IF(ISNUMBER('Cihazlar'!S302),'Cihazlar'!S302,IFERROR(DATE(VALUE(RIGHT('Cihazlar'!S302,4)),VALUE(MID('Cihazlar'!S302,4,2)),VALUE(LEFT('Cihazlar'!S302,2))),""))))+0,EDATE((IF('Cihazlar'!S302="","",IF(ISNUMBER('Cihazlar'!S302),'Cihazlar'!S302,IFERROR(DATE(VALUE(RIGHT('Cihazlar'!S302,4)),VALUE(MID('Cihazlar'!S302,4,2)),VALUE(LEFT('Cihazlar'!S302,2))),"")))),12)))</f>
        <v/>
      </c>
      <c r="J302" s="17" t="str">
        <f>IF(I302="","",I302-TODAY())</f>
        <v/>
      </c>
      <c r="K302" s="16" t="str">
        <f>IF('Cihazlar'!V302="","",IF('Cihazlar'!W302="Uygun değil",(IF('Cihazlar'!V302="","",IF(ISNUMBER('Cihazlar'!V302),'Cihazlar'!V302,IFERROR(DATE(VALUE(RIGHT('Cihazlar'!V302,4)),VALUE(MID('Cihazlar'!V302,4,2)),VALUE(LEFT('Cihazlar'!V302,2))),""))))+0,EDATE((IF('Cihazlar'!V302="","",IF(ISNUMBER('Cihazlar'!V302),'Cihazlar'!V302,IFERROR(DATE(VALUE(RIGHT('Cihazlar'!V302,4)),VALUE(MID('Cihazlar'!V302,4,2)),VALUE(LEFT('Cihazlar'!V302,2))),"")))),12)))</f>
        <v/>
      </c>
      <c r="L302" s="17" t="str">
        <f>IF(K302="","",K302-TODAY())</f>
        <v/>
      </c>
      <c r="M302" s="16" t="str">
        <f>IF('Cihazlar'!F302&lt;&gt;"",IF('Cihazlar'!F302="","",IF(ISNUMBER('Cihazlar'!F302),'Cihazlar'!F302,IFERROR(DATE(VALUE(RIGHT('Cihazlar'!F302,4)),VALUE(MID('Cihazlar'!F302,4,2)),VALUE(LEFT('Cihazlar'!F302,2))),""))),IF('Cihazlar'!E302="","",IF(ISNUMBER('Cihazlar'!E302),'Cihazlar'!E302,IFERROR(DATE(VALUE(RIGHT('Cihazlar'!E302,4)),VALUE(MID('Cihazlar'!E302,4,2)),VALUE(LEFT('Cihazlar'!E302,2))),""))))</f>
        <v/>
      </c>
      <c r="N302" t="str">
        <f>IF('Cihazlar'!C302="","",IFERROR(MATCH('Cihazlar'!C302,'Ürünler'!$A:$A,0),IFERROR(MATCH('Cihazlar'!C302,'Ürünler'!$B:$B,0),"")))</f>
        <v/>
      </c>
      <c r="O302">
        <f>IF(P302&gt;0,0,IF('Cihazlar'!J302&lt;&gt;"",N(VALUE('Cihazlar'!J302)),IF(N302="",0,N(INDEX('Ürünler'!$C:$C,N302)))))</f>
        <v>0</v>
      </c>
      <c r="P302">
        <f>IF('Cihazlar'!K302&lt;&gt;"",N(VALUE('Cihazlar'!K302)),IF('Cihazlar'!J302&lt;&gt;"",0,IF(N302="",0,N(INDEX('Ürünler'!$D:$D,N302)))))</f>
        <v>0</v>
      </c>
    </row>
    <row r="303" spans="1:16">
      <c r="A303" t="str">
        <f>IF(AND('Cihazlar'!A303="",'Cihazlar'!B303=""),"",IFERROR(INDEX('Müşteriler'!$A:$A,MATCH(IF('Cihazlar'!A303="","§",'Cihazlar'!A303),'Müşteriler'!$K:$K,0)),IFERROR(INDEX('Müşteriler'!$A:$A,MATCH(IF('Cihazlar'!B303="","§",'Cihazlar'!B303),'Müşteriler'!$C:$C,0)),'Cihazlar'!A303&amp;'Cihazlar'!B303)))</f>
        <v/>
      </c>
      <c r="B303" t="str">
        <f>IF('Cihazlar'!C303="","",IF(N303="",'Cihazlar'!C303,INDEX('Ürünler'!$B:$B,N303)))</f>
        <v/>
      </c>
      <c r="C303" t="str">
        <f>IF('Cihazlar'!D303="","",'Cihazlar'!D303)</f>
        <v/>
      </c>
      <c r="D303" s="16" t="str">
        <f>M303</f>
        <v/>
      </c>
      <c r="E303" t="str">
        <f>IF(P303&gt;0,P303&amp;" gün",IF(O303&gt;0,O303&amp;" ay",""))</f>
        <v/>
      </c>
      <c r="F303" s="16" t="str">
        <f>IF(OR('Cihazlar'!C303="",M303=""),"",IF(P303&gt;0,M303+P303,IF(O303&gt;0,EDATE(M303,O303),"")))</f>
        <v/>
      </c>
      <c r="G303" s="17" t="str">
        <f>IF(F303="","",F303-TODAY())</f>
        <v/>
      </c>
      <c r="H303" t="str">
        <f>IF(G303="","",IF(G303&lt;0,"Gecikmiş",IF(G303&lt;=30,"30 gün içinde","Planlı")))</f>
        <v/>
      </c>
      <c r="I303" s="16" t="str">
        <f>IF('Cihazlar'!S303="","",IF('Cihazlar'!T303="Uygun değil",(IF('Cihazlar'!S303="","",IF(ISNUMBER('Cihazlar'!S303),'Cihazlar'!S303,IFERROR(DATE(VALUE(RIGHT('Cihazlar'!S303,4)),VALUE(MID('Cihazlar'!S303,4,2)),VALUE(LEFT('Cihazlar'!S303,2))),""))))+0,EDATE((IF('Cihazlar'!S303="","",IF(ISNUMBER('Cihazlar'!S303),'Cihazlar'!S303,IFERROR(DATE(VALUE(RIGHT('Cihazlar'!S303,4)),VALUE(MID('Cihazlar'!S303,4,2)),VALUE(LEFT('Cihazlar'!S303,2))),"")))),12)))</f>
        <v/>
      </c>
      <c r="J303" s="17" t="str">
        <f>IF(I303="","",I303-TODAY())</f>
        <v/>
      </c>
      <c r="K303" s="16" t="str">
        <f>IF('Cihazlar'!V303="","",IF('Cihazlar'!W303="Uygun değil",(IF('Cihazlar'!V303="","",IF(ISNUMBER('Cihazlar'!V303),'Cihazlar'!V303,IFERROR(DATE(VALUE(RIGHT('Cihazlar'!V303,4)),VALUE(MID('Cihazlar'!V303,4,2)),VALUE(LEFT('Cihazlar'!V303,2))),""))))+0,EDATE((IF('Cihazlar'!V303="","",IF(ISNUMBER('Cihazlar'!V303),'Cihazlar'!V303,IFERROR(DATE(VALUE(RIGHT('Cihazlar'!V303,4)),VALUE(MID('Cihazlar'!V303,4,2)),VALUE(LEFT('Cihazlar'!V303,2))),"")))),12)))</f>
        <v/>
      </c>
      <c r="L303" s="17" t="str">
        <f>IF(K303="","",K303-TODAY())</f>
        <v/>
      </c>
      <c r="M303" s="16" t="str">
        <f>IF('Cihazlar'!F303&lt;&gt;"",IF('Cihazlar'!F303="","",IF(ISNUMBER('Cihazlar'!F303),'Cihazlar'!F303,IFERROR(DATE(VALUE(RIGHT('Cihazlar'!F303,4)),VALUE(MID('Cihazlar'!F303,4,2)),VALUE(LEFT('Cihazlar'!F303,2))),""))),IF('Cihazlar'!E303="","",IF(ISNUMBER('Cihazlar'!E303),'Cihazlar'!E303,IFERROR(DATE(VALUE(RIGHT('Cihazlar'!E303,4)),VALUE(MID('Cihazlar'!E303,4,2)),VALUE(LEFT('Cihazlar'!E303,2))),""))))</f>
        <v/>
      </c>
      <c r="N303" t="str">
        <f>IF('Cihazlar'!C303="","",IFERROR(MATCH('Cihazlar'!C303,'Ürünler'!$A:$A,0),IFERROR(MATCH('Cihazlar'!C303,'Ürünler'!$B:$B,0),"")))</f>
        <v/>
      </c>
      <c r="O303">
        <f>IF(P303&gt;0,0,IF('Cihazlar'!J303&lt;&gt;"",N(VALUE('Cihazlar'!J303)),IF(N303="",0,N(INDEX('Ürünler'!$C:$C,N303)))))</f>
        <v>0</v>
      </c>
      <c r="P303">
        <f>IF('Cihazlar'!K303&lt;&gt;"",N(VALUE('Cihazlar'!K303)),IF('Cihazlar'!J303&lt;&gt;"",0,IF(N303="",0,N(INDEX('Ürünler'!$D:$D,N303)))))</f>
        <v>0</v>
      </c>
    </row>
    <row r="304" spans="1:16">
      <c r="A304" t="str">
        <f>IF(AND('Cihazlar'!A304="",'Cihazlar'!B304=""),"",IFERROR(INDEX('Müşteriler'!$A:$A,MATCH(IF('Cihazlar'!A304="","§",'Cihazlar'!A304),'Müşteriler'!$K:$K,0)),IFERROR(INDEX('Müşteriler'!$A:$A,MATCH(IF('Cihazlar'!B304="","§",'Cihazlar'!B304),'Müşteriler'!$C:$C,0)),'Cihazlar'!A304&amp;'Cihazlar'!B304)))</f>
        <v/>
      </c>
      <c r="B304" t="str">
        <f>IF('Cihazlar'!C304="","",IF(N304="",'Cihazlar'!C304,INDEX('Ürünler'!$B:$B,N304)))</f>
        <v/>
      </c>
      <c r="C304" t="str">
        <f>IF('Cihazlar'!D304="","",'Cihazlar'!D304)</f>
        <v/>
      </c>
      <c r="D304" s="16" t="str">
        <f>M304</f>
        <v/>
      </c>
      <c r="E304" t="str">
        <f>IF(P304&gt;0,P304&amp;" gün",IF(O304&gt;0,O304&amp;" ay",""))</f>
        <v/>
      </c>
      <c r="F304" s="16" t="str">
        <f>IF(OR('Cihazlar'!C304="",M304=""),"",IF(P304&gt;0,M304+P304,IF(O304&gt;0,EDATE(M304,O304),"")))</f>
        <v/>
      </c>
      <c r="G304" s="17" t="str">
        <f>IF(F304="","",F304-TODAY())</f>
        <v/>
      </c>
      <c r="H304" t="str">
        <f>IF(G304="","",IF(G304&lt;0,"Gecikmiş",IF(G304&lt;=30,"30 gün içinde","Planlı")))</f>
        <v/>
      </c>
      <c r="I304" s="16" t="str">
        <f>IF('Cihazlar'!S304="","",IF('Cihazlar'!T304="Uygun değil",(IF('Cihazlar'!S304="","",IF(ISNUMBER('Cihazlar'!S304),'Cihazlar'!S304,IFERROR(DATE(VALUE(RIGHT('Cihazlar'!S304,4)),VALUE(MID('Cihazlar'!S304,4,2)),VALUE(LEFT('Cihazlar'!S304,2))),""))))+0,EDATE((IF('Cihazlar'!S304="","",IF(ISNUMBER('Cihazlar'!S304),'Cihazlar'!S304,IFERROR(DATE(VALUE(RIGHT('Cihazlar'!S304,4)),VALUE(MID('Cihazlar'!S304,4,2)),VALUE(LEFT('Cihazlar'!S304,2))),"")))),12)))</f>
        <v/>
      </c>
      <c r="J304" s="17" t="str">
        <f>IF(I304="","",I304-TODAY())</f>
        <v/>
      </c>
      <c r="K304" s="16" t="str">
        <f>IF('Cihazlar'!V304="","",IF('Cihazlar'!W304="Uygun değil",(IF('Cihazlar'!V304="","",IF(ISNUMBER('Cihazlar'!V304),'Cihazlar'!V304,IFERROR(DATE(VALUE(RIGHT('Cihazlar'!V304,4)),VALUE(MID('Cihazlar'!V304,4,2)),VALUE(LEFT('Cihazlar'!V304,2))),""))))+0,EDATE((IF('Cihazlar'!V304="","",IF(ISNUMBER('Cihazlar'!V304),'Cihazlar'!V304,IFERROR(DATE(VALUE(RIGHT('Cihazlar'!V304,4)),VALUE(MID('Cihazlar'!V304,4,2)),VALUE(LEFT('Cihazlar'!V304,2))),"")))),12)))</f>
        <v/>
      </c>
      <c r="L304" s="17" t="str">
        <f>IF(K304="","",K304-TODAY())</f>
        <v/>
      </c>
      <c r="M304" s="16" t="str">
        <f>IF('Cihazlar'!F304&lt;&gt;"",IF('Cihazlar'!F304="","",IF(ISNUMBER('Cihazlar'!F304),'Cihazlar'!F304,IFERROR(DATE(VALUE(RIGHT('Cihazlar'!F304,4)),VALUE(MID('Cihazlar'!F304,4,2)),VALUE(LEFT('Cihazlar'!F304,2))),""))),IF('Cihazlar'!E304="","",IF(ISNUMBER('Cihazlar'!E304),'Cihazlar'!E304,IFERROR(DATE(VALUE(RIGHT('Cihazlar'!E304,4)),VALUE(MID('Cihazlar'!E304,4,2)),VALUE(LEFT('Cihazlar'!E304,2))),""))))</f>
        <v/>
      </c>
      <c r="N304" t="str">
        <f>IF('Cihazlar'!C304="","",IFERROR(MATCH('Cihazlar'!C304,'Ürünler'!$A:$A,0),IFERROR(MATCH('Cihazlar'!C304,'Ürünler'!$B:$B,0),"")))</f>
        <v/>
      </c>
      <c r="O304">
        <f>IF(P304&gt;0,0,IF('Cihazlar'!J304&lt;&gt;"",N(VALUE('Cihazlar'!J304)),IF(N304="",0,N(INDEX('Ürünler'!$C:$C,N304)))))</f>
        <v>0</v>
      </c>
      <c r="P304">
        <f>IF('Cihazlar'!K304&lt;&gt;"",N(VALUE('Cihazlar'!K304)),IF('Cihazlar'!J304&lt;&gt;"",0,IF(N304="",0,N(INDEX('Ürünler'!$D:$D,N304)))))</f>
        <v>0</v>
      </c>
    </row>
    <row r="305" spans="1:16">
      <c r="A305" t="str">
        <f>IF(AND('Cihazlar'!A305="",'Cihazlar'!B305=""),"",IFERROR(INDEX('Müşteriler'!$A:$A,MATCH(IF('Cihazlar'!A305="","§",'Cihazlar'!A305),'Müşteriler'!$K:$K,0)),IFERROR(INDEX('Müşteriler'!$A:$A,MATCH(IF('Cihazlar'!B305="","§",'Cihazlar'!B305),'Müşteriler'!$C:$C,0)),'Cihazlar'!A305&amp;'Cihazlar'!B305)))</f>
        <v/>
      </c>
      <c r="B305" t="str">
        <f>IF('Cihazlar'!C305="","",IF(N305="",'Cihazlar'!C305,INDEX('Ürünler'!$B:$B,N305)))</f>
        <v/>
      </c>
      <c r="C305" t="str">
        <f>IF('Cihazlar'!D305="","",'Cihazlar'!D305)</f>
        <v/>
      </c>
      <c r="D305" s="16" t="str">
        <f>M305</f>
        <v/>
      </c>
      <c r="E305" t="str">
        <f>IF(P305&gt;0,P305&amp;" gün",IF(O305&gt;0,O305&amp;" ay",""))</f>
        <v/>
      </c>
      <c r="F305" s="16" t="str">
        <f>IF(OR('Cihazlar'!C305="",M305=""),"",IF(P305&gt;0,M305+P305,IF(O305&gt;0,EDATE(M305,O305),"")))</f>
        <v/>
      </c>
      <c r="G305" s="17" t="str">
        <f>IF(F305="","",F305-TODAY())</f>
        <v/>
      </c>
      <c r="H305" t="str">
        <f>IF(G305="","",IF(G305&lt;0,"Gecikmiş",IF(G305&lt;=30,"30 gün içinde","Planlı")))</f>
        <v/>
      </c>
      <c r="I305" s="16" t="str">
        <f>IF('Cihazlar'!S305="","",IF('Cihazlar'!T305="Uygun değil",(IF('Cihazlar'!S305="","",IF(ISNUMBER('Cihazlar'!S305),'Cihazlar'!S305,IFERROR(DATE(VALUE(RIGHT('Cihazlar'!S305,4)),VALUE(MID('Cihazlar'!S305,4,2)),VALUE(LEFT('Cihazlar'!S305,2))),""))))+0,EDATE((IF('Cihazlar'!S305="","",IF(ISNUMBER('Cihazlar'!S305),'Cihazlar'!S305,IFERROR(DATE(VALUE(RIGHT('Cihazlar'!S305,4)),VALUE(MID('Cihazlar'!S305,4,2)),VALUE(LEFT('Cihazlar'!S305,2))),"")))),12)))</f>
        <v/>
      </c>
      <c r="J305" s="17" t="str">
        <f>IF(I305="","",I305-TODAY())</f>
        <v/>
      </c>
      <c r="K305" s="16" t="str">
        <f>IF('Cihazlar'!V305="","",IF('Cihazlar'!W305="Uygun değil",(IF('Cihazlar'!V305="","",IF(ISNUMBER('Cihazlar'!V305),'Cihazlar'!V305,IFERROR(DATE(VALUE(RIGHT('Cihazlar'!V305,4)),VALUE(MID('Cihazlar'!V305,4,2)),VALUE(LEFT('Cihazlar'!V305,2))),""))))+0,EDATE((IF('Cihazlar'!V305="","",IF(ISNUMBER('Cihazlar'!V305),'Cihazlar'!V305,IFERROR(DATE(VALUE(RIGHT('Cihazlar'!V305,4)),VALUE(MID('Cihazlar'!V305,4,2)),VALUE(LEFT('Cihazlar'!V305,2))),"")))),12)))</f>
        <v/>
      </c>
      <c r="L305" s="17" t="str">
        <f>IF(K305="","",K305-TODAY())</f>
        <v/>
      </c>
      <c r="M305" s="16" t="str">
        <f>IF('Cihazlar'!F305&lt;&gt;"",IF('Cihazlar'!F305="","",IF(ISNUMBER('Cihazlar'!F305),'Cihazlar'!F305,IFERROR(DATE(VALUE(RIGHT('Cihazlar'!F305,4)),VALUE(MID('Cihazlar'!F305,4,2)),VALUE(LEFT('Cihazlar'!F305,2))),""))),IF('Cihazlar'!E305="","",IF(ISNUMBER('Cihazlar'!E305),'Cihazlar'!E305,IFERROR(DATE(VALUE(RIGHT('Cihazlar'!E305,4)),VALUE(MID('Cihazlar'!E305,4,2)),VALUE(LEFT('Cihazlar'!E305,2))),""))))</f>
        <v/>
      </c>
      <c r="N305" t="str">
        <f>IF('Cihazlar'!C305="","",IFERROR(MATCH('Cihazlar'!C305,'Ürünler'!$A:$A,0),IFERROR(MATCH('Cihazlar'!C305,'Ürünler'!$B:$B,0),"")))</f>
        <v/>
      </c>
      <c r="O305">
        <f>IF(P305&gt;0,0,IF('Cihazlar'!J305&lt;&gt;"",N(VALUE('Cihazlar'!J305)),IF(N305="",0,N(INDEX('Ürünler'!$C:$C,N305)))))</f>
        <v>0</v>
      </c>
      <c r="P305">
        <f>IF('Cihazlar'!K305&lt;&gt;"",N(VALUE('Cihazlar'!K305)),IF('Cihazlar'!J305&lt;&gt;"",0,IF(N305="",0,N(INDEX('Ürünler'!$D:$D,N305)))))</f>
        <v>0</v>
      </c>
    </row>
    <row r="306" spans="1:16">
      <c r="A306" t="str">
        <f>IF(AND('Cihazlar'!A306="",'Cihazlar'!B306=""),"",IFERROR(INDEX('Müşteriler'!$A:$A,MATCH(IF('Cihazlar'!A306="","§",'Cihazlar'!A306),'Müşteriler'!$K:$K,0)),IFERROR(INDEX('Müşteriler'!$A:$A,MATCH(IF('Cihazlar'!B306="","§",'Cihazlar'!B306),'Müşteriler'!$C:$C,0)),'Cihazlar'!A306&amp;'Cihazlar'!B306)))</f>
        <v/>
      </c>
      <c r="B306" t="str">
        <f>IF('Cihazlar'!C306="","",IF(N306="",'Cihazlar'!C306,INDEX('Ürünler'!$B:$B,N306)))</f>
        <v/>
      </c>
      <c r="C306" t="str">
        <f>IF('Cihazlar'!D306="","",'Cihazlar'!D306)</f>
        <v/>
      </c>
      <c r="D306" s="16" t="str">
        <f>M306</f>
        <v/>
      </c>
      <c r="E306" t="str">
        <f>IF(P306&gt;0,P306&amp;" gün",IF(O306&gt;0,O306&amp;" ay",""))</f>
        <v/>
      </c>
      <c r="F306" s="16" t="str">
        <f>IF(OR('Cihazlar'!C306="",M306=""),"",IF(P306&gt;0,M306+P306,IF(O306&gt;0,EDATE(M306,O306),"")))</f>
        <v/>
      </c>
      <c r="G306" s="17" t="str">
        <f>IF(F306="","",F306-TODAY())</f>
        <v/>
      </c>
      <c r="H306" t="str">
        <f>IF(G306="","",IF(G306&lt;0,"Gecikmiş",IF(G306&lt;=30,"30 gün içinde","Planlı")))</f>
        <v/>
      </c>
      <c r="I306" s="16" t="str">
        <f>IF('Cihazlar'!S306="","",IF('Cihazlar'!T306="Uygun değil",(IF('Cihazlar'!S306="","",IF(ISNUMBER('Cihazlar'!S306),'Cihazlar'!S306,IFERROR(DATE(VALUE(RIGHT('Cihazlar'!S306,4)),VALUE(MID('Cihazlar'!S306,4,2)),VALUE(LEFT('Cihazlar'!S306,2))),""))))+0,EDATE((IF('Cihazlar'!S306="","",IF(ISNUMBER('Cihazlar'!S306),'Cihazlar'!S306,IFERROR(DATE(VALUE(RIGHT('Cihazlar'!S306,4)),VALUE(MID('Cihazlar'!S306,4,2)),VALUE(LEFT('Cihazlar'!S306,2))),"")))),12)))</f>
        <v/>
      </c>
      <c r="J306" s="17" t="str">
        <f>IF(I306="","",I306-TODAY())</f>
        <v/>
      </c>
      <c r="K306" s="16" t="str">
        <f>IF('Cihazlar'!V306="","",IF('Cihazlar'!W306="Uygun değil",(IF('Cihazlar'!V306="","",IF(ISNUMBER('Cihazlar'!V306),'Cihazlar'!V306,IFERROR(DATE(VALUE(RIGHT('Cihazlar'!V306,4)),VALUE(MID('Cihazlar'!V306,4,2)),VALUE(LEFT('Cihazlar'!V306,2))),""))))+0,EDATE((IF('Cihazlar'!V306="","",IF(ISNUMBER('Cihazlar'!V306),'Cihazlar'!V306,IFERROR(DATE(VALUE(RIGHT('Cihazlar'!V306,4)),VALUE(MID('Cihazlar'!V306,4,2)),VALUE(LEFT('Cihazlar'!V306,2))),"")))),12)))</f>
        <v/>
      </c>
      <c r="L306" s="17" t="str">
        <f>IF(K306="","",K306-TODAY())</f>
        <v/>
      </c>
      <c r="M306" s="16" t="str">
        <f>IF('Cihazlar'!F306&lt;&gt;"",IF('Cihazlar'!F306="","",IF(ISNUMBER('Cihazlar'!F306),'Cihazlar'!F306,IFERROR(DATE(VALUE(RIGHT('Cihazlar'!F306,4)),VALUE(MID('Cihazlar'!F306,4,2)),VALUE(LEFT('Cihazlar'!F306,2))),""))),IF('Cihazlar'!E306="","",IF(ISNUMBER('Cihazlar'!E306),'Cihazlar'!E306,IFERROR(DATE(VALUE(RIGHT('Cihazlar'!E306,4)),VALUE(MID('Cihazlar'!E306,4,2)),VALUE(LEFT('Cihazlar'!E306,2))),""))))</f>
        <v/>
      </c>
      <c r="N306" t="str">
        <f>IF('Cihazlar'!C306="","",IFERROR(MATCH('Cihazlar'!C306,'Ürünler'!$A:$A,0),IFERROR(MATCH('Cihazlar'!C306,'Ürünler'!$B:$B,0),"")))</f>
        <v/>
      </c>
      <c r="O306">
        <f>IF(P306&gt;0,0,IF('Cihazlar'!J306&lt;&gt;"",N(VALUE('Cihazlar'!J306)),IF(N306="",0,N(INDEX('Ürünler'!$C:$C,N306)))))</f>
        <v>0</v>
      </c>
      <c r="P306">
        <f>IF('Cihazlar'!K306&lt;&gt;"",N(VALUE('Cihazlar'!K306)),IF('Cihazlar'!J306&lt;&gt;"",0,IF(N306="",0,N(INDEX('Ürünler'!$D:$D,N306)))))</f>
        <v>0</v>
      </c>
    </row>
    <row r="307" spans="1:16">
      <c r="A307" t="str">
        <f>IF(AND('Cihazlar'!A307="",'Cihazlar'!B307=""),"",IFERROR(INDEX('Müşteriler'!$A:$A,MATCH(IF('Cihazlar'!A307="","§",'Cihazlar'!A307),'Müşteriler'!$K:$K,0)),IFERROR(INDEX('Müşteriler'!$A:$A,MATCH(IF('Cihazlar'!B307="","§",'Cihazlar'!B307),'Müşteriler'!$C:$C,0)),'Cihazlar'!A307&amp;'Cihazlar'!B307)))</f>
        <v/>
      </c>
      <c r="B307" t="str">
        <f>IF('Cihazlar'!C307="","",IF(N307="",'Cihazlar'!C307,INDEX('Ürünler'!$B:$B,N307)))</f>
        <v/>
      </c>
      <c r="C307" t="str">
        <f>IF('Cihazlar'!D307="","",'Cihazlar'!D307)</f>
        <v/>
      </c>
      <c r="D307" s="16" t="str">
        <f>M307</f>
        <v/>
      </c>
      <c r="E307" t="str">
        <f>IF(P307&gt;0,P307&amp;" gün",IF(O307&gt;0,O307&amp;" ay",""))</f>
        <v/>
      </c>
      <c r="F307" s="16" t="str">
        <f>IF(OR('Cihazlar'!C307="",M307=""),"",IF(P307&gt;0,M307+P307,IF(O307&gt;0,EDATE(M307,O307),"")))</f>
        <v/>
      </c>
      <c r="G307" s="17" t="str">
        <f>IF(F307="","",F307-TODAY())</f>
        <v/>
      </c>
      <c r="H307" t="str">
        <f>IF(G307="","",IF(G307&lt;0,"Gecikmiş",IF(G307&lt;=30,"30 gün içinde","Planlı")))</f>
        <v/>
      </c>
      <c r="I307" s="16" t="str">
        <f>IF('Cihazlar'!S307="","",IF('Cihazlar'!T307="Uygun değil",(IF('Cihazlar'!S307="","",IF(ISNUMBER('Cihazlar'!S307),'Cihazlar'!S307,IFERROR(DATE(VALUE(RIGHT('Cihazlar'!S307,4)),VALUE(MID('Cihazlar'!S307,4,2)),VALUE(LEFT('Cihazlar'!S307,2))),""))))+0,EDATE((IF('Cihazlar'!S307="","",IF(ISNUMBER('Cihazlar'!S307),'Cihazlar'!S307,IFERROR(DATE(VALUE(RIGHT('Cihazlar'!S307,4)),VALUE(MID('Cihazlar'!S307,4,2)),VALUE(LEFT('Cihazlar'!S307,2))),"")))),12)))</f>
        <v/>
      </c>
      <c r="J307" s="17" t="str">
        <f>IF(I307="","",I307-TODAY())</f>
        <v/>
      </c>
      <c r="K307" s="16" t="str">
        <f>IF('Cihazlar'!V307="","",IF('Cihazlar'!W307="Uygun değil",(IF('Cihazlar'!V307="","",IF(ISNUMBER('Cihazlar'!V307),'Cihazlar'!V307,IFERROR(DATE(VALUE(RIGHT('Cihazlar'!V307,4)),VALUE(MID('Cihazlar'!V307,4,2)),VALUE(LEFT('Cihazlar'!V307,2))),""))))+0,EDATE((IF('Cihazlar'!V307="","",IF(ISNUMBER('Cihazlar'!V307),'Cihazlar'!V307,IFERROR(DATE(VALUE(RIGHT('Cihazlar'!V307,4)),VALUE(MID('Cihazlar'!V307,4,2)),VALUE(LEFT('Cihazlar'!V307,2))),"")))),12)))</f>
        <v/>
      </c>
      <c r="L307" s="17" t="str">
        <f>IF(K307="","",K307-TODAY())</f>
        <v/>
      </c>
      <c r="M307" s="16" t="str">
        <f>IF('Cihazlar'!F307&lt;&gt;"",IF('Cihazlar'!F307="","",IF(ISNUMBER('Cihazlar'!F307),'Cihazlar'!F307,IFERROR(DATE(VALUE(RIGHT('Cihazlar'!F307,4)),VALUE(MID('Cihazlar'!F307,4,2)),VALUE(LEFT('Cihazlar'!F307,2))),""))),IF('Cihazlar'!E307="","",IF(ISNUMBER('Cihazlar'!E307),'Cihazlar'!E307,IFERROR(DATE(VALUE(RIGHT('Cihazlar'!E307,4)),VALUE(MID('Cihazlar'!E307,4,2)),VALUE(LEFT('Cihazlar'!E307,2))),""))))</f>
        <v/>
      </c>
      <c r="N307" t="str">
        <f>IF('Cihazlar'!C307="","",IFERROR(MATCH('Cihazlar'!C307,'Ürünler'!$A:$A,0),IFERROR(MATCH('Cihazlar'!C307,'Ürünler'!$B:$B,0),"")))</f>
        <v/>
      </c>
      <c r="O307">
        <f>IF(P307&gt;0,0,IF('Cihazlar'!J307&lt;&gt;"",N(VALUE('Cihazlar'!J307)),IF(N307="",0,N(INDEX('Ürünler'!$C:$C,N307)))))</f>
        <v>0</v>
      </c>
      <c r="P307">
        <f>IF('Cihazlar'!K307&lt;&gt;"",N(VALUE('Cihazlar'!K307)),IF('Cihazlar'!J307&lt;&gt;"",0,IF(N307="",0,N(INDEX('Ürünler'!$D:$D,N307)))))</f>
        <v>0</v>
      </c>
    </row>
    <row r="308" spans="1:16">
      <c r="A308" t="str">
        <f>IF(AND('Cihazlar'!A308="",'Cihazlar'!B308=""),"",IFERROR(INDEX('Müşteriler'!$A:$A,MATCH(IF('Cihazlar'!A308="","§",'Cihazlar'!A308),'Müşteriler'!$K:$K,0)),IFERROR(INDEX('Müşteriler'!$A:$A,MATCH(IF('Cihazlar'!B308="","§",'Cihazlar'!B308),'Müşteriler'!$C:$C,0)),'Cihazlar'!A308&amp;'Cihazlar'!B308)))</f>
        <v/>
      </c>
      <c r="B308" t="str">
        <f>IF('Cihazlar'!C308="","",IF(N308="",'Cihazlar'!C308,INDEX('Ürünler'!$B:$B,N308)))</f>
        <v/>
      </c>
      <c r="C308" t="str">
        <f>IF('Cihazlar'!D308="","",'Cihazlar'!D308)</f>
        <v/>
      </c>
      <c r="D308" s="16" t="str">
        <f>M308</f>
        <v/>
      </c>
      <c r="E308" t="str">
        <f>IF(P308&gt;0,P308&amp;" gün",IF(O308&gt;0,O308&amp;" ay",""))</f>
        <v/>
      </c>
      <c r="F308" s="16" t="str">
        <f>IF(OR('Cihazlar'!C308="",M308=""),"",IF(P308&gt;0,M308+P308,IF(O308&gt;0,EDATE(M308,O308),"")))</f>
        <v/>
      </c>
      <c r="G308" s="17" t="str">
        <f>IF(F308="","",F308-TODAY())</f>
        <v/>
      </c>
      <c r="H308" t="str">
        <f>IF(G308="","",IF(G308&lt;0,"Gecikmiş",IF(G308&lt;=30,"30 gün içinde","Planlı")))</f>
        <v/>
      </c>
      <c r="I308" s="16" t="str">
        <f>IF('Cihazlar'!S308="","",IF('Cihazlar'!T308="Uygun değil",(IF('Cihazlar'!S308="","",IF(ISNUMBER('Cihazlar'!S308),'Cihazlar'!S308,IFERROR(DATE(VALUE(RIGHT('Cihazlar'!S308,4)),VALUE(MID('Cihazlar'!S308,4,2)),VALUE(LEFT('Cihazlar'!S308,2))),""))))+0,EDATE((IF('Cihazlar'!S308="","",IF(ISNUMBER('Cihazlar'!S308),'Cihazlar'!S308,IFERROR(DATE(VALUE(RIGHT('Cihazlar'!S308,4)),VALUE(MID('Cihazlar'!S308,4,2)),VALUE(LEFT('Cihazlar'!S308,2))),"")))),12)))</f>
        <v/>
      </c>
      <c r="J308" s="17" t="str">
        <f>IF(I308="","",I308-TODAY())</f>
        <v/>
      </c>
      <c r="K308" s="16" t="str">
        <f>IF('Cihazlar'!V308="","",IF('Cihazlar'!W308="Uygun değil",(IF('Cihazlar'!V308="","",IF(ISNUMBER('Cihazlar'!V308),'Cihazlar'!V308,IFERROR(DATE(VALUE(RIGHT('Cihazlar'!V308,4)),VALUE(MID('Cihazlar'!V308,4,2)),VALUE(LEFT('Cihazlar'!V308,2))),""))))+0,EDATE((IF('Cihazlar'!V308="","",IF(ISNUMBER('Cihazlar'!V308),'Cihazlar'!V308,IFERROR(DATE(VALUE(RIGHT('Cihazlar'!V308,4)),VALUE(MID('Cihazlar'!V308,4,2)),VALUE(LEFT('Cihazlar'!V308,2))),"")))),12)))</f>
        <v/>
      </c>
      <c r="L308" s="17" t="str">
        <f>IF(K308="","",K308-TODAY())</f>
        <v/>
      </c>
      <c r="M308" s="16" t="str">
        <f>IF('Cihazlar'!F308&lt;&gt;"",IF('Cihazlar'!F308="","",IF(ISNUMBER('Cihazlar'!F308),'Cihazlar'!F308,IFERROR(DATE(VALUE(RIGHT('Cihazlar'!F308,4)),VALUE(MID('Cihazlar'!F308,4,2)),VALUE(LEFT('Cihazlar'!F308,2))),""))),IF('Cihazlar'!E308="","",IF(ISNUMBER('Cihazlar'!E308),'Cihazlar'!E308,IFERROR(DATE(VALUE(RIGHT('Cihazlar'!E308,4)),VALUE(MID('Cihazlar'!E308,4,2)),VALUE(LEFT('Cihazlar'!E308,2))),""))))</f>
        <v/>
      </c>
      <c r="N308" t="str">
        <f>IF('Cihazlar'!C308="","",IFERROR(MATCH('Cihazlar'!C308,'Ürünler'!$A:$A,0),IFERROR(MATCH('Cihazlar'!C308,'Ürünler'!$B:$B,0),"")))</f>
        <v/>
      </c>
      <c r="O308">
        <f>IF(P308&gt;0,0,IF('Cihazlar'!J308&lt;&gt;"",N(VALUE('Cihazlar'!J308)),IF(N308="",0,N(INDEX('Ürünler'!$C:$C,N308)))))</f>
        <v>0</v>
      </c>
      <c r="P308">
        <f>IF('Cihazlar'!K308&lt;&gt;"",N(VALUE('Cihazlar'!K308)),IF('Cihazlar'!J308&lt;&gt;"",0,IF(N308="",0,N(INDEX('Ürünler'!$D:$D,N308)))))</f>
        <v>0</v>
      </c>
    </row>
    <row r="309" spans="1:16">
      <c r="A309" t="str">
        <f>IF(AND('Cihazlar'!A309="",'Cihazlar'!B309=""),"",IFERROR(INDEX('Müşteriler'!$A:$A,MATCH(IF('Cihazlar'!A309="","§",'Cihazlar'!A309),'Müşteriler'!$K:$K,0)),IFERROR(INDEX('Müşteriler'!$A:$A,MATCH(IF('Cihazlar'!B309="","§",'Cihazlar'!B309),'Müşteriler'!$C:$C,0)),'Cihazlar'!A309&amp;'Cihazlar'!B309)))</f>
        <v/>
      </c>
      <c r="B309" t="str">
        <f>IF('Cihazlar'!C309="","",IF(N309="",'Cihazlar'!C309,INDEX('Ürünler'!$B:$B,N309)))</f>
        <v/>
      </c>
      <c r="C309" t="str">
        <f>IF('Cihazlar'!D309="","",'Cihazlar'!D309)</f>
        <v/>
      </c>
      <c r="D309" s="16" t="str">
        <f>M309</f>
        <v/>
      </c>
      <c r="E309" t="str">
        <f>IF(P309&gt;0,P309&amp;" gün",IF(O309&gt;0,O309&amp;" ay",""))</f>
        <v/>
      </c>
      <c r="F309" s="16" t="str">
        <f>IF(OR('Cihazlar'!C309="",M309=""),"",IF(P309&gt;0,M309+P309,IF(O309&gt;0,EDATE(M309,O309),"")))</f>
        <v/>
      </c>
      <c r="G309" s="17" t="str">
        <f>IF(F309="","",F309-TODAY())</f>
        <v/>
      </c>
      <c r="H309" t="str">
        <f>IF(G309="","",IF(G309&lt;0,"Gecikmiş",IF(G309&lt;=30,"30 gün içinde","Planlı")))</f>
        <v/>
      </c>
      <c r="I309" s="16" t="str">
        <f>IF('Cihazlar'!S309="","",IF('Cihazlar'!T309="Uygun değil",(IF('Cihazlar'!S309="","",IF(ISNUMBER('Cihazlar'!S309),'Cihazlar'!S309,IFERROR(DATE(VALUE(RIGHT('Cihazlar'!S309,4)),VALUE(MID('Cihazlar'!S309,4,2)),VALUE(LEFT('Cihazlar'!S309,2))),""))))+0,EDATE((IF('Cihazlar'!S309="","",IF(ISNUMBER('Cihazlar'!S309),'Cihazlar'!S309,IFERROR(DATE(VALUE(RIGHT('Cihazlar'!S309,4)),VALUE(MID('Cihazlar'!S309,4,2)),VALUE(LEFT('Cihazlar'!S309,2))),"")))),12)))</f>
        <v/>
      </c>
      <c r="J309" s="17" t="str">
        <f>IF(I309="","",I309-TODAY())</f>
        <v/>
      </c>
      <c r="K309" s="16" t="str">
        <f>IF('Cihazlar'!V309="","",IF('Cihazlar'!W309="Uygun değil",(IF('Cihazlar'!V309="","",IF(ISNUMBER('Cihazlar'!V309),'Cihazlar'!V309,IFERROR(DATE(VALUE(RIGHT('Cihazlar'!V309,4)),VALUE(MID('Cihazlar'!V309,4,2)),VALUE(LEFT('Cihazlar'!V309,2))),""))))+0,EDATE((IF('Cihazlar'!V309="","",IF(ISNUMBER('Cihazlar'!V309),'Cihazlar'!V309,IFERROR(DATE(VALUE(RIGHT('Cihazlar'!V309,4)),VALUE(MID('Cihazlar'!V309,4,2)),VALUE(LEFT('Cihazlar'!V309,2))),"")))),12)))</f>
        <v/>
      </c>
      <c r="L309" s="17" t="str">
        <f>IF(K309="","",K309-TODAY())</f>
        <v/>
      </c>
      <c r="M309" s="16" t="str">
        <f>IF('Cihazlar'!F309&lt;&gt;"",IF('Cihazlar'!F309="","",IF(ISNUMBER('Cihazlar'!F309),'Cihazlar'!F309,IFERROR(DATE(VALUE(RIGHT('Cihazlar'!F309,4)),VALUE(MID('Cihazlar'!F309,4,2)),VALUE(LEFT('Cihazlar'!F309,2))),""))),IF('Cihazlar'!E309="","",IF(ISNUMBER('Cihazlar'!E309),'Cihazlar'!E309,IFERROR(DATE(VALUE(RIGHT('Cihazlar'!E309,4)),VALUE(MID('Cihazlar'!E309,4,2)),VALUE(LEFT('Cihazlar'!E309,2))),""))))</f>
        <v/>
      </c>
      <c r="N309" t="str">
        <f>IF('Cihazlar'!C309="","",IFERROR(MATCH('Cihazlar'!C309,'Ürünler'!$A:$A,0),IFERROR(MATCH('Cihazlar'!C309,'Ürünler'!$B:$B,0),"")))</f>
        <v/>
      </c>
      <c r="O309">
        <f>IF(P309&gt;0,0,IF('Cihazlar'!J309&lt;&gt;"",N(VALUE('Cihazlar'!J309)),IF(N309="",0,N(INDEX('Ürünler'!$C:$C,N309)))))</f>
        <v>0</v>
      </c>
      <c r="P309">
        <f>IF('Cihazlar'!K309&lt;&gt;"",N(VALUE('Cihazlar'!K309)),IF('Cihazlar'!J309&lt;&gt;"",0,IF(N309="",0,N(INDEX('Ürünler'!$D:$D,N309)))))</f>
        <v>0</v>
      </c>
    </row>
    <row r="310" spans="1:16">
      <c r="A310" t="str">
        <f>IF(AND('Cihazlar'!A310="",'Cihazlar'!B310=""),"",IFERROR(INDEX('Müşteriler'!$A:$A,MATCH(IF('Cihazlar'!A310="","§",'Cihazlar'!A310),'Müşteriler'!$K:$K,0)),IFERROR(INDEX('Müşteriler'!$A:$A,MATCH(IF('Cihazlar'!B310="","§",'Cihazlar'!B310),'Müşteriler'!$C:$C,0)),'Cihazlar'!A310&amp;'Cihazlar'!B310)))</f>
        <v/>
      </c>
      <c r="B310" t="str">
        <f>IF('Cihazlar'!C310="","",IF(N310="",'Cihazlar'!C310,INDEX('Ürünler'!$B:$B,N310)))</f>
        <v/>
      </c>
      <c r="C310" t="str">
        <f>IF('Cihazlar'!D310="","",'Cihazlar'!D310)</f>
        <v/>
      </c>
      <c r="D310" s="16" t="str">
        <f>M310</f>
        <v/>
      </c>
      <c r="E310" t="str">
        <f>IF(P310&gt;0,P310&amp;" gün",IF(O310&gt;0,O310&amp;" ay",""))</f>
        <v/>
      </c>
      <c r="F310" s="16" t="str">
        <f>IF(OR('Cihazlar'!C310="",M310=""),"",IF(P310&gt;0,M310+P310,IF(O310&gt;0,EDATE(M310,O310),"")))</f>
        <v/>
      </c>
      <c r="G310" s="17" t="str">
        <f>IF(F310="","",F310-TODAY())</f>
        <v/>
      </c>
      <c r="H310" t="str">
        <f>IF(G310="","",IF(G310&lt;0,"Gecikmiş",IF(G310&lt;=30,"30 gün içinde","Planlı")))</f>
        <v/>
      </c>
      <c r="I310" s="16" t="str">
        <f>IF('Cihazlar'!S310="","",IF('Cihazlar'!T310="Uygun değil",(IF('Cihazlar'!S310="","",IF(ISNUMBER('Cihazlar'!S310),'Cihazlar'!S310,IFERROR(DATE(VALUE(RIGHT('Cihazlar'!S310,4)),VALUE(MID('Cihazlar'!S310,4,2)),VALUE(LEFT('Cihazlar'!S310,2))),""))))+0,EDATE((IF('Cihazlar'!S310="","",IF(ISNUMBER('Cihazlar'!S310),'Cihazlar'!S310,IFERROR(DATE(VALUE(RIGHT('Cihazlar'!S310,4)),VALUE(MID('Cihazlar'!S310,4,2)),VALUE(LEFT('Cihazlar'!S310,2))),"")))),12)))</f>
        <v/>
      </c>
      <c r="J310" s="17" t="str">
        <f>IF(I310="","",I310-TODAY())</f>
        <v/>
      </c>
      <c r="K310" s="16" t="str">
        <f>IF('Cihazlar'!V310="","",IF('Cihazlar'!W310="Uygun değil",(IF('Cihazlar'!V310="","",IF(ISNUMBER('Cihazlar'!V310),'Cihazlar'!V310,IFERROR(DATE(VALUE(RIGHT('Cihazlar'!V310,4)),VALUE(MID('Cihazlar'!V310,4,2)),VALUE(LEFT('Cihazlar'!V310,2))),""))))+0,EDATE((IF('Cihazlar'!V310="","",IF(ISNUMBER('Cihazlar'!V310),'Cihazlar'!V310,IFERROR(DATE(VALUE(RIGHT('Cihazlar'!V310,4)),VALUE(MID('Cihazlar'!V310,4,2)),VALUE(LEFT('Cihazlar'!V310,2))),"")))),12)))</f>
        <v/>
      </c>
      <c r="L310" s="17" t="str">
        <f>IF(K310="","",K310-TODAY())</f>
        <v/>
      </c>
      <c r="M310" s="16" t="str">
        <f>IF('Cihazlar'!F310&lt;&gt;"",IF('Cihazlar'!F310="","",IF(ISNUMBER('Cihazlar'!F310),'Cihazlar'!F310,IFERROR(DATE(VALUE(RIGHT('Cihazlar'!F310,4)),VALUE(MID('Cihazlar'!F310,4,2)),VALUE(LEFT('Cihazlar'!F310,2))),""))),IF('Cihazlar'!E310="","",IF(ISNUMBER('Cihazlar'!E310),'Cihazlar'!E310,IFERROR(DATE(VALUE(RIGHT('Cihazlar'!E310,4)),VALUE(MID('Cihazlar'!E310,4,2)),VALUE(LEFT('Cihazlar'!E310,2))),""))))</f>
        <v/>
      </c>
      <c r="N310" t="str">
        <f>IF('Cihazlar'!C310="","",IFERROR(MATCH('Cihazlar'!C310,'Ürünler'!$A:$A,0),IFERROR(MATCH('Cihazlar'!C310,'Ürünler'!$B:$B,0),"")))</f>
        <v/>
      </c>
      <c r="O310">
        <f>IF(P310&gt;0,0,IF('Cihazlar'!J310&lt;&gt;"",N(VALUE('Cihazlar'!J310)),IF(N310="",0,N(INDEX('Ürünler'!$C:$C,N310)))))</f>
        <v>0</v>
      </c>
      <c r="P310">
        <f>IF('Cihazlar'!K310&lt;&gt;"",N(VALUE('Cihazlar'!K310)),IF('Cihazlar'!J310&lt;&gt;"",0,IF(N310="",0,N(INDEX('Ürünler'!$D:$D,N310)))))</f>
        <v>0</v>
      </c>
    </row>
    <row r="311" spans="1:16">
      <c r="A311" t="str">
        <f>IF(AND('Cihazlar'!A311="",'Cihazlar'!B311=""),"",IFERROR(INDEX('Müşteriler'!$A:$A,MATCH(IF('Cihazlar'!A311="","§",'Cihazlar'!A311),'Müşteriler'!$K:$K,0)),IFERROR(INDEX('Müşteriler'!$A:$A,MATCH(IF('Cihazlar'!B311="","§",'Cihazlar'!B311),'Müşteriler'!$C:$C,0)),'Cihazlar'!A311&amp;'Cihazlar'!B311)))</f>
        <v/>
      </c>
      <c r="B311" t="str">
        <f>IF('Cihazlar'!C311="","",IF(N311="",'Cihazlar'!C311,INDEX('Ürünler'!$B:$B,N311)))</f>
        <v/>
      </c>
      <c r="C311" t="str">
        <f>IF('Cihazlar'!D311="","",'Cihazlar'!D311)</f>
        <v/>
      </c>
      <c r="D311" s="16" t="str">
        <f>M311</f>
        <v/>
      </c>
      <c r="E311" t="str">
        <f>IF(P311&gt;0,P311&amp;" gün",IF(O311&gt;0,O311&amp;" ay",""))</f>
        <v/>
      </c>
      <c r="F311" s="16" t="str">
        <f>IF(OR('Cihazlar'!C311="",M311=""),"",IF(P311&gt;0,M311+P311,IF(O311&gt;0,EDATE(M311,O311),"")))</f>
        <v/>
      </c>
      <c r="G311" s="17" t="str">
        <f>IF(F311="","",F311-TODAY())</f>
        <v/>
      </c>
      <c r="H311" t="str">
        <f>IF(G311="","",IF(G311&lt;0,"Gecikmiş",IF(G311&lt;=30,"30 gün içinde","Planlı")))</f>
        <v/>
      </c>
      <c r="I311" s="16" t="str">
        <f>IF('Cihazlar'!S311="","",IF('Cihazlar'!T311="Uygun değil",(IF('Cihazlar'!S311="","",IF(ISNUMBER('Cihazlar'!S311),'Cihazlar'!S311,IFERROR(DATE(VALUE(RIGHT('Cihazlar'!S311,4)),VALUE(MID('Cihazlar'!S311,4,2)),VALUE(LEFT('Cihazlar'!S311,2))),""))))+0,EDATE((IF('Cihazlar'!S311="","",IF(ISNUMBER('Cihazlar'!S311),'Cihazlar'!S311,IFERROR(DATE(VALUE(RIGHT('Cihazlar'!S311,4)),VALUE(MID('Cihazlar'!S311,4,2)),VALUE(LEFT('Cihazlar'!S311,2))),"")))),12)))</f>
        <v/>
      </c>
      <c r="J311" s="17" t="str">
        <f>IF(I311="","",I311-TODAY())</f>
        <v/>
      </c>
      <c r="K311" s="16" t="str">
        <f>IF('Cihazlar'!V311="","",IF('Cihazlar'!W311="Uygun değil",(IF('Cihazlar'!V311="","",IF(ISNUMBER('Cihazlar'!V311),'Cihazlar'!V311,IFERROR(DATE(VALUE(RIGHT('Cihazlar'!V311,4)),VALUE(MID('Cihazlar'!V311,4,2)),VALUE(LEFT('Cihazlar'!V311,2))),""))))+0,EDATE((IF('Cihazlar'!V311="","",IF(ISNUMBER('Cihazlar'!V311),'Cihazlar'!V311,IFERROR(DATE(VALUE(RIGHT('Cihazlar'!V311,4)),VALUE(MID('Cihazlar'!V311,4,2)),VALUE(LEFT('Cihazlar'!V311,2))),"")))),12)))</f>
        <v/>
      </c>
      <c r="L311" s="17" t="str">
        <f>IF(K311="","",K311-TODAY())</f>
        <v/>
      </c>
      <c r="M311" s="16" t="str">
        <f>IF('Cihazlar'!F311&lt;&gt;"",IF('Cihazlar'!F311="","",IF(ISNUMBER('Cihazlar'!F311),'Cihazlar'!F311,IFERROR(DATE(VALUE(RIGHT('Cihazlar'!F311,4)),VALUE(MID('Cihazlar'!F311,4,2)),VALUE(LEFT('Cihazlar'!F311,2))),""))),IF('Cihazlar'!E311="","",IF(ISNUMBER('Cihazlar'!E311),'Cihazlar'!E311,IFERROR(DATE(VALUE(RIGHT('Cihazlar'!E311,4)),VALUE(MID('Cihazlar'!E311,4,2)),VALUE(LEFT('Cihazlar'!E311,2))),""))))</f>
        <v/>
      </c>
      <c r="N311" t="str">
        <f>IF('Cihazlar'!C311="","",IFERROR(MATCH('Cihazlar'!C311,'Ürünler'!$A:$A,0),IFERROR(MATCH('Cihazlar'!C311,'Ürünler'!$B:$B,0),"")))</f>
        <v/>
      </c>
      <c r="O311">
        <f>IF(P311&gt;0,0,IF('Cihazlar'!J311&lt;&gt;"",N(VALUE('Cihazlar'!J311)),IF(N311="",0,N(INDEX('Ürünler'!$C:$C,N311)))))</f>
        <v>0</v>
      </c>
      <c r="P311">
        <f>IF('Cihazlar'!K311&lt;&gt;"",N(VALUE('Cihazlar'!K311)),IF('Cihazlar'!J311&lt;&gt;"",0,IF(N311="",0,N(INDEX('Ürünler'!$D:$D,N311)))))</f>
        <v>0</v>
      </c>
    </row>
    <row r="312" spans="1:16">
      <c r="A312" t="str">
        <f>IF(AND('Cihazlar'!A312="",'Cihazlar'!B312=""),"",IFERROR(INDEX('Müşteriler'!$A:$A,MATCH(IF('Cihazlar'!A312="","§",'Cihazlar'!A312),'Müşteriler'!$K:$K,0)),IFERROR(INDEX('Müşteriler'!$A:$A,MATCH(IF('Cihazlar'!B312="","§",'Cihazlar'!B312),'Müşteriler'!$C:$C,0)),'Cihazlar'!A312&amp;'Cihazlar'!B312)))</f>
        <v/>
      </c>
      <c r="B312" t="str">
        <f>IF('Cihazlar'!C312="","",IF(N312="",'Cihazlar'!C312,INDEX('Ürünler'!$B:$B,N312)))</f>
        <v/>
      </c>
      <c r="C312" t="str">
        <f>IF('Cihazlar'!D312="","",'Cihazlar'!D312)</f>
        <v/>
      </c>
      <c r="D312" s="16" t="str">
        <f>M312</f>
        <v/>
      </c>
      <c r="E312" t="str">
        <f>IF(P312&gt;0,P312&amp;" gün",IF(O312&gt;0,O312&amp;" ay",""))</f>
        <v/>
      </c>
      <c r="F312" s="16" t="str">
        <f>IF(OR('Cihazlar'!C312="",M312=""),"",IF(P312&gt;0,M312+P312,IF(O312&gt;0,EDATE(M312,O312),"")))</f>
        <v/>
      </c>
      <c r="G312" s="17" t="str">
        <f>IF(F312="","",F312-TODAY())</f>
        <v/>
      </c>
      <c r="H312" t="str">
        <f>IF(G312="","",IF(G312&lt;0,"Gecikmiş",IF(G312&lt;=30,"30 gün içinde","Planlı")))</f>
        <v/>
      </c>
      <c r="I312" s="16" t="str">
        <f>IF('Cihazlar'!S312="","",IF('Cihazlar'!T312="Uygun değil",(IF('Cihazlar'!S312="","",IF(ISNUMBER('Cihazlar'!S312),'Cihazlar'!S312,IFERROR(DATE(VALUE(RIGHT('Cihazlar'!S312,4)),VALUE(MID('Cihazlar'!S312,4,2)),VALUE(LEFT('Cihazlar'!S312,2))),""))))+0,EDATE((IF('Cihazlar'!S312="","",IF(ISNUMBER('Cihazlar'!S312),'Cihazlar'!S312,IFERROR(DATE(VALUE(RIGHT('Cihazlar'!S312,4)),VALUE(MID('Cihazlar'!S312,4,2)),VALUE(LEFT('Cihazlar'!S312,2))),"")))),12)))</f>
        <v/>
      </c>
      <c r="J312" s="17" t="str">
        <f>IF(I312="","",I312-TODAY())</f>
        <v/>
      </c>
      <c r="K312" s="16" t="str">
        <f>IF('Cihazlar'!V312="","",IF('Cihazlar'!W312="Uygun değil",(IF('Cihazlar'!V312="","",IF(ISNUMBER('Cihazlar'!V312),'Cihazlar'!V312,IFERROR(DATE(VALUE(RIGHT('Cihazlar'!V312,4)),VALUE(MID('Cihazlar'!V312,4,2)),VALUE(LEFT('Cihazlar'!V312,2))),""))))+0,EDATE((IF('Cihazlar'!V312="","",IF(ISNUMBER('Cihazlar'!V312),'Cihazlar'!V312,IFERROR(DATE(VALUE(RIGHT('Cihazlar'!V312,4)),VALUE(MID('Cihazlar'!V312,4,2)),VALUE(LEFT('Cihazlar'!V312,2))),"")))),12)))</f>
        <v/>
      </c>
      <c r="L312" s="17" t="str">
        <f>IF(K312="","",K312-TODAY())</f>
        <v/>
      </c>
      <c r="M312" s="16" t="str">
        <f>IF('Cihazlar'!F312&lt;&gt;"",IF('Cihazlar'!F312="","",IF(ISNUMBER('Cihazlar'!F312),'Cihazlar'!F312,IFERROR(DATE(VALUE(RIGHT('Cihazlar'!F312,4)),VALUE(MID('Cihazlar'!F312,4,2)),VALUE(LEFT('Cihazlar'!F312,2))),""))),IF('Cihazlar'!E312="","",IF(ISNUMBER('Cihazlar'!E312),'Cihazlar'!E312,IFERROR(DATE(VALUE(RIGHT('Cihazlar'!E312,4)),VALUE(MID('Cihazlar'!E312,4,2)),VALUE(LEFT('Cihazlar'!E312,2))),""))))</f>
        <v/>
      </c>
      <c r="N312" t="str">
        <f>IF('Cihazlar'!C312="","",IFERROR(MATCH('Cihazlar'!C312,'Ürünler'!$A:$A,0),IFERROR(MATCH('Cihazlar'!C312,'Ürünler'!$B:$B,0),"")))</f>
        <v/>
      </c>
      <c r="O312">
        <f>IF(P312&gt;0,0,IF('Cihazlar'!J312&lt;&gt;"",N(VALUE('Cihazlar'!J312)),IF(N312="",0,N(INDEX('Ürünler'!$C:$C,N312)))))</f>
        <v>0</v>
      </c>
      <c r="P312">
        <f>IF('Cihazlar'!K312&lt;&gt;"",N(VALUE('Cihazlar'!K312)),IF('Cihazlar'!J312&lt;&gt;"",0,IF(N312="",0,N(INDEX('Ürünler'!$D:$D,N312)))))</f>
        <v>0</v>
      </c>
    </row>
    <row r="313" spans="1:16">
      <c r="A313" t="str">
        <f>IF(AND('Cihazlar'!A313="",'Cihazlar'!B313=""),"",IFERROR(INDEX('Müşteriler'!$A:$A,MATCH(IF('Cihazlar'!A313="","§",'Cihazlar'!A313),'Müşteriler'!$K:$K,0)),IFERROR(INDEX('Müşteriler'!$A:$A,MATCH(IF('Cihazlar'!B313="","§",'Cihazlar'!B313),'Müşteriler'!$C:$C,0)),'Cihazlar'!A313&amp;'Cihazlar'!B313)))</f>
        <v/>
      </c>
      <c r="B313" t="str">
        <f>IF('Cihazlar'!C313="","",IF(N313="",'Cihazlar'!C313,INDEX('Ürünler'!$B:$B,N313)))</f>
        <v/>
      </c>
      <c r="C313" t="str">
        <f>IF('Cihazlar'!D313="","",'Cihazlar'!D313)</f>
        <v/>
      </c>
      <c r="D313" s="16" t="str">
        <f>M313</f>
        <v/>
      </c>
      <c r="E313" t="str">
        <f>IF(P313&gt;0,P313&amp;" gün",IF(O313&gt;0,O313&amp;" ay",""))</f>
        <v/>
      </c>
      <c r="F313" s="16" t="str">
        <f>IF(OR('Cihazlar'!C313="",M313=""),"",IF(P313&gt;0,M313+P313,IF(O313&gt;0,EDATE(M313,O313),"")))</f>
        <v/>
      </c>
      <c r="G313" s="17" t="str">
        <f>IF(F313="","",F313-TODAY())</f>
        <v/>
      </c>
      <c r="H313" t="str">
        <f>IF(G313="","",IF(G313&lt;0,"Gecikmiş",IF(G313&lt;=30,"30 gün içinde","Planlı")))</f>
        <v/>
      </c>
      <c r="I313" s="16" t="str">
        <f>IF('Cihazlar'!S313="","",IF('Cihazlar'!T313="Uygun değil",(IF('Cihazlar'!S313="","",IF(ISNUMBER('Cihazlar'!S313),'Cihazlar'!S313,IFERROR(DATE(VALUE(RIGHT('Cihazlar'!S313,4)),VALUE(MID('Cihazlar'!S313,4,2)),VALUE(LEFT('Cihazlar'!S313,2))),""))))+0,EDATE((IF('Cihazlar'!S313="","",IF(ISNUMBER('Cihazlar'!S313),'Cihazlar'!S313,IFERROR(DATE(VALUE(RIGHT('Cihazlar'!S313,4)),VALUE(MID('Cihazlar'!S313,4,2)),VALUE(LEFT('Cihazlar'!S313,2))),"")))),12)))</f>
        <v/>
      </c>
      <c r="J313" s="17" t="str">
        <f>IF(I313="","",I313-TODAY())</f>
        <v/>
      </c>
      <c r="K313" s="16" t="str">
        <f>IF('Cihazlar'!V313="","",IF('Cihazlar'!W313="Uygun değil",(IF('Cihazlar'!V313="","",IF(ISNUMBER('Cihazlar'!V313),'Cihazlar'!V313,IFERROR(DATE(VALUE(RIGHT('Cihazlar'!V313,4)),VALUE(MID('Cihazlar'!V313,4,2)),VALUE(LEFT('Cihazlar'!V313,2))),""))))+0,EDATE((IF('Cihazlar'!V313="","",IF(ISNUMBER('Cihazlar'!V313),'Cihazlar'!V313,IFERROR(DATE(VALUE(RIGHT('Cihazlar'!V313,4)),VALUE(MID('Cihazlar'!V313,4,2)),VALUE(LEFT('Cihazlar'!V313,2))),"")))),12)))</f>
        <v/>
      </c>
      <c r="L313" s="17" t="str">
        <f>IF(K313="","",K313-TODAY())</f>
        <v/>
      </c>
      <c r="M313" s="16" t="str">
        <f>IF('Cihazlar'!F313&lt;&gt;"",IF('Cihazlar'!F313="","",IF(ISNUMBER('Cihazlar'!F313),'Cihazlar'!F313,IFERROR(DATE(VALUE(RIGHT('Cihazlar'!F313,4)),VALUE(MID('Cihazlar'!F313,4,2)),VALUE(LEFT('Cihazlar'!F313,2))),""))),IF('Cihazlar'!E313="","",IF(ISNUMBER('Cihazlar'!E313),'Cihazlar'!E313,IFERROR(DATE(VALUE(RIGHT('Cihazlar'!E313,4)),VALUE(MID('Cihazlar'!E313,4,2)),VALUE(LEFT('Cihazlar'!E313,2))),""))))</f>
        <v/>
      </c>
      <c r="N313" t="str">
        <f>IF('Cihazlar'!C313="","",IFERROR(MATCH('Cihazlar'!C313,'Ürünler'!$A:$A,0),IFERROR(MATCH('Cihazlar'!C313,'Ürünler'!$B:$B,0),"")))</f>
        <v/>
      </c>
      <c r="O313">
        <f>IF(P313&gt;0,0,IF('Cihazlar'!J313&lt;&gt;"",N(VALUE('Cihazlar'!J313)),IF(N313="",0,N(INDEX('Ürünler'!$C:$C,N313)))))</f>
        <v>0</v>
      </c>
      <c r="P313">
        <f>IF('Cihazlar'!K313&lt;&gt;"",N(VALUE('Cihazlar'!K313)),IF('Cihazlar'!J313&lt;&gt;"",0,IF(N313="",0,N(INDEX('Ürünler'!$D:$D,N313)))))</f>
        <v>0</v>
      </c>
    </row>
    <row r="314" spans="1:16">
      <c r="A314" t="str">
        <f>IF(AND('Cihazlar'!A314="",'Cihazlar'!B314=""),"",IFERROR(INDEX('Müşteriler'!$A:$A,MATCH(IF('Cihazlar'!A314="","§",'Cihazlar'!A314),'Müşteriler'!$K:$K,0)),IFERROR(INDEX('Müşteriler'!$A:$A,MATCH(IF('Cihazlar'!B314="","§",'Cihazlar'!B314),'Müşteriler'!$C:$C,0)),'Cihazlar'!A314&amp;'Cihazlar'!B314)))</f>
        <v/>
      </c>
      <c r="B314" t="str">
        <f>IF('Cihazlar'!C314="","",IF(N314="",'Cihazlar'!C314,INDEX('Ürünler'!$B:$B,N314)))</f>
        <v/>
      </c>
      <c r="C314" t="str">
        <f>IF('Cihazlar'!D314="","",'Cihazlar'!D314)</f>
        <v/>
      </c>
      <c r="D314" s="16" t="str">
        <f>M314</f>
        <v/>
      </c>
      <c r="E314" t="str">
        <f>IF(P314&gt;0,P314&amp;" gün",IF(O314&gt;0,O314&amp;" ay",""))</f>
        <v/>
      </c>
      <c r="F314" s="16" t="str">
        <f>IF(OR('Cihazlar'!C314="",M314=""),"",IF(P314&gt;0,M314+P314,IF(O314&gt;0,EDATE(M314,O314),"")))</f>
        <v/>
      </c>
      <c r="G314" s="17" t="str">
        <f>IF(F314="","",F314-TODAY())</f>
        <v/>
      </c>
      <c r="H314" t="str">
        <f>IF(G314="","",IF(G314&lt;0,"Gecikmiş",IF(G314&lt;=30,"30 gün içinde","Planlı")))</f>
        <v/>
      </c>
      <c r="I314" s="16" t="str">
        <f>IF('Cihazlar'!S314="","",IF('Cihazlar'!T314="Uygun değil",(IF('Cihazlar'!S314="","",IF(ISNUMBER('Cihazlar'!S314),'Cihazlar'!S314,IFERROR(DATE(VALUE(RIGHT('Cihazlar'!S314,4)),VALUE(MID('Cihazlar'!S314,4,2)),VALUE(LEFT('Cihazlar'!S314,2))),""))))+0,EDATE((IF('Cihazlar'!S314="","",IF(ISNUMBER('Cihazlar'!S314),'Cihazlar'!S314,IFERROR(DATE(VALUE(RIGHT('Cihazlar'!S314,4)),VALUE(MID('Cihazlar'!S314,4,2)),VALUE(LEFT('Cihazlar'!S314,2))),"")))),12)))</f>
        <v/>
      </c>
      <c r="J314" s="17" t="str">
        <f>IF(I314="","",I314-TODAY())</f>
        <v/>
      </c>
      <c r="K314" s="16" t="str">
        <f>IF('Cihazlar'!V314="","",IF('Cihazlar'!W314="Uygun değil",(IF('Cihazlar'!V314="","",IF(ISNUMBER('Cihazlar'!V314),'Cihazlar'!V314,IFERROR(DATE(VALUE(RIGHT('Cihazlar'!V314,4)),VALUE(MID('Cihazlar'!V314,4,2)),VALUE(LEFT('Cihazlar'!V314,2))),""))))+0,EDATE((IF('Cihazlar'!V314="","",IF(ISNUMBER('Cihazlar'!V314),'Cihazlar'!V314,IFERROR(DATE(VALUE(RIGHT('Cihazlar'!V314,4)),VALUE(MID('Cihazlar'!V314,4,2)),VALUE(LEFT('Cihazlar'!V314,2))),"")))),12)))</f>
        <v/>
      </c>
      <c r="L314" s="17" t="str">
        <f>IF(K314="","",K314-TODAY())</f>
        <v/>
      </c>
      <c r="M314" s="16" t="str">
        <f>IF('Cihazlar'!F314&lt;&gt;"",IF('Cihazlar'!F314="","",IF(ISNUMBER('Cihazlar'!F314),'Cihazlar'!F314,IFERROR(DATE(VALUE(RIGHT('Cihazlar'!F314,4)),VALUE(MID('Cihazlar'!F314,4,2)),VALUE(LEFT('Cihazlar'!F314,2))),""))),IF('Cihazlar'!E314="","",IF(ISNUMBER('Cihazlar'!E314),'Cihazlar'!E314,IFERROR(DATE(VALUE(RIGHT('Cihazlar'!E314,4)),VALUE(MID('Cihazlar'!E314,4,2)),VALUE(LEFT('Cihazlar'!E314,2))),""))))</f>
        <v/>
      </c>
      <c r="N314" t="str">
        <f>IF('Cihazlar'!C314="","",IFERROR(MATCH('Cihazlar'!C314,'Ürünler'!$A:$A,0),IFERROR(MATCH('Cihazlar'!C314,'Ürünler'!$B:$B,0),"")))</f>
        <v/>
      </c>
      <c r="O314">
        <f>IF(P314&gt;0,0,IF('Cihazlar'!J314&lt;&gt;"",N(VALUE('Cihazlar'!J314)),IF(N314="",0,N(INDEX('Ürünler'!$C:$C,N314)))))</f>
        <v>0</v>
      </c>
      <c r="P314">
        <f>IF('Cihazlar'!K314&lt;&gt;"",N(VALUE('Cihazlar'!K314)),IF('Cihazlar'!J314&lt;&gt;"",0,IF(N314="",0,N(INDEX('Ürünler'!$D:$D,N314)))))</f>
        <v>0</v>
      </c>
    </row>
    <row r="315" spans="1:16">
      <c r="A315" t="str">
        <f>IF(AND('Cihazlar'!A315="",'Cihazlar'!B315=""),"",IFERROR(INDEX('Müşteriler'!$A:$A,MATCH(IF('Cihazlar'!A315="","§",'Cihazlar'!A315),'Müşteriler'!$K:$K,0)),IFERROR(INDEX('Müşteriler'!$A:$A,MATCH(IF('Cihazlar'!B315="","§",'Cihazlar'!B315),'Müşteriler'!$C:$C,0)),'Cihazlar'!A315&amp;'Cihazlar'!B315)))</f>
        <v/>
      </c>
      <c r="B315" t="str">
        <f>IF('Cihazlar'!C315="","",IF(N315="",'Cihazlar'!C315,INDEX('Ürünler'!$B:$B,N315)))</f>
        <v/>
      </c>
      <c r="C315" t="str">
        <f>IF('Cihazlar'!D315="","",'Cihazlar'!D315)</f>
        <v/>
      </c>
      <c r="D315" s="16" t="str">
        <f>M315</f>
        <v/>
      </c>
      <c r="E315" t="str">
        <f>IF(P315&gt;0,P315&amp;" gün",IF(O315&gt;0,O315&amp;" ay",""))</f>
        <v/>
      </c>
      <c r="F315" s="16" t="str">
        <f>IF(OR('Cihazlar'!C315="",M315=""),"",IF(P315&gt;0,M315+P315,IF(O315&gt;0,EDATE(M315,O315),"")))</f>
        <v/>
      </c>
      <c r="G315" s="17" t="str">
        <f>IF(F315="","",F315-TODAY())</f>
        <v/>
      </c>
      <c r="H315" t="str">
        <f>IF(G315="","",IF(G315&lt;0,"Gecikmiş",IF(G315&lt;=30,"30 gün içinde","Planlı")))</f>
        <v/>
      </c>
      <c r="I315" s="16" t="str">
        <f>IF('Cihazlar'!S315="","",IF('Cihazlar'!T315="Uygun değil",(IF('Cihazlar'!S315="","",IF(ISNUMBER('Cihazlar'!S315),'Cihazlar'!S315,IFERROR(DATE(VALUE(RIGHT('Cihazlar'!S315,4)),VALUE(MID('Cihazlar'!S315,4,2)),VALUE(LEFT('Cihazlar'!S315,2))),""))))+0,EDATE((IF('Cihazlar'!S315="","",IF(ISNUMBER('Cihazlar'!S315),'Cihazlar'!S315,IFERROR(DATE(VALUE(RIGHT('Cihazlar'!S315,4)),VALUE(MID('Cihazlar'!S315,4,2)),VALUE(LEFT('Cihazlar'!S315,2))),"")))),12)))</f>
        <v/>
      </c>
      <c r="J315" s="17" t="str">
        <f>IF(I315="","",I315-TODAY())</f>
        <v/>
      </c>
      <c r="K315" s="16" t="str">
        <f>IF('Cihazlar'!V315="","",IF('Cihazlar'!W315="Uygun değil",(IF('Cihazlar'!V315="","",IF(ISNUMBER('Cihazlar'!V315),'Cihazlar'!V315,IFERROR(DATE(VALUE(RIGHT('Cihazlar'!V315,4)),VALUE(MID('Cihazlar'!V315,4,2)),VALUE(LEFT('Cihazlar'!V315,2))),""))))+0,EDATE((IF('Cihazlar'!V315="","",IF(ISNUMBER('Cihazlar'!V315),'Cihazlar'!V315,IFERROR(DATE(VALUE(RIGHT('Cihazlar'!V315,4)),VALUE(MID('Cihazlar'!V315,4,2)),VALUE(LEFT('Cihazlar'!V315,2))),"")))),12)))</f>
        <v/>
      </c>
      <c r="L315" s="17" t="str">
        <f>IF(K315="","",K315-TODAY())</f>
        <v/>
      </c>
      <c r="M315" s="16" t="str">
        <f>IF('Cihazlar'!F315&lt;&gt;"",IF('Cihazlar'!F315="","",IF(ISNUMBER('Cihazlar'!F315),'Cihazlar'!F315,IFERROR(DATE(VALUE(RIGHT('Cihazlar'!F315,4)),VALUE(MID('Cihazlar'!F315,4,2)),VALUE(LEFT('Cihazlar'!F315,2))),""))),IF('Cihazlar'!E315="","",IF(ISNUMBER('Cihazlar'!E315),'Cihazlar'!E315,IFERROR(DATE(VALUE(RIGHT('Cihazlar'!E315,4)),VALUE(MID('Cihazlar'!E315,4,2)),VALUE(LEFT('Cihazlar'!E315,2))),""))))</f>
        <v/>
      </c>
      <c r="N315" t="str">
        <f>IF('Cihazlar'!C315="","",IFERROR(MATCH('Cihazlar'!C315,'Ürünler'!$A:$A,0),IFERROR(MATCH('Cihazlar'!C315,'Ürünler'!$B:$B,0),"")))</f>
        <v/>
      </c>
      <c r="O315">
        <f>IF(P315&gt;0,0,IF('Cihazlar'!J315&lt;&gt;"",N(VALUE('Cihazlar'!J315)),IF(N315="",0,N(INDEX('Ürünler'!$C:$C,N315)))))</f>
        <v>0</v>
      </c>
      <c r="P315">
        <f>IF('Cihazlar'!K315&lt;&gt;"",N(VALUE('Cihazlar'!K315)),IF('Cihazlar'!J315&lt;&gt;"",0,IF(N315="",0,N(INDEX('Ürünler'!$D:$D,N315)))))</f>
        <v>0</v>
      </c>
    </row>
    <row r="316" spans="1:16">
      <c r="A316" t="str">
        <f>IF(AND('Cihazlar'!A316="",'Cihazlar'!B316=""),"",IFERROR(INDEX('Müşteriler'!$A:$A,MATCH(IF('Cihazlar'!A316="","§",'Cihazlar'!A316),'Müşteriler'!$K:$K,0)),IFERROR(INDEX('Müşteriler'!$A:$A,MATCH(IF('Cihazlar'!B316="","§",'Cihazlar'!B316),'Müşteriler'!$C:$C,0)),'Cihazlar'!A316&amp;'Cihazlar'!B316)))</f>
        <v/>
      </c>
      <c r="B316" t="str">
        <f>IF('Cihazlar'!C316="","",IF(N316="",'Cihazlar'!C316,INDEX('Ürünler'!$B:$B,N316)))</f>
        <v/>
      </c>
      <c r="C316" t="str">
        <f>IF('Cihazlar'!D316="","",'Cihazlar'!D316)</f>
        <v/>
      </c>
      <c r="D316" s="16" t="str">
        <f>M316</f>
        <v/>
      </c>
      <c r="E316" t="str">
        <f>IF(P316&gt;0,P316&amp;" gün",IF(O316&gt;0,O316&amp;" ay",""))</f>
        <v/>
      </c>
      <c r="F316" s="16" t="str">
        <f>IF(OR('Cihazlar'!C316="",M316=""),"",IF(P316&gt;0,M316+P316,IF(O316&gt;0,EDATE(M316,O316),"")))</f>
        <v/>
      </c>
      <c r="G316" s="17" t="str">
        <f>IF(F316="","",F316-TODAY())</f>
        <v/>
      </c>
      <c r="H316" t="str">
        <f>IF(G316="","",IF(G316&lt;0,"Gecikmiş",IF(G316&lt;=30,"30 gün içinde","Planlı")))</f>
        <v/>
      </c>
      <c r="I316" s="16" t="str">
        <f>IF('Cihazlar'!S316="","",IF('Cihazlar'!T316="Uygun değil",(IF('Cihazlar'!S316="","",IF(ISNUMBER('Cihazlar'!S316),'Cihazlar'!S316,IFERROR(DATE(VALUE(RIGHT('Cihazlar'!S316,4)),VALUE(MID('Cihazlar'!S316,4,2)),VALUE(LEFT('Cihazlar'!S316,2))),""))))+0,EDATE((IF('Cihazlar'!S316="","",IF(ISNUMBER('Cihazlar'!S316),'Cihazlar'!S316,IFERROR(DATE(VALUE(RIGHT('Cihazlar'!S316,4)),VALUE(MID('Cihazlar'!S316,4,2)),VALUE(LEFT('Cihazlar'!S316,2))),"")))),12)))</f>
        <v/>
      </c>
      <c r="J316" s="17" t="str">
        <f>IF(I316="","",I316-TODAY())</f>
        <v/>
      </c>
      <c r="K316" s="16" t="str">
        <f>IF('Cihazlar'!V316="","",IF('Cihazlar'!W316="Uygun değil",(IF('Cihazlar'!V316="","",IF(ISNUMBER('Cihazlar'!V316),'Cihazlar'!V316,IFERROR(DATE(VALUE(RIGHT('Cihazlar'!V316,4)),VALUE(MID('Cihazlar'!V316,4,2)),VALUE(LEFT('Cihazlar'!V316,2))),""))))+0,EDATE((IF('Cihazlar'!V316="","",IF(ISNUMBER('Cihazlar'!V316),'Cihazlar'!V316,IFERROR(DATE(VALUE(RIGHT('Cihazlar'!V316,4)),VALUE(MID('Cihazlar'!V316,4,2)),VALUE(LEFT('Cihazlar'!V316,2))),"")))),12)))</f>
        <v/>
      </c>
      <c r="L316" s="17" t="str">
        <f>IF(K316="","",K316-TODAY())</f>
        <v/>
      </c>
      <c r="M316" s="16" t="str">
        <f>IF('Cihazlar'!F316&lt;&gt;"",IF('Cihazlar'!F316="","",IF(ISNUMBER('Cihazlar'!F316),'Cihazlar'!F316,IFERROR(DATE(VALUE(RIGHT('Cihazlar'!F316,4)),VALUE(MID('Cihazlar'!F316,4,2)),VALUE(LEFT('Cihazlar'!F316,2))),""))),IF('Cihazlar'!E316="","",IF(ISNUMBER('Cihazlar'!E316),'Cihazlar'!E316,IFERROR(DATE(VALUE(RIGHT('Cihazlar'!E316,4)),VALUE(MID('Cihazlar'!E316,4,2)),VALUE(LEFT('Cihazlar'!E316,2))),""))))</f>
        <v/>
      </c>
      <c r="N316" t="str">
        <f>IF('Cihazlar'!C316="","",IFERROR(MATCH('Cihazlar'!C316,'Ürünler'!$A:$A,0),IFERROR(MATCH('Cihazlar'!C316,'Ürünler'!$B:$B,0),"")))</f>
        <v/>
      </c>
      <c r="O316">
        <f>IF(P316&gt;0,0,IF('Cihazlar'!J316&lt;&gt;"",N(VALUE('Cihazlar'!J316)),IF(N316="",0,N(INDEX('Ürünler'!$C:$C,N316)))))</f>
        <v>0</v>
      </c>
      <c r="P316">
        <f>IF('Cihazlar'!K316&lt;&gt;"",N(VALUE('Cihazlar'!K316)),IF('Cihazlar'!J316&lt;&gt;"",0,IF(N316="",0,N(INDEX('Ürünler'!$D:$D,N316)))))</f>
        <v>0</v>
      </c>
    </row>
    <row r="317" spans="1:16">
      <c r="A317" t="str">
        <f>IF(AND('Cihazlar'!A317="",'Cihazlar'!B317=""),"",IFERROR(INDEX('Müşteriler'!$A:$A,MATCH(IF('Cihazlar'!A317="","§",'Cihazlar'!A317),'Müşteriler'!$K:$K,0)),IFERROR(INDEX('Müşteriler'!$A:$A,MATCH(IF('Cihazlar'!B317="","§",'Cihazlar'!B317),'Müşteriler'!$C:$C,0)),'Cihazlar'!A317&amp;'Cihazlar'!B317)))</f>
        <v/>
      </c>
      <c r="B317" t="str">
        <f>IF('Cihazlar'!C317="","",IF(N317="",'Cihazlar'!C317,INDEX('Ürünler'!$B:$B,N317)))</f>
        <v/>
      </c>
      <c r="C317" t="str">
        <f>IF('Cihazlar'!D317="","",'Cihazlar'!D317)</f>
        <v/>
      </c>
      <c r="D317" s="16" t="str">
        <f>M317</f>
        <v/>
      </c>
      <c r="E317" t="str">
        <f>IF(P317&gt;0,P317&amp;" gün",IF(O317&gt;0,O317&amp;" ay",""))</f>
        <v/>
      </c>
      <c r="F317" s="16" t="str">
        <f>IF(OR('Cihazlar'!C317="",M317=""),"",IF(P317&gt;0,M317+P317,IF(O317&gt;0,EDATE(M317,O317),"")))</f>
        <v/>
      </c>
      <c r="G317" s="17" t="str">
        <f>IF(F317="","",F317-TODAY())</f>
        <v/>
      </c>
      <c r="H317" t="str">
        <f>IF(G317="","",IF(G317&lt;0,"Gecikmiş",IF(G317&lt;=30,"30 gün içinde","Planlı")))</f>
        <v/>
      </c>
      <c r="I317" s="16" t="str">
        <f>IF('Cihazlar'!S317="","",IF('Cihazlar'!T317="Uygun değil",(IF('Cihazlar'!S317="","",IF(ISNUMBER('Cihazlar'!S317),'Cihazlar'!S317,IFERROR(DATE(VALUE(RIGHT('Cihazlar'!S317,4)),VALUE(MID('Cihazlar'!S317,4,2)),VALUE(LEFT('Cihazlar'!S317,2))),""))))+0,EDATE((IF('Cihazlar'!S317="","",IF(ISNUMBER('Cihazlar'!S317),'Cihazlar'!S317,IFERROR(DATE(VALUE(RIGHT('Cihazlar'!S317,4)),VALUE(MID('Cihazlar'!S317,4,2)),VALUE(LEFT('Cihazlar'!S317,2))),"")))),12)))</f>
        <v/>
      </c>
      <c r="J317" s="17" t="str">
        <f>IF(I317="","",I317-TODAY())</f>
        <v/>
      </c>
      <c r="K317" s="16" t="str">
        <f>IF('Cihazlar'!V317="","",IF('Cihazlar'!W317="Uygun değil",(IF('Cihazlar'!V317="","",IF(ISNUMBER('Cihazlar'!V317),'Cihazlar'!V317,IFERROR(DATE(VALUE(RIGHT('Cihazlar'!V317,4)),VALUE(MID('Cihazlar'!V317,4,2)),VALUE(LEFT('Cihazlar'!V317,2))),""))))+0,EDATE((IF('Cihazlar'!V317="","",IF(ISNUMBER('Cihazlar'!V317),'Cihazlar'!V317,IFERROR(DATE(VALUE(RIGHT('Cihazlar'!V317,4)),VALUE(MID('Cihazlar'!V317,4,2)),VALUE(LEFT('Cihazlar'!V317,2))),"")))),12)))</f>
        <v/>
      </c>
      <c r="L317" s="17" t="str">
        <f>IF(K317="","",K317-TODAY())</f>
        <v/>
      </c>
      <c r="M317" s="16" t="str">
        <f>IF('Cihazlar'!F317&lt;&gt;"",IF('Cihazlar'!F317="","",IF(ISNUMBER('Cihazlar'!F317),'Cihazlar'!F317,IFERROR(DATE(VALUE(RIGHT('Cihazlar'!F317,4)),VALUE(MID('Cihazlar'!F317,4,2)),VALUE(LEFT('Cihazlar'!F317,2))),""))),IF('Cihazlar'!E317="","",IF(ISNUMBER('Cihazlar'!E317),'Cihazlar'!E317,IFERROR(DATE(VALUE(RIGHT('Cihazlar'!E317,4)),VALUE(MID('Cihazlar'!E317,4,2)),VALUE(LEFT('Cihazlar'!E317,2))),""))))</f>
        <v/>
      </c>
      <c r="N317" t="str">
        <f>IF('Cihazlar'!C317="","",IFERROR(MATCH('Cihazlar'!C317,'Ürünler'!$A:$A,0),IFERROR(MATCH('Cihazlar'!C317,'Ürünler'!$B:$B,0),"")))</f>
        <v/>
      </c>
      <c r="O317">
        <f>IF(P317&gt;0,0,IF('Cihazlar'!J317&lt;&gt;"",N(VALUE('Cihazlar'!J317)),IF(N317="",0,N(INDEX('Ürünler'!$C:$C,N317)))))</f>
        <v>0</v>
      </c>
      <c r="P317">
        <f>IF('Cihazlar'!K317&lt;&gt;"",N(VALUE('Cihazlar'!K317)),IF('Cihazlar'!J317&lt;&gt;"",0,IF(N317="",0,N(INDEX('Ürünler'!$D:$D,N317)))))</f>
        <v>0</v>
      </c>
    </row>
    <row r="318" spans="1:16">
      <c r="A318" t="str">
        <f>IF(AND('Cihazlar'!A318="",'Cihazlar'!B318=""),"",IFERROR(INDEX('Müşteriler'!$A:$A,MATCH(IF('Cihazlar'!A318="","§",'Cihazlar'!A318),'Müşteriler'!$K:$K,0)),IFERROR(INDEX('Müşteriler'!$A:$A,MATCH(IF('Cihazlar'!B318="","§",'Cihazlar'!B318),'Müşteriler'!$C:$C,0)),'Cihazlar'!A318&amp;'Cihazlar'!B318)))</f>
        <v/>
      </c>
      <c r="B318" t="str">
        <f>IF('Cihazlar'!C318="","",IF(N318="",'Cihazlar'!C318,INDEX('Ürünler'!$B:$B,N318)))</f>
        <v/>
      </c>
      <c r="C318" t="str">
        <f>IF('Cihazlar'!D318="","",'Cihazlar'!D318)</f>
        <v/>
      </c>
      <c r="D318" s="16" t="str">
        <f>M318</f>
        <v/>
      </c>
      <c r="E318" t="str">
        <f>IF(P318&gt;0,P318&amp;" gün",IF(O318&gt;0,O318&amp;" ay",""))</f>
        <v/>
      </c>
      <c r="F318" s="16" t="str">
        <f>IF(OR('Cihazlar'!C318="",M318=""),"",IF(P318&gt;0,M318+P318,IF(O318&gt;0,EDATE(M318,O318),"")))</f>
        <v/>
      </c>
      <c r="G318" s="17" t="str">
        <f>IF(F318="","",F318-TODAY())</f>
        <v/>
      </c>
      <c r="H318" t="str">
        <f>IF(G318="","",IF(G318&lt;0,"Gecikmiş",IF(G318&lt;=30,"30 gün içinde","Planlı")))</f>
        <v/>
      </c>
      <c r="I318" s="16" t="str">
        <f>IF('Cihazlar'!S318="","",IF('Cihazlar'!T318="Uygun değil",(IF('Cihazlar'!S318="","",IF(ISNUMBER('Cihazlar'!S318),'Cihazlar'!S318,IFERROR(DATE(VALUE(RIGHT('Cihazlar'!S318,4)),VALUE(MID('Cihazlar'!S318,4,2)),VALUE(LEFT('Cihazlar'!S318,2))),""))))+0,EDATE((IF('Cihazlar'!S318="","",IF(ISNUMBER('Cihazlar'!S318),'Cihazlar'!S318,IFERROR(DATE(VALUE(RIGHT('Cihazlar'!S318,4)),VALUE(MID('Cihazlar'!S318,4,2)),VALUE(LEFT('Cihazlar'!S318,2))),"")))),12)))</f>
        <v/>
      </c>
      <c r="J318" s="17" t="str">
        <f>IF(I318="","",I318-TODAY())</f>
        <v/>
      </c>
      <c r="K318" s="16" t="str">
        <f>IF('Cihazlar'!V318="","",IF('Cihazlar'!W318="Uygun değil",(IF('Cihazlar'!V318="","",IF(ISNUMBER('Cihazlar'!V318),'Cihazlar'!V318,IFERROR(DATE(VALUE(RIGHT('Cihazlar'!V318,4)),VALUE(MID('Cihazlar'!V318,4,2)),VALUE(LEFT('Cihazlar'!V318,2))),""))))+0,EDATE((IF('Cihazlar'!V318="","",IF(ISNUMBER('Cihazlar'!V318),'Cihazlar'!V318,IFERROR(DATE(VALUE(RIGHT('Cihazlar'!V318,4)),VALUE(MID('Cihazlar'!V318,4,2)),VALUE(LEFT('Cihazlar'!V318,2))),"")))),12)))</f>
        <v/>
      </c>
      <c r="L318" s="17" t="str">
        <f>IF(K318="","",K318-TODAY())</f>
        <v/>
      </c>
      <c r="M318" s="16" t="str">
        <f>IF('Cihazlar'!F318&lt;&gt;"",IF('Cihazlar'!F318="","",IF(ISNUMBER('Cihazlar'!F318),'Cihazlar'!F318,IFERROR(DATE(VALUE(RIGHT('Cihazlar'!F318,4)),VALUE(MID('Cihazlar'!F318,4,2)),VALUE(LEFT('Cihazlar'!F318,2))),""))),IF('Cihazlar'!E318="","",IF(ISNUMBER('Cihazlar'!E318),'Cihazlar'!E318,IFERROR(DATE(VALUE(RIGHT('Cihazlar'!E318,4)),VALUE(MID('Cihazlar'!E318,4,2)),VALUE(LEFT('Cihazlar'!E318,2))),""))))</f>
        <v/>
      </c>
      <c r="N318" t="str">
        <f>IF('Cihazlar'!C318="","",IFERROR(MATCH('Cihazlar'!C318,'Ürünler'!$A:$A,0),IFERROR(MATCH('Cihazlar'!C318,'Ürünler'!$B:$B,0),"")))</f>
        <v/>
      </c>
      <c r="O318">
        <f>IF(P318&gt;0,0,IF('Cihazlar'!J318&lt;&gt;"",N(VALUE('Cihazlar'!J318)),IF(N318="",0,N(INDEX('Ürünler'!$C:$C,N318)))))</f>
        <v>0</v>
      </c>
      <c r="P318">
        <f>IF('Cihazlar'!K318&lt;&gt;"",N(VALUE('Cihazlar'!K318)),IF('Cihazlar'!J318&lt;&gt;"",0,IF(N318="",0,N(INDEX('Ürünler'!$D:$D,N318)))))</f>
        <v>0</v>
      </c>
    </row>
    <row r="319" spans="1:16">
      <c r="A319" t="str">
        <f>IF(AND('Cihazlar'!A319="",'Cihazlar'!B319=""),"",IFERROR(INDEX('Müşteriler'!$A:$A,MATCH(IF('Cihazlar'!A319="","§",'Cihazlar'!A319),'Müşteriler'!$K:$K,0)),IFERROR(INDEX('Müşteriler'!$A:$A,MATCH(IF('Cihazlar'!B319="","§",'Cihazlar'!B319),'Müşteriler'!$C:$C,0)),'Cihazlar'!A319&amp;'Cihazlar'!B319)))</f>
        <v/>
      </c>
      <c r="B319" t="str">
        <f>IF('Cihazlar'!C319="","",IF(N319="",'Cihazlar'!C319,INDEX('Ürünler'!$B:$B,N319)))</f>
        <v/>
      </c>
      <c r="C319" t="str">
        <f>IF('Cihazlar'!D319="","",'Cihazlar'!D319)</f>
        <v/>
      </c>
      <c r="D319" s="16" t="str">
        <f>M319</f>
        <v/>
      </c>
      <c r="E319" t="str">
        <f>IF(P319&gt;0,P319&amp;" gün",IF(O319&gt;0,O319&amp;" ay",""))</f>
        <v/>
      </c>
      <c r="F319" s="16" t="str">
        <f>IF(OR('Cihazlar'!C319="",M319=""),"",IF(P319&gt;0,M319+P319,IF(O319&gt;0,EDATE(M319,O319),"")))</f>
        <v/>
      </c>
      <c r="G319" s="17" t="str">
        <f>IF(F319="","",F319-TODAY())</f>
        <v/>
      </c>
      <c r="H319" t="str">
        <f>IF(G319="","",IF(G319&lt;0,"Gecikmiş",IF(G319&lt;=30,"30 gün içinde","Planlı")))</f>
        <v/>
      </c>
      <c r="I319" s="16" t="str">
        <f>IF('Cihazlar'!S319="","",IF('Cihazlar'!T319="Uygun değil",(IF('Cihazlar'!S319="","",IF(ISNUMBER('Cihazlar'!S319),'Cihazlar'!S319,IFERROR(DATE(VALUE(RIGHT('Cihazlar'!S319,4)),VALUE(MID('Cihazlar'!S319,4,2)),VALUE(LEFT('Cihazlar'!S319,2))),""))))+0,EDATE((IF('Cihazlar'!S319="","",IF(ISNUMBER('Cihazlar'!S319),'Cihazlar'!S319,IFERROR(DATE(VALUE(RIGHT('Cihazlar'!S319,4)),VALUE(MID('Cihazlar'!S319,4,2)),VALUE(LEFT('Cihazlar'!S319,2))),"")))),12)))</f>
        <v/>
      </c>
      <c r="J319" s="17" t="str">
        <f>IF(I319="","",I319-TODAY())</f>
        <v/>
      </c>
      <c r="K319" s="16" t="str">
        <f>IF('Cihazlar'!V319="","",IF('Cihazlar'!W319="Uygun değil",(IF('Cihazlar'!V319="","",IF(ISNUMBER('Cihazlar'!V319),'Cihazlar'!V319,IFERROR(DATE(VALUE(RIGHT('Cihazlar'!V319,4)),VALUE(MID('Cihazlar'!V319,4,2)),VALUE(LEFT('Cihazlar'!V319,2))),""))))+0,EDATE((IF('Cihazlar'!V319="","",IF(ISNUMBER('Cihazlar'!V319),'Cihazlar'!V319,IFERROR(DATE(VALUE(RIGHT('Cihazlar'!V319,4)),VALUE(MID('Cihazlar'!V319,4,2)),VALUE(LEFT('Cihazlar'!V319,2))),"")))),12)))</f>
        <v/>
      </c>
      <c r="L319" s="17" t="str">
        <f>IF(K319="","",K319-TODAY())</f>
        <v/>
      </c>
      <c r="M319" s="16" t="str">
        <f>IF('Cihazlar'!F319&lt;&gt;"",IF('Cihazlar'!F319="","",IF(ISNUMBER('Cihazlar'!F319),'Cihazlar'!F319,IFERROR(DATE(VALUE(RIGHT('Cihazlar'!F319,4)),VALUE(MID('Cihazlar'!F319,4,2)),VALUE(LEFT('Cihazlar'!F319,2))),""))),IF('Cihazlar'!E319="","",IF(ISNUMBER('Cihazlar'!E319),'Cihazlar'!E319,IFERROR(DATE(VALUE(RIGHT('Cihazlar'!E319,4)),VALUE(MID('Cihazlar'!E319,4,2)),VALUE(LEFT('Cihazlar'!E319,2))),""))))</f>
        <v/>
      </c>
      <c r="N319" t="str">
        <f>IF('Cihazlar'!C319="","",IFERROR(MATCH('Cihazlar'!C319,'Ürünler'!$A:$A,0),IFERROR(MATCH('Cihazlar'!C319,'Ürünler'!$B:$B,0),"")))</f>
        <v/>
      </c>
      <c r="O319">
        <f>IF(P319&gt;0,0,IF('Cihazlar'!J319&lt;&gt;"",N(VALUE('Cihazlar'!J319)),IF(N319="",0,N(INDEX('Ürünler'!$C:$C,N319)))))</f>
        <v>0</v>
      </c>
      <c r="P319">
        <f>IF('Cihazlar'!K319&lt;&gt;"",N(VALUE('Cihazlar'!K319)),IF('Cihazlar'!J319&lt;&gt;"",0,IF(N319="",0,N(INDEX('Ürünler'!$D:$D,N319)))))</f>
        <v>0</v>
      </c>
    </row>
    <row r="320" spans="1:16">
      <c r="A320" t="str">
        <f>IF(AND('Cihazlar'!A320="",'Cihazlar'!B320=""),"",IFERROR(INDEX('Müşteriler'!$A:$A,MATCH(IF('Cihazlar'!A320="","§",'Cihazlar'!A320),'Müşteriler'!$K:$K,0)),IFERROR(INDEX('Müşteriler'!$A:$A,MATCH(IF('Cihazlar'!B320="","§",'Cihazlar'!B320),'Müşteriler'!$C:$C,0)),'Cihazlar'!A320&amp;'Cihazlar'!B320)))</f>
        <v/>
      </c>
      <c r="B320" t="str">
        <f>IF('Cihazlar'!C320="","",IF(N320="",'Cihazlar'!C320,INDEX('Ürünler'!$B:$B,N320)))</f>
        <v/>
      </c>
      <c r="C320" t="str">
        <f>IF('Cihazlar'!D320="","",'Cihazlar'!D320)</f>
        <v/>
      </c>
      <c r="D320" s="16" t="str">
        <f>M320</f>
        <v/>
      </c>
      <c r="E320" t="str">
        <f>IF(P320&gt;0,P320&amp;" gün",IF(O320&gt;0,O320&amp;" ay",""))</f>
        <v/>
      </c>
      <c r="F320" s="16" t="str">
        <f>IF(OR('Cihazlar'!C320="",M320=""),"",IF(P320&gt;0,M320+P320,IF(O320&gt;0,EDATE(M320,O320),"")))</f>
        <v/>
      </c>
      <c r="G320" s="17" t="str">
        <f>IF(F320="","",F320-TODAY())</f>
        <v/>
      </c>
      <c r="H320" t="str">
        <f>IF(G320="","",IF(G320&lt;0,"Gecikmiş",IF(G320&lt;=30,"30 gün içinde","Planlı")))</f>
        <v/>
      </c>
      <c r="I320" s="16" t="str">
        <f>IF('Cihazlar'!S320="","",IF('Cihazlar'!T320="Uygun değil",(IF('Cihazlar'!S320="","",IF(ISNUMBER('Cihazlar'!S320),'Cihazlar'!S320,IFERROR(DATE(VALUE(RIGHT('Cihazlar'!S320,4)),VALUE(MID('Cihazlar'!S320,4,2)),VALUE(LEFT('Cihazlar'!S320,2))),""))))+0,EDATE((IF('Cihazlar'!S320="","",IF(ISNUMBER('Cihazlar'!S320),'Cihazlar'!S320,IFERROR(DATE(VALUE(RIGHT('Cihazlar'!S320,4)),VALUE(MID('Cihazlar'!S320,4,2)),VALUE(LEFT('Cihazlar'!S320,2))),"")))),12)))</f>
        <v/>
      </c>
      <c r="J320" s="17" t="str">
        <f>IF(I320="","",I320-TODAY())</f>
        <v/>
      </c>
      <c r="K320" s="16" t="str">
        <f>IF('Cihazlar'!V320="","",IF('Cihazlar'!W320="Uygun değil",(IF('Cihazlar'!V320="","",IF(ISNUMBER('Cihazlar'!V320),'Cihazlar'!V320,IFERROR(DATE(VALUE(RIGHT('Cihazlar'!V320,4)),VALUE(MID('Cihazlar'!V320,4,2)),VALUE(LEFT('Cihazlar'!V320,2))),""))))+0,EDATE((IF('Cihazlar'!V320="","",IF(ISNUMBER('Cihazlar'!V320),'Cihazlar'!V320,IFERROR(DATE(VALUE(RIGHT('Cihazlar'!V320,4)),VALUE(MID('Cihazlar'!V320,4,2)),VALUE(LEFT('Cihazlar'!V320,2))),"")))),12)))</f>
        <v/>
      </c>
      <c r="L320" s="17" t="str">
        <f>IF(K320="","",K320-TODAY())</f>
        <v/>
      </c>
      <c r="M320" s="16" t="str">
        <f>IF('Cihazlar'!F320&lt;&gt;"",IF('Cihazlar'!F320="","",IF(ISNUMBER('Cihazlar'!F320),'Cihazlar'!F320,IFERROR(DATE(VALUE(RIGHT('Cihazlar'!F320,4)),VALUE(MID('Cihazlar'!F320,4,2)),VALUE(LEFT('Cihazlar'!F320,2))),""))),IF('Cihazlar'!E320="","",IF(ISNUMBER('Cihazlar'!E320),'Cihazlar'!E320,IFERROR(DATE(VALUE(RIGHT('Cihazlar'!E320,4)),VALUE(MID('Cihazlar'!E320,4,2)),VALUE(LEFT('Cihazlar'!E320,2))),""))))</f>
        <v/>
      </c>
      <c r="N320" t="str">
        <f>IF('Cihazlar'!C320="","",IFERROR(MATCH('Cihazlar'!C320,'Ürünler'!$A:$A,0),IFERROR(MATCH('Cihazlar'!C320,'Ürünler'!$B:$B,0),"")))</f>
        <v/>
      </c>
      <c r="O320">
        <f>IF(P320&gt;0,0,IF('Cihazlar'!J320&lt;&gt;"",N(VALUE('Cihazlar'!J320)),IF(N320="",0,N(INDEX('Ürünler'!$C:$C,N320)))))</f>
        <v>0</v>
      </c>
      <c r="P320">
        <f>IF('Cihazlar'!K320&lt;&gt;"",N(VALUE('Cihazlar'!K320)),IF('Cihazlar'!J320&lt;&gt;"",0,IF(N320="",0,N(INDEX('Ürünler'!$D:$D,N320)))))</f>
        <v>0</v>
      </c>
    </row>
    <row r="321" spans="1:16">
      <c r="A321" t="str">
        <f>IF(AND('Cihazlar'!A321="",'Cihazlar'!B321=""),"",IFERROR(INDEX('Müşteriler'!$A:$A,MATCH(IF('Cihazlar'!A321="","§",'Cihazlar'!A321),'Müşteriler'!$K:$K,0)),IFERROR(INDEX('Müşteriler'!$A:$A,MATCH(IF('Cihazlar'!B321="","§",'Cihazlar'!B321),'Müşteriler'!$C:$C,0)),'Cihazlar'!A321&amp;'Cihazlar'!B321)))</f>
        <v/>
      </c>
      <c r="B321" t="str">
        <f>IF('Cihazlar'!C321="","",IF(N321="",'Cihazlar'!C321,INDEX('Ürünler'!$B:$B,N321)))</f>
        <v/>
      </c>
      <c r="C321" t="str">
        <f>IF('Cihazlar'!D321="","",'Cihazlar'!D321)</f>
        <v/>
      </c>
      <c r="D321" s="16" t="str">
        <f>M321</f>
        <v/>
      </c>
      <c r="E321" t="str">
        <f>IF(P321&gt;0,P321&amp;" gün",IF(O321&gt;0,O321&amp;" ay",""))</f>
        <v/>
      </c>
      <c r="F321" s="16" t="str">
        <f>IF(OR('Cihazlar'!C321="",M321=""),"",IF(P321&gt;0,M321+P321,IF(O321&gt;0,EDATE(M321,O321),"")))</f>
        <v/>
      </c>
      <c r="G321" s="17" t="str">
        <f>IF(F321="","",F321-TODAY())</f>
        <v/>
      </c>
      <c r="H321" t="str">
        <f>IF(G321="","",IF(G321&lt;0,"Gecikmiş",IF(G321&lt;=30,"30 gün içinde","Planlı")))</f>
        <v/>
      </c>
      <c r="I321" s="16" t="str">
        <f>IF('Cihazlar'!S321="","",IF('Cihazlar'!T321="Uygun değil",(IF('Cihazlar'!S321="","",IF(ISNUMBER('Cihazlar'!S321),'Cihazlar'!S321,IFERROR(DATE(VALUE(RIGHT('Cihazlar'!S321,4)),VALUE(MID('Cihazlar'!S321,4,2)),VALUE(LEFT('Cihazlar'!S321,2))),""))))+0,EDATE((IF('Cihazlar'!S321="","",IF(ISNUMBER('Cihazlar'!S321),'Cihazlar'!S321,IFERROR(DATE(VALUE(RIGHT('Cihazlar'!S321,4)),VALUE(MID('Cihazlar'!S321,4,2)),VALUE(LEFT('Cihazlar'!S321,2))),"")))),12)))</f>
        <v/>
      </c>
      <c r="J321" s="17" t="str">
        <f>IF(I321="","",I321-TODAY())</f>
        <v/>
      </c>
      <c r="K321" s="16" t="str">
        <f>IF('Cihazlar'!V321="","",IF('Cihazlar'!W321="Uygun değil",(IF('Cihazlar'!V321="","",IF(ISNUMBER('Cihazlar'!V321),'Cihazlar'!V321,IFERROR(DATE(VALUE(RIGHT('Cihazlar'!V321,4)),VALUE(MID('Cihazlar'!V321,4,2)),VALUE(LEFT('Cihazlar'!V321,2))),""))))+0,EDATE((IF('Cihazlar'!V321="","",IF(ISNUMBER('Cihazlar'!V321),'Cihazlar'!V321,IFERROR(DATE(VALUE(RIGHT('Cihazlar'!V321,4)),VALUE(MID('Cihazlar'!V321,4,2)),VALUE(LEFT('Cihazlar'!V321,2))),"")))),12)))</f>
        <v/>
      </c>
      <c r="L321" s="17" t="str">
        <f>IF(K321="","",K321-TODAY())</f>
        <v/>
      </c>
      <c r="M321" s="16" t="str">
        <f>IF('Cihazlar'!F321&lt;&gt;"",IF('Cihazlar'!F321="","",IF(ISNUMBER('Cihazlar'!F321),'Cihazlar'!F321,IFERROR(DATE(VALUE(RIGHT('Cihazlar'!F321,4)),VALUE(MID('Cihazlar'!F321,4,2)),VALUE(LEFT('Cihazlar'!F321,2))),""))),IF('Cihazlar'!E321="","",IF(ISNUMBER('Cihazlar'!E321),'Cihazlar'!E321,IFERROR(DATE(VALUE(RIGHT('Cihazlar'!E321,4)),VALUE(MID('Cihazlar'!E321,4,2)),VALUE(LEFT('Cihazlar'!E321,2))),""))))</f>
        <v/>
      </c>
      <c r="N321" t="str">
        <f>IF('Cihazlar'!C321="","",IFERROR(MATCH('Cihazlar'!C321,'Ürünler'!$A:$A,0),IFERROR(MATCH('Cihazlar'!C321,'Ürünler'!$B:$B,0),"")))</f>
        <v/>
      </c>
      <c r="O321">
        <f>IF(P321&gt;0,0,IF('Cihazlar'!J321&lt;&gt;"",N(VALUE('Cihazlar'!J321)),IF(N321="",0,N(INDEX('Ürünler'!$C:$C,N321)))))</f>
        <v>0</v>
      </c>
      <c r="P321">
        <f>IF('Cihazlar'!K321&lt;&gt;"",N(VALUE('Cihazlar'!K321)),IF('Cihazlar'!J321&lt;&gt;"",0,IF(N321="",0,N(INDEX('Ürünler'!$D:$D,N321)))))</f>
        <v>0</v>
      </c>
    </row>
    <row r="322" spans="1:16">
      <c r="A322" t="str">
        <f>IF(AND('Cihazlar'!A322="",'Cihazlar'!B322=""),"",IFERROR(INDEX('Müşteriler'!$A:$A,MATCH(IF('Cihazlar'!A322="","§",'Cihazlar'!A322),'Müşteriler'!$K:$K,0)),IFERROR(INDEX('Müşteriler'!$A:$A,MATCH(IF('Cihazlar'!B322="","§",'Cihazlar'!B322),'Müşteriler'!$C:$C,0)),'Cihazlar'!A322&amp;'Cihazlar'!B322)))</f>
        <v/>
      </c>
      <c r="B322" t="str">
        <f>IF('Cihazlar'!C322="","",IF(N322="",'Cihazlar'!C322,INDEX('Ürünler'!$B:$B,N322)))</f>
        <v/>
      </c>
      <c r="C322" t="str">
        <f>IF('Cihazlar'!D322="","",'Cihazlar'!D322)</f>
        <v/>
      </c>
      <c r="D322" s="16" t="str">
        <f>M322</f>
        <v/>
      </c>
      <c r="E322" t="str">
        <f>IF(P322&gt;0,P322&amp;" gün",IF(O322&gt;0,O322&amp;" ay",""))</f>
        <v/>
      </c>
      <c r="F322" s="16" t="str">
        <f>IF(OR('Cihazlar'!C322="",M322=""),"",IF(P322&gt;0,M322+P322,IF(O322&gt;0,EDATE(M322,O322),"")))</f>
        <v/>
      </c>
      <c r="G322" s="17" t="str">
        <f>IF(F322="","",F322-TODAY())</f>
        <v/>
      </c>
      <c r="H322" t="str">
        <f>IF(G322="","",IF(G322&lt;0,"Gecikmiş",IF(G322&lt;=30,"30 gün içinde","Planlı")))</f>
        <v/>
      </c>
      <c r="I322" s="16" t="str">
        <f>IF('Cihazlar'!S322="","",IF('Cihazlar'!T322="Uygun değil",(IF('Cihazlar'!S322="","",IF(ISNUMBER('Cihazlar'!S322),'Cihazlar'!S322,IFERROR(DATE(VALUE(RIGHT('Cihazlar'!S322,4)),VALUE(MID('Cihazlar'!S322,4,2)),VALUE(LEFT('Cihazlar'!S322,2))),""))))+0,EDATE((IF('Cihazlar'!S322="","",IF(ISNUMBER('Cihazlar'!S322),'Cihazlar'!S322,IFERROR(DATE(VALUE(RIGHT('Cihazlar'!S322,4)),VALUE(MID('Cihazlar'!S322,4,2)),VALUE(LEFT('Cihazlar'!S322,2))),"")))),12)))</f>
        <v/>
      </c>
      <c r="J322" s="17" t="str">
        <f>IF(I322="","",I322-TODAY())</f>
        <v/>
      </c>
      <c r="K322" s="16" t="str">
        <f>IF('Cihazlar'!V322="","",IF('Cihazlar'!W322="Uygun değil",(IF('Cihazlar'!V322="","",IF(ISNUMBER('Cihazlar'!V322),'Cihazlar'!V322,IFERROR(DATE(VALUE(RIGHT('Cihazlar'!V322,4)),VALUE(MID('Cihazlar'!V322,4,2)),VALUE(LEFT('Cihazlar'!V322,2))),""))))+0,EDATE((IF('Cihazlar'!V322="","",IF(ISNUMBER('Cihazlar'!V322),'Cihazlar'!V322,IFERROR(DATE(VALUE(RIGHT('Cihazlar'!V322,4)),VALUE(MID('Cihazlar'!V322,4,2)),VALUE(LEFT('Cihazlar'!V322,2))),"")))),12)))</f>
        <v/>
      </c>
      <c r="L322" s="17" t="str">
        <f>IF(K322="","",K322-TODAY())</f>
        <v/>
      </c>
      <c r="M322" s="16" t="str">
        <f>IF('Cihazlar'!F322&lt;&gt;"",IF('Cihazlar'!F322="","",IF(ISNUMBER('Cihazlar'!F322),'Cihazlar'!F322,IFERROR(DATE(VALUE(RIGHT('Cihazlar'!F322,4)),VALUE(MID('Cihazlar'!F322,4,2)),VALUE(LEFT('Cihazlar'!F322,2))),""))),IF('Cihazlar'!E322="","",IF(ISNUMBER('Cihazlar'!E322),'Cihazlar'!E322,IFERROR(DATE(VALUE(RIGHT('Cihazlar'!E322,4)),VALUE(MID('Cihazlar'!E322,4,2)),VALUE(LEFT('Cihazlar'!E322,2))),""))))</f>
        <v/>
      </c>
      <c r="N322" t="str">
        <f>IF('Cihazlar'!C322="","",IFERROR(MATCH('Cihazlar'!C322,'Ürünler'!$A:$A,0),IFERROR(MATCH('Cihazlar'!C322,'Ürünler'!$B:$B,0),"")))</f>
        <v/>
      </c>
      <c r="O322">
        <f>IF(P322&gt;0,0,IF('Cihazlar'!J322&lt;&gt;"",N(VALUE('Cihazlar'!J322)),IF(N322="",0,N(INDEX('Ürünler'!$C:$C,N322)))))</f>
        <v>0</v>
      </c>
      <c r="P322">
        <f>IF('Cihazlar'!K322&lt;&gt;"",N(VALUE('Cihazlar'!K322)),IF('Cihazlar'!J322&lt;&gt;"",0,IF(N322="",0,N(INDEX('Ürünler'!$D:$D,N322)))))</f>
        <v>0</v>
      </c>
    </row>
    <row r="323" spans="1:16">
      <c r="A323" t="str">
        <f>IF(AND('Cihazlar'!A323="",'Cihazlar'!B323=""),"",IFERROR(INDEX('Müşteriler'!$A:$A,MATCH(IF('Cihazlar'!A323="","§",'Cihazlar'!A323),'Müşteriler'!$K:$K,0)),IFERROR(INDEX('Müşteriler'!$A:$A,MATCH(IF('Cihazlar'!B323="","§",'Cihazlar'!B323),'Müşteriler'!$C:$C,0)),'Cihazlar'!A323&amp;'Cihazlar'!B323)))</f>
        <v/>
      </c>
      <c r="B323" t="str">
        <f>IF('Cihazlar'!C323="","",IF(N323="",'Cihazlar'!C323,INDEX('Ürünler'!$B:$B,N323)))</f>
        <v/>
      </c>
      <c r="C323" t="str">
        <f>IF('Cihazlar'!D323="","",'Cihazlar'!D323)</f>
        <v/>
      </c>
      <c r="D323" s="16" t="str">
        <f>M323</f>
        <v/>
      </c>
      <c r="E323" t="str">
        <f>IF(P323&gt;0,P323&amp;" gün",IF(O323&gt;0,O323&amp;" ay",""))</f>
        <v/>
      </c>
      <c r="F323" s="16" t="str">
        <f>IF(OR('Cihazlar'!C323="",M323=""),"",IF(P323&gt;0,M323+P323,IF(O323&gt;0,EDATE(M323,O323),"")))</f>
        <v/>
      </c>
      <c r="G323" s="17" t="str">
        <f>IF(F323="","",F323-TODAY())</f>
        <v/>
      </c>
      <c r="H323" t="str">
        <f>IF(G323="","",IF(G323&lt;0,"Gecikmiş",IF(G323&lt;=30,"30 gün içinde","Planlı")))</f>
        <v/>
      </c>
      <c r="I323" s="16" t="str">
        <f>IF('Cihazlar'!S323="","",IF('Cihazlar'!T323="Uygun değil",(IF('Cihazlar'!S323="","",IF(ISNUMBER('Cihazlar'!S323),'Cihazlar'!S323,IFERROR(DATE(VALUE(RIGHT('Cihazlar'!S323,4)),VALUE(MID('Cihazlar'!S323,4,2)),VALUE(LEFT('Cihazlar'!S323,2))),""))))+0,EDATE((IF('Cihazlar'!S323="","",IF(ISNUMBER('Cihazlar'!S323),'Cihazlar'!S323,IFERROR(DATE(VALUE(RIGHT('Cihazlar'!S323,4)),VALUE(MID('Cihazlar'!S323,4,2)),VALUE(LEFT('Cihazlar'!S323,2))),"")))),12)))</f>
        <v/>
      </c>
      <c r="J323" s="17" t="str">
        <f>IF(I323="","",I323-TODAY())</f>
        <v/>
      </c>
      <c r="K323" s="16" t="str">
        <f>IF('Cihazlar'!V323="","",IF('Cihazlar'!W323="Uygun değil",(IF('Cihazlar'!V323="","",IF(ISNUMBER('Cihazlar'!V323),'Cihazlar'!V323,IFERROR(DATE(VALUE(RIGHT('Cihazlar'!V323,4)),VALUE(MID('Cihazlar'!V323,4,2)),VALUE(LEFT('Cihazlar'!V323,2))),""))))+0,EDATE((IF('Cihazlar'!V323="","",IF(ISNUMBER('Cihazlar'!V323),'Cihazlar'!V323,IFERROR(DATE(VALUE(RIGHT('Cihazlar'!V323,4)),VALUE(MID('Cihazlar'!V323,4,2)),VALUE(LEFT('Cihazlar'!V323,2))),"")))),12)))</f>
        <v/>
      </c>
      <c r="L323" s="17" t="str">
        <f>IF(K323="","",K323-TODAY())</f>
        <v/>
      </c>
      <c r="M323" s="16" t="str">
        <f>IF('Cihazlar'!F323&lt;&gt;"",IF('Cihazlar'!F323="","",IF(ISNUMBER('Cihazlar'!F323),'Cihazlar'!F323,IFERROR(DATE(VALUE(RIGHT('Cihazlar'!F323,4)),VALUE(MID('Cihazlar'!F323,4,2)),VALUE(LEFT('Cihazlar'!F323,2))),""))),IF('Cihazlar'!E323="","",IF(ISNUMBER('Cihazlar'!E323),'Cihazlar'!E323,IFERROR(DATE(VALUE(RIGHT('Cihazlar'!E323,4)),VALUE(MID('Cihazlar'!E323,4,2)),VALUE(LEFT('Cihazlar'!E323,2))),""))))</f>
        <v/>
      </c>
      <c r="N323" t="str">
        <f>IF('Cihazlar'!C323="","",IFERROR(MATCH('Cihazlar'!C323,'Ürünler'!$A:$A,0),IFERROR(MATCH('Cihazlar'!C323,'Ürünler'!$B:$B,0),"")))</f>
        <v/>
      </c>
      <c r="O323">
        <f>IF(P323&gt;0,0,IF('Cihazlar'!J323&lt;&gt;"",N(VALUE('Cihazlar'!J323)),IF(N323="",0,N(INDEX('Ürünler'!$C:$C,N323)))))</f>
        <v>0</v>
      </c>
      <c r="P323">
        <f>IF('Cihazlar'!K323&lt;&gt;"",N(VALUE('Cihazlar'!K323)),IF('Cihazlar'!J323&lt;&gt;"",0,IF(N323="",0,N(INDEX('Ürünler'!$D:$D,N323)))))</f>
        <v>0</v>
      </c>
    </row>
    <row r="324" spans="1:16">
      <c r="A324" t="str">
        <f>IF(AND('Cihazlar'!A324="",'Cihazlar'!B324=""),"",IFERROR(INDEX('Müşteriler'!$A:$A,MATCH(IF('Cihazlar'!A324="","§",'Cihazlar'!A324),'Müşteriler'!$K:$K,0)),IFERROR(INDEX('Müşteriler'!$A:$A,MATCH(IF('Cihazlar'!B324="","§",'Cihazlar'!B324),'Müşteriler'!$C:$C,0)),'Cihazlar'!A324&amp;'Cihazlar'!B324)))</f>
        <v/>
      </c>
      <c r="B324" t="str">
        <f>IF('Cihazlar'!C324="","",IF(N324="",'Cihazlar'!C324,INDEX('Ürünler'!$B:$B,N324)))</f>
        <v/>
      </c>
      <c r="C324" t="str">
        <f>IF('Cihazlar'!D324="","",'Cihazlar'!D324)</f>
        <v/>
      </c>
      <c r="D324" s="16" t="str">
        <f>M324</f>
        <v/>
      </c>
      <c r="E324" t="str">
        <f>IF(P324&gt;0,P324&amp;" gün",IF(O324&gt;0,O324&amp;" ay",""))</f>
        <v/>
      </c>
      <c r="F324" s="16" t="str">
        <f>IF(OR('Cihazlar'!C324="",M324=""),"",IF(P324&gt;0,M324+P324,IF(O324&gt;0,EDATE(M324,O324),"")))</f>
        <v/>
      </c>
      <c r="G324" s="17" t="str">
        <f>IF(F324="","",F324-TODAY())</f>
        <v/>
      </c>
      <c r="H324" t="str">
        <f>IF(G324="","",IF(G324&lt;0,"Gecikmiş",IF(G324&lt;=30,"30 gün içinde","Planlı")))</f>
        <v/>
      </c>
      <c r="I324" s="16" t="str">
        <f>IF('Cihazlar'!S324="","",IF('Cihazlar'!T324="Uygun değil",(IF('Cihazlar'!S324="","",IF(ISNUMBER('Cihazlar'!S324),'Cihazlar'!S324,IFERROR(DATE(VALUE(RIGHT('Cihazlar'!S324,4)),VALUE(MID('Cihazlar'!S324,4,2)),VALUE(LEFT('Cihazlar'!S324,2))),""))))+0,EDATE((IF('Cihazlar'!S324="","",IF(ISNUMBER('Cihazlar'!S324),'Cihazlar'!S324,IFERROR(DATE(VALUE(RIGHT('Cihazlar'!S324,4)),VALUE(MID('Cihazlar'!S324,4,2)),VALUE(LEFT('Cihazlar'!S324,2))),"")))),12)))</f>
        <v/>
      </c>
      <c r="J324" s="17" t="str">
        <f>IF(I324="","",I324-TODAY())</f>
        <v/>
      </c>
      <c r="K324" s="16" t="str">
        <f>IF('Cihazlar'!V324="","",IF('Cihazlar'!W324="Uygun değil",(IF('Cihazlar'!V324="","",IF(ISNUMBER('Cihazlar'!V324),'Cihazlar'!V324,IFERROR(DATE(VALUE(RIGHT('Cihazlar'!V324,4)),VALUE(MID('Cihazlar'!V324,4,2)),VALUE(LEFT('Cihazlar'!V324,2))),""))))+0,EDATE((IF('Cihazlar'!V324="","",IF(ISNUMBER('Cihazlar'!V324),'Cihazlar'!V324,IFERROR(DATE(VALUE(RIGHT('Cihazlar'!V324,4)),VALUE(MID('Cihazlar'!V324,4,2)),VALUE(LEFT('Cihazlar'!V324,2))),"")))),12)))</f>
        <v/>
      </c>
      <c r="L324" s="17" t="str">
        <f>IF(K324="","",K324-TODAY())</f>
        <v/>
      </c>
      <c r="M324" s="16" t="str">
        <f>IF('Cihazlar'!F324&lt;&gt;"",IF('Cihazlar'!F324="","",IF(ISNUMBER('Cihazlar'!F324),'Cihazlar'!F324,IFERROR(DATE(VALUE(RIGHT('Cihazlar'!F324,4)),VALUE(MID('Cihazlar'!F324,4,2)),VALUE(LEFT('Cihazlar'!F324,2))),""))),IF('Cihazlar'!E324="","",IF(ISNUMBER('Cihazlar'!E324),'Cihazlar'!E324,IFERROR(DATE(VALUE(RIGHT('Cihazlar'!E324,4)),VALUE(MID('Cihazlar'!E324,4,2)),VALUE(LEFT('Cihazlar'!E324,2))),""))))</f>
        <v/>
      </c>
      <c r="N324" t="str">
        <f>IF('Cihazlar'!C324="","",IFERROR(MATCH('Cihazlar'!C324,'Ürünler'!$A:$A,0),IFERROR(MATCH('Cihazlar'!C324,'Ürünler'!$B:$B,0),"")))</f>
        <v/>
      </c>
      <c r="O324">
        <f>IF(P324&gt;0,0,IF('Cihazlar'!J324&lt;&gt;"",N(VALUE('Cihazlar'!J324)),IF(N324="",0,N(INDEX('Ürünler'!$C:$C,N324)))))</f>
        <v>0</v>
      </c>
      <c r="P324">
        <f>IF('Cihazlar'!K324&lt;&gt;"",N(VALUE('Cihazlar'!K324)),IF('Cihazlar'!J324&lt;&gt;"",0,IF(N324="",0,N(INDEX('Ürünler'!$D:$D,N324)))))</f>
        <v>0</v>
      </c>
    </row>
    <row r="325" spans="1:16">
      <c r="A325" t="str">
        <f>IF(AND('Cihazlar'!A325="",'Cihazlar'!B325=""),"",IFERROR(INDEX('Müşteriler'!$A:$A,MATCH(IF('Cihazlar'!A325="","§",'Cihazlar'!A325),'Müşteriler'!$K:$K,0)),IFERROR(INDEX('Müşteriler'!$A:$A,MATCH(IF('Cihazlar'!B325="","§",'Cihazlar'!B325),'Müşteriler'!$C:$C,0)),'Cihazlar'!A325&amp;'Cihazlar'!B325)))</f>
        <v/>
      </c>
      <c r="B325" t="str">
        <f>IF('Cihazlar'!C325="","",IF(N325="",'Cihazlar'!C325,INDEX('Ürünler'!$B:$B,N325)))</f>
        <v/>
      </c>
      <c r="C325" t="str">
        <f>IF('Cihazlar'!D325="","",'Cihazlar'!D325)</f>
        <v/>
      </c>
      <c r="D325" s="16" t="str">
        <f>M325</f>
        <v/>
      </c>
      <c r="E325" t="str">
        <f>IF(P325&gt;0,P325&amp;" gün",IF(O325&gt;0,O325&amp;" ay",""))</f>
        <v/>
      </c>
      <c r="F325" s="16" t="str">
        <f>IF(OR('Cihazlar'!C325="",M325=""),"",IF(P325&gt;0,M325+P325,IF(O325&gt;0,EDATE(M325,O325),"")))</f>
        <v/>
      </c>
      <c r="G325" s="17" t="str">
        <f>IF(F325="","",F325-TODAY())</f>
        <v/>
      </c>
      <c r="H325" t="str">
        <f>IF(G325="","",IF(G325&lt;0,"Gecikmiş",IF(G325&lt;=30,"30 gün içinde","Planlı")))</f>
        <v/>
      </c>
      <c r="I325" s="16" t="str">
        <f>IF('Cihazlar'!S325="","",IF('Cihazlar'!T325="Uygun değil",(IF('Cihazlar'!S325="","",IF(ISNUMBER('Cihazlar'!S325),'Cihazlar'!S325,IFERROR(DATE(VALUE(RIGHT('Cihazlar'!S325,4)),VALUE(MID('Cihazlar'!S325,4,2)),VALUE(LEFT('Cihazlar'!S325,2))),""))))+0,EDATE((IF('Cihazlar'!S325="","",IF(ISNUMBER('Cihazlar'!S325),'Cihazlar'!S325,IFERROR(DATE(VALUE(RIGHT('Cihazlar'!S325,4)),VALUE(MID('Cihazlar'!S325,4,2)),VALUE(LEFT('Cihazlar'!S325,2))),"")))),12)))</f>
        <v/>
      </c>
      <c r="J325" s="17" t="str">
        <f>IF(I325="","",I325-TODAY())</f>
        <v/>
      </c>
      <c r="K325" s="16" t="str">
        <f>IF('Cihazlar'!V325="","",IF('Cihazlar'!W325="Uygun değil",(IF('Cihazlar'!V325="","",IF(ISNUMBER('Cihazlar'!V325),'Cihazlar'!V325,IFERROR(DATE(VALUE(RIGHT('Cihazlar'!V325,4)),VALUE(MID('Cihazlar'!V325,4,2)),VALUE(LEFT('Cihazlar'!V325,2))),""))))+0,EDATE((IF('Cihazlar'!V325="","",IF(ISNUMBER('Cihazlar'!V325),'Cihazlar'!V325,IFERROR(DATE(VALUE(RIGHT('Cihazlar'!V325,4)),VALUE(MID('Cihazlar'!V325,4,2)),VALUE(LEFT('Cihazlar'!V325,2))),"")))),12)))</f>
        <v/>
      </c>
      <c r="L325" s="17" t="str">
        <f>IF(K325="","",K325-TODAY())</f>
        <v/>
      </c>
      <c r="M325" s="16" t="str">
        <f>IF('Cihazlar'!F325&lt;&gt;"",IF('Cihazlar'!F325="","",IF(ISNUMBER('Cihazlar'!F325),'Cihazlar'!F325,IFERROR(DATE(VALUE(RIGHT('Cihazlar'!F325,4)),VALUE(MID('Cihazlar'!F325,4,2)),VALUE(LEFT('Cihazlar'!F325,2))),""))),IF('Cihazlar'!E325="","",IF(ISNUMBER('Cihazlar'!E325),'Cihazlar'!E325,IFERROR(DATE(VALUE(RIGHT('Cihazlar'!E325,4)),VALUE(MID('Cihazlar'!E325,4,2)),VALUE(LEFT('Cihazlar'!E325,2))),""))))</f>
        <v/>
      </c>
      <c r="N325" t="str">
        <f>IF('Cihazlar'!C325="","",IFERROR(MATCH('Cihazlar'!C325,'Ürünler'!$A:$A,0),IFERROR(MATCH('Cihazlar'!C325,'Ürünler'!$B:$B,0),"")))</f>
        <v/>
      </c>
      <c r="O325">
        <f>IF(P325&gt;0,0,IF('Cihazlar'!J325&lt;&gt;"",N(VALUE('Cihazlar'!J325)),IF(N325="",0,N(INDEX('Ürünler'!$C:$C,N325)))))</f>
        <v>0</v>
      </c>
      <c r="P325">
        <f>IF('Cihazlar'!K325&lt;&gt;"",N(VALUE('Cihazlar'!K325)),IF('Cihazlar'!J325&lt;&gt;"",0,IF(N325="",0,N(INDEX('Ürünler'!$D:$D,N325)))))</f>
        <v>0</v>
      </c>
    </row>
    <row r="326" spans="1:16">
      <c r="A326" t="str">
        <f>IF(AND('Cihazlar'!A326="",'Cihazlar'!B326=""),"",IFERROR(INDEX('Müşteriler'!$A:$A,MATCH(IF('Cihazlar'!A326="","§",'Cihazlar'!A326),'Müşteriler'!$K:$K,0)),IFERROR(INDEX('Müşteriler'!$A:$A,MATCH(IF('Cihazlar'!B326="","§",'Cihazlar'!B326),'Müşteriler'!$C:$C,0)),'Cihazlar'!A326&amp;'Cihazlar'!B326)))</f>
        <v/>
      </c>
      <c r="B326" t="str">
        <f>IF('Cihazlar'!C326="","",IF(N326="",'Cihazlar'!C326,INDEX('Ürünler'!$B:$B,N326)))</f>
        <v/>
      </c>
      <c r="C326" t="str">
        <f>IF('Cihazlar'!D326="","",'Cihazlar'!D326)</f>
        <v/>
      </c>
      <c r="D326" s="16" t="str">
        <f>M326</f>
        <v/>
      </c>
      <c r="E326" t="str">
        <f>IF(P326&gt;0,P326&amp;" gün",IF(O326&gt;0,O326&amp;" ay",""))</f>
        <v/>
      </c>
      <c r="F326" s="16" t="str">
        <f>IF(OR('Cihazlar'!C326="",M326=""),"",IF(P326&gt;0,M326+P326,IF(O326&gt;0,EDATE(M326,O326),"")))</f>
        <v/>
      </c>
      <c r="G326" s="17" t="str">
        <f>IF(F326="","",F326-TODAY())</f>
        <v/>
      </c>
      <c r="H326" t="str">
        <f>IF(G326="","",IF(G326&lt;0,"Gecikmiş",IF(G326&lt;=30,"30 gün içinde","Planlı")))</f>
        <v/>
      </c>
      <c r="I326" s="16" t="str">
        <f>IF('Cihazlar'!S326="","",IF('Cihazlar'!T326="Uygun değil",(IF('Cihazlar'!S326="","",IF(ISNUMBER('Cihazlar'!S326),'Cihazlar'!S326,IFERROR(DATE(VALUE(RIGHT('Cihazlar'!S326,4)),VALUE(MID('Cihazlar'!S326,4,2)),VALUE(LEFT('Cihazlar'!S326,2))),""))))+0,EDATE((IF('Cihazlar'!S326="","",IF(ISNUMBER('Cihazlar'!S326),'Cihazlar'!S326,IFERROR(DATE(VALUE(RIGHT('Cihazlar'!S326,4)),VALUE(MID('Cihazlar'!S326,4,2)),VALUE(LEFT('Cihazlar'!S326,2))),"")))),12)))</f>
        <v/>
      </c>
      <c r="J326" s="17" t="str">
        <f>IF(I326="","",I326-TODAY())</f>
        <v/>
      </c>
      <c r="K326" s="16" t="str">
        <f>IF('Cihazlar'!V326="","",IF('Cihazlar'!W326="Uygun değil",(IF('Cihazlar'!V326="","",IF(ISNUMBER('Cihazlar'!V326),'Cihazlar'!V326,IFERROR(DATE(VALUE(RIGHT('Cihazlar'!V326,4)),VALUE(MID('Cihazlar'!V326,4,2)),VALUE(LEFT('Cihazlar'!V326,2))),""))))+0,EDATE((IF('Cihazlar'!V326="","",IF(ISNUMBER('Cihazlar'!V326),'Cihazlar'!V326,IFERROR(DATE(VALUE(RIGHT('Cihazlar'!V326,4)),VALUE(MID('Cihazlar'!V326,4,2)),VALUE(LEFT('Cihazlar'!V326,2))),"")))),12)))</f>
        <v/>
      </c>
      <c r="L326" s="17" t="str">
        <f>IF(K326="","",K326-TODAY())</f>
        <v/>
      </c>
      <c r="M326" s="16" t="str">
        <f>IF('Cihazlar'!F326&lt;&gt;"",IF('Cihazlar'!F326="","",IF(ISNUMBER('Cihazlar'!F326),'Cihazlar'!F326,IFERROR(DATE(VALUE(RIGHT('Cihazlar'!F326,4)),VALUE(MID('Cihazlar'!F326,4,2)),VALUE(LEFT('Cihazlar'!F326,2))),""))),IF('Cihazlar'!E326="","",IF(ISNUMBER('Cihazlar'!E326),'Cihazlar'!E326,IFERROR(DATE(VALUE(RIGHT('Cihazlar'!E326,4)),VALUE(MID('Cihazlar'!E326,4,2)),VALUE(LEFT('Cihazlar'!E326,2))),""))))</f>
        <v/>
      </c>
      <c r="N326" t="str">
        <f>IF('Cihazlar'!C326="","",IFERROR(MATCH('Cihazlar'!C326,'Ürünler'!$A:$A,0),IFERROR(MATCH('Cihazlar'!C326,'Ürünler'!$B:$B,0),"")))</f>
        <v/>
      </c>
      <c r="O326">
        <f>IF(P326&gt;0,0,IF('Cihazlar'!J326&lt;&gt;"",N(VALUE('Cihazlar'!J326)),IF(N326="",0,N(INDEX('Ürünler'!$C:$C,N326)))))</f>
        <v>0</v>
      </c>
      <c r="P326">
        <f>IF('Cihazlar'!K326&lt;&gt;"",N(VALUE('Cihazlar'!K326)),IF('Cihazlar'!J326&lt;&gt;"",0,IF(N326="",0,N(INDEX('Ürünler'!$D:$D,N326)))))</f>
        <v>0</v>
      </c>
    </row>
    <row r="327" spans="1:16">
      <c r="A327" t="str">
        <f>IF(AND('Cihazlar'!A327="",'Cihazlar'!B327=""),"",IFERROR(INDEX('Müşteriler'!$A:$A,MATCH(IF('Cihazlar'!A327="","§",'Cihazlar'!A327),'Müşteriler'!$K:$K,0)),IFERROR(INDEX('Müşteriler'!$A:$A,MATCH(IF('Cihazlar'!B327="","§",'Cihazlar'!B327),'Müşteriler'!$C:$C,0)),'Cihazlar'!A327&amp;'Cihazlar'!B327)))</f>
        <v/>
      </c>
      <c r="B327" t="str">
        <f>IF('Cihazlar'!C327="","",IF(N327="",'Cihazlar'!C327,INDEX('Ürünler'!$B:$B,N327)))</f>
        <v/>
      </c>
      <c r="C327" t="str">
        <f>IF('Cihazlar'!D327="","",'Cihazlar'!D327)</f>
        <v/>
      </c>
      <c r="D327" s="16" t="str">
        <f>M327</f>
        <v/>
      </c>
      <c r="E327" t="str">
        <f>IF(P327&gt;0,P327&amp;" gün",IF(O327&gt;0,O327&amp;" ay",""))</f>
        <v/>
      </c>
      <c r="F327" s="16" t="str">
        <f>IF(OR('Cihazlar'!C327="",M327=""),"",IF(P327&gt;0,M327+P327,IF(O327&gt;0,EDATE(M327,O327),"")))</f>
        <v/>
      </c>
      <c r="G327" s="17" t="str">
        <f>IF(F327="","",F327-TODAY())</f>
        <v/>
      </c>
      <c r="H327" t="str">
        <f>IF(G327="","",IF(G327&lt;0,"Gecikmiş",IF(G327&lt;=30,"30 gün içinde","Planlı")))</f>
        <v/>
      </c>
      <c r="I327" s="16" t="str">
        <f>IF('Cihazlar'!S327="","",IF('Cihazlar'!T327="Uygun değil",(IF('Cihazlar'!S327="","",IF(ISNUMBER('Cihazlar'!S327),'Cihazlar'!S327,IFERROR(DATE(VALUE(RIGHT('Cihazlar'!S327,4)),VALUE(MID('Cihazlar'!S327,4,2)),VALUE(LEFT('Cihazlar'!S327,2))),""))))+0,EDATE((IF('Cihazlar'!S327="","",IF(ISNUMBER('Cihazlar'!S327),'Cihazlar'!S327,IFERROR(DATE(VALUE(RIGHT('Cihazlar'!S327,4)),VALUE(MID('Cihazlar'!S327,4,2)),VALUE(LEFT('Cihazlar'!S327,2))),"")))),12)))</f>
        <v/>
      </c>
      <c r="J327" s="17" t="str">
        <f>IF(I327="","",I327-TODAY())</f>
        <v/>
      </c>
      <c r="K327" s="16" t="str">
        <f>IF('Cihazlar'!V327="","",IF('Cihazlar'!W327="Uygun değil",(IF('Cihazlar'!V327="","",IF(ISNUMBER('Cihazlar'!V327),'Cihazlar'!V327,IFERROR(DATE(VALUE(RIGHT('Cihazlar'!V327,4)),VALUE(MID('Cihazlar'!V327,4,2)),VALUE(LEFT('Cihazlar'!V327,2))),""))))+0,EDATE((IF('Cihazlar'!V327="","",IF(ISNUMBER('Cihazlar'!V327),'Cihazlar'!V327,IFERROR(DATE(VALUE(RIGHT('Cihazlar'!V327,4)),VALUE(MID('Cihazlar'!V327,4,2)),VALUE(LEFT('Cihazlar'!V327,2))),"")))),12)))</f>
        <v/>
      </c>
      <c r="L327" s="17" t="str">
        <f>IF(K327="","",K327-TODAY())</f>
        <v/>
      </c>
      <c r="M327" s="16" t="str">
        <f>IF('Cihazlar'!F327&lt;&gt;"",IF('Cihazlar'!F327="","",IF(ISNUMBER('Cihazlar'!F327),'Cihazlar'!F327,IFERROR(DATE(VALUE(RIGHT('Cihazlar'!F327,4)),VALUE(MID('Cihazlar'!F327,4,2)),VALUE(LEFT('Cihazlar'!F327,2))),""))),IF('Cihazlar'!E327="","",IF(ISNUMBER('Cihazlar'!E327),'Cihazlar'!E327,IFERROR(DATE(VALUE(RIGHT('Cihazlar'!E327,4)),VALUE(MID('Cihazlar'!E327,4,2)),VALUE(LEFT('Cihazlar'!E327,2))),""))))</f>
        <v/>
      </c>
      <c r="N327" t="str">
        <f>IF('Cihazlar'!C327="","",IFERROR(MATCH('Cihazlar'!C327,'Ürünler'!$A:$A,0),IFERROR(MATCH('Cihazlar'!C327,'Ürünler'!$B:$B,0),"")))</f>
        <v/>
      </c>
      <c r="O327">
        <f>IF(P327&gt;0,0,IF('Cihazlar'!J327&lt;&gt;"",N(VALUE('Cihazlar'!J327)),IF(N327="",0,N(INDEX('Ürünler'!$C:$C,N327)))))</f>
        <v>0</v>
      </c>
      <c r="P327">
        <f>IF('Cihazlar'!K327&lt;&gt;"",N(VALUE('Cihazlar'!K327)),IF('Cihazlar'!J327&lt;&gt;"",0,IF(N327="",0,N(INDEX('Ürünler'!$D:$D,N327)))))</f>
        <v>0</v>
      </c>
    </row>
    <row r="328" spans="1:16">
      <c r="A328" t="str">
        <f>IF(AND('Cihazlar'!A328="",'Cihazlar'!B328=""),"",IFERROR(INDEX('Müşteriler'!$A:$A,MATCH(IF('Cihazlar'!A328="","§",'Cihazlar'!A328),'Müşteriler'!$K:$K,0)),IFERROR(INDEX('Müşteriler'!$A:$A,MATCH(IF('Cihazlar'!B328="","§",'Cihazlar'!B328),'Müşteriler'!$C:$C,0)),'Cihazlar'!A328&amp;'Cihazlar'!B328)))</f>
        <v/>
      </c>
      <c r="B328" t="str">
        <f>IF('Cihazlar'!C328="","",IF(N328="",'Cihazlar'!C328,INDEX('Ürünler'!$B:$B,N328)))</f>
        <v/>
      </c>
      <c r="C328" t="str">
        <f>IF('Cihazlar'!D328="","",'Cihazlar'!D328)</f>
        <v/>
      </c>
      <c r="D328" s="16" t="str">
        <f>M328</f>
        <v/>
      </c>
      <c r="E328" t="str">
        <f>IF(P328&gt;0,P328&amp;" gün",IF(O328&gt;0,O328&amp;" ay",""))</f>
        <v/>
      </c>
      <c r="F328" s="16" t="str">
        <f>IF(OR('Cihazlar'!C328="",M328=""),"",IF(P328&gt;0,M328+P328,IF(O328&gt;0,EDATE(M328,O328),"")))</f>
        <v/>
      </c>
      <c r="G328" s="17" t="str">
        <f>IF(F328="","",F328-TODAY())</f>
        <v/>
      </c>
      <c r="H328" t="str">
        <f>IF(G328="","",IF(G328&lt;0,"Gecikmiş",IF(G328&lt;=30,"30 gün içinde","Planlı")))</f>
        <v/>
      </c>
      <c r="I328" s="16" t="str">
        <f>IF('Cihazlar'!S328="","",IF('Cihazlar'!T328="Uygun değil",(IF('Cihazlar'!S328="","",IF(ISNUMBER('Cihazlar'!S328),'Cihazlar'!S328,IFERROR(DATE(VALUE(RIGHT('Cihazlar'!S328,4)),VALUE(MID('Cihazlar'!S328,4,2)),VALUE(LEFT('Cihazlar'!S328,2))),""))))+0,EDATE((IF('Cihazlar'!S328="","",IF(ISNUMBER('Cihazlar'!S328),'Cihazlar'!S328,IFERROR(DATE(VALUE(RIGHT('Cihazlar'!S328,4)),VALUE(MID('Cihazlar'!S328,4,2)),VALUE(LEFT('Cihazlar'!S328,2))),"")))),12)))</f>
        <v/>
      </c>
      <c r="J328" s="17" t="str">
        <f>IF(I328="","",I328-TODAY())</f>
        <v/>
      </c>
      <c r="K328" s="16" t="str">
        <f>IF('Cihazlar'!V328="","",IF('Cihazlar'!W328="Uygun değil",(IF('Cihazlar'!V328="","",IF(ISNUMBER('Cihazlar'!V328),'Cihazlar'!V328,IFERROR(DATE(VALUE(RIGHT('Cihazlar'!V328,4)),VALUE(MID('Cihazlar'!V328,4,2)),VALUE(LEFT('Cihazlar'!V328,2))),""))))+0,EDATE((IF('Cihazlar'!V328="","",IF(ISNUMBER('Cihazlar'!V328),'Cihazlar'!V328,IFERROR(DATE(VALUE(RIGHT('Cihazlar'!V328,4)),VALUE(MID('Cihazlar'!V328,4,2)),VALUE(LEFT('Cihazlar'!V328,2))),"")))),12)))</f>
        <v/>
      </c>
      <c r="L328" s="17" t="str">
        <f>IF(K328="","",K328-TODAY())</f>
        <v/>
      </c>
      <c r="M328" s="16" t="str">
        <f>IF('Cihazlar'!F328&lt;&gt;"",IF('Cihazlar'!F328="","",IF(ISNUMBER('Cihazlar'!F328),'Cihazlar'!F328,IFERROR(DATE(VALUE(RIGHT('Cihazlar'!F328,4)),VALUE(MID('Cihazlar'!F328,4,2)),VALUE(LEFT('Cihazlar'!F328,2))),""))),IF('Cihazlar'!E328="","",IF(ISNUMBER('Cihazlar'!E328),'Cihazlar'!E328,IFERROR(DATE(VALUE(RIGHT('Cihazlar'!E328,4)),VALUE(MID('Cihazlar'!E328,4,2)),VALUE(LEFT('Cihazlar'!E328,2))),""))))</f>
        <v/>
      </c>
      <c r="N328" t="str">
        <f>IF('Cihazlar'!C328="","",IFERROR(MATCH('Cihazlar'!C328,'Ürünler'!$A:$A,0),IFERROR(MATCH('Cihazlar'!C328,'Ürünler'!$B:$B,0),"")))</f>
        <v/>
      </c>
      <c r="O328">
        <f>IF(P328&gt;0,0,IF('Cihazlar'!J328&lt;&gt;"",N(VALUE('Cihazlar'!J328)),IF(N328="",0,N(INDEX('Ürünler'!$C:$C,N328)))))</f>
        <v>0</v>
      </c>
      <c r="P328">
        <f>IF('Cihazlar'!K328&lt;&gt;"",N(VALUE('Cihazlar'!K328)),IF('Cihazlar'!J328&lt;&gt;"",0,IF(N328="",0,N(INDEX('Ürünler'!$D:$D,N328)))))</f>
        <v>0</v>
      </c>
    </row>
    <row r="329" spans="1:16">
      <c r="A329" t="str">
        <f>IF(AND('Cihazlar'!A329="",'Cihazlar'!B329=""),"",IFERROR(INDEX('Müşteriler'!$A:$A,MATCH(IF('Cihazlar'!A329="","§",'Cihazlar'!A329),'Müşteriler'!$K:$K,0)),IFERROR(INDEX('Müşteriler'!$A:$A,MATCH(IF('Cihazlar'!B329="","§",'Cihazlar'!B329),'Müşteriler'!$C:$C,0)),'Cihazlar'!A329&amp;'Cihazlar'!B329)))</f>
        <v/>
      </c>
      <c r="B329" t="str">
        <f>IF('Cihazlar'!C329="","",IF(N329="",'Cihazlar'!C329,INDEX('Ürünler'!$B:$B,N329)))</f>
        <v/>
      </c>
      <c r="C329" t="str">
        <f>IF('Cihazlar'!D329="","",'Cihazlar'!D329)</f>
        <v/>
      </c>
      <c r="D329" s="16" t="str">
        <f>M329</f>
        <v/>
      </c>
      <c r="E329" t="str">
        <f>IF(P329&gt;0,P329&amp;" gün",IF(O329&gt;0,O329&amp;" ay",""))</f>
        <v/>
      </c>
      <c r="F329" s="16" t="str">
        <f>IF(OR('Cihazlar'!C329="",M329=""),"",IF(P329&gt;0,M329+P329,IF(O329&gt;0,EDATE(M329,O329),"")))</f>
        <v/>
      </c>
      <c r="G329" s="17" t="str">
        <f>IF(F329="","",F329-TODAY())</f>
        <v/>
      </c>
      <c r="H329" t="str">
        <f>IF(G329="","",IF(G329&lt;0,"Gecikmiş",IF(G329&lt;=30,"30 gün içinde","Planlı")))</f>
        <v/>
      </c>
      <c r="I329" s="16" t="str">
        <f>IF('Cihazlar'!S329="","",IF('Cihazlar'!T329="Uygun değil",(IF('Cihazlar'!S329="","",IF(ISNUMBER('Cihazlar'!S329),'Cihazlar'!S329,IFERROR(DATE(VALUE(RIGHT('Cihazlar'!S329,4)),VALUE(MID('Cihazlar'!S329,4,2)),VALUE(LEFT('Cihazlar'!S329,2))),""))))+0,EDATE((IF('Cihazlar'!S329="","",IF(ISNUMBER('Cihazlar'!S329),'Cihazlar'!S329,IFERROR(DATE(VALUE(RIGHT('Cihazlar'!S329,4)),VALUE(MID('Cihazlar'!S329,4,2)),VALUE(LEFT('Cihazlar'!S329,2))),"")))),12)))</f>
        <v/>
      </c>
      <c r="J329" s="17" t="str">
        <f>IF(I329="","",I329-TODAY())</f>
        <v/>
      </c>
      <c r="K329" s="16" t="str">
        <f>IF('Cihazlar'!V329="","",IF('Cihazlar'!W329="Uygun değil",(IF('Cihazlar'!V329="","",IF(ISNUMBER('Cihazlar'!V329),'Cihazlar'!V329,IFERROR(DATE(VALUE(RIGHT('Cihazlar'!V329,4)),VALUE(MID('Cihazlar'!V329,4,2)),VALUE(LEFT('Cihazlar'!V329,2))),""))))+0,EDATE((IF('Cihazlar'!V329="","",IF(ISNUMBER('Cihazlar'!V329),'Cihazlar'!V329,IFERROR(DATE(VALUE(RIGHT('Cihazlar'!V329,4)),VALUE(MID('Cihazlar'!V329,4,2)),VALUE(LEFT('Cihazlar'!V329,2))),"")))),12)))</f>
        <v/>
      </c>
      <c r="L329" s="17" t="str">
        <f>IF(K329="","",K329-TODAY())</f>
        <v/>
      </c>
      <c r="M329" s="16" t="str">
        <f>IF('Cihazlar'!F329&lt;&gt;"",IF('Cihazlar'!F329="","",IF(ISNUMBER('Cihazlar'!F329),'Cihazlar'!F329,IFERROR(DATE(VALUE(RIGHT('Cihazlar'!F329,4)),VALUE(MID('Cihazlar'!F329,4,2)),VALUE(LEFT('Cihazlar'!F329,2))),""))),IF('Cihazlar'!E329="","",IF(ISNUMBER('Cihazlar'!E329),'Cihazlar'!E329,IFERROR(DATE(VALUE(RIGHT('Cihazlar'!E329,4)),VALUE(MID('Cihazlar'!E329,4,2)),VALUE(LEFT('Cihazlar'!E329,2))),""))))</f>
        <v/>
      </c>
      <c r="N329" t="str">
        <f>IF('Cihazlar'!C329="","",IFERROR(MATCH('Cihazlar'!C329,'Ürünler'!$A:$A,0),IFERROR(MATCH('Cihazlar'!C329,'Ürünler'!$B:$B,0),"")))</f>
        <v/>
      </c>
      <c r="O329">
        <f>IF(P329&gt;0,0,IF('Cihazlar'!J329&lt;&gt;"",N(VALUE('Cihazlar'!J329)),IF(N329="",0,N(INDEX('Ürünler'!$C:$C,N329)))))</f>
        <v>0</v>
      </c>
      <c r="P329">
        <f>IF('Cihazlar'!K329&lt;&gt;"",N(VALUE('Cihazlar'!K329)),IF('Cihazlar'!J329&lt;&gt;"",0,IF(N329="",0,N(INDEX('Ürünler'!$D:$D,N329)))))</f>
        <v>0</v>
      </c>
    </row>
    <row r="330" spans="1:16">
      <c r="A330" t="str">
        <f>IF(AND('Cihazlar'!A330="",'Cihazlar'!B330=""),"",IFERROR(INDEX('Müşteriler'!$A:$A,MATCH(IF('Cihazlar'!A330="","§",'Cihazlar'!A330),'Müşteriler'!$K:$K,0)),IFERROR(INDEX('Müşteriler'!$A:$A,MATCH(IF('Cihazlar'!B330="","§",'Cihazlar'!B330),'Müşteriler'!$C:$C,0)),'Cihazlar'!A330&amp;'Cihazlar'!B330)))</f>
        <v/>
      </c>
      <c r="B330" t="str">
        <f>IF('Cihazlar'!C330="","",IF(N330="",'Cihazlar'!C330,INDEX('Ürünler'!$B:$B,N330)))</f>
        <v/>
      </c>
      <c r="C330" t="str">
        <f>IF('Cihazlar'!D330="","",'Cihazlar'!D330)</f>
        <v/>
      </c>
      <c r="D330" s="16" t="str">
        <f>M330</f>
        <v/>
      </c>
      <c r="E330" t="str">
        <f>IF(P330&gt;0,P330&amp;" gün",IF(O330&gt;0,O330&amp;" ay",""))</f>
        <v/>
      </c>
      <c r="F330" s="16" t="str">
        <f>IF(OR('Cihazlar'!C330="",M330=""),"",IF(P330&gt;0,M330+P330,IF(O330&gt;0,EDATE(M330,O330),"")))</f>
        <v/>
      </c>
      <c r="G330" s="17" t="str">
        <f>IF(F330="","",F330-TODAY())</f>
        <v/>
      </c>
      <c r="H330" t="str">
        <f>IF(G330="","",IF(G330&lt;0,"Gecikmiş",IF(G330&lt;=30,"30 gün içinde","Planlı")))</f>
        <v/>
      </c>
      <c r="I330" s="16" t="str">
        <f>IF('Cihazlar'!S330="","",IF('Cihazlar'!T330="Uygun değil",(IF('Cihazlar'!S330="","",IF(ISNUMBER('Cihazlar'!S330),'Cihazlar'!S330,IFERROR(DATE(VALUE(RIGHT('Cihazlar'!S330,4)),VALUE(MID('Cihazlar'!S330,4,2)),VALUE(LEFT('Cihazlar'!S330,2))),""))))+0,EDATE((IF('Cihazlar'!S330="","",IF(ISNUMBER('Cihazlar'!S330),'Cihazlar'!S330,IFERROR(DATE(VALUE(RIGHT('Cihazlar'!S330,4)),VALUE(MID('Cihazlar'!S330,4,2)),VALUE(LEFT('Cihazlar'!S330,2))),"")))),12)))</f>
        <v/>
      </c>
      <c r="J330" s="17" t="str">
        <f>IF(I330="","",I330-TODAY())</f>
        <v/>
      </c>
      <c r="K330" s="16" t="str">
        <f>IF('Cihazlar'!V330="","",IF('Cihazlar'!W330="Uygun değil",(IF('Cihazlar'!V330="","",IF(ISNUMBER('Cihazlar'!V330),'Cihazlar'!V330,IFERROR(DATE(VALUE(RIGHT('Cihazlar'!V330,4)),VALUE(MID('Cihazlar'!V330,4,2)),VALUE(LEFT('Cihazlar'!V330,2))),""))))+0,EDATE((IF('Cihazlar'!V330="","",IF(ISNUMBER('Cihazlar'!V330),'Cihazlar'!V330,IFERROR(DATE(VALUE(RIGHT('Cihazlar'!V330,4)),VALUE(MID('Cihazlar'!V330,4,2)),VALUE(LEFT('Cihazlar'!V330,2))),"")))),12)))</f>
        <v/>
      </c>
      <c r="L330" s="17" t="str">
        <f>IF(K330="","",K330-TODAY())</f>
        <v/>
      </c>
      <c r="M330" s="16" t="str">
        <f>IF('Cihazlar'!F330&lt;&gt;"",IF('Cihazlar'!F330="","",IF(ISNUMBER('Cihazlar'!F330),'Cihazlar'!F330,IFERROR(DATE(VALUE(RIGHT('Cihazlar'!F330,4)),VALUE(MID('Cihazlar'!F330,4,2)),VALUE(LEFT('Cihazlar'!F330,2))),""))),IF('Cihazlar'!E330="","",IF(ISNUMBER('Cihazlar'!E330),'Cihazlar'!E330,IFERROR(DATE(VALUE(RIGHT('Cihazlar'!E330,4)),VALUE(MID('Cihazlar'!E330,4,2)),VALUE(LEFT('Cihazlar'!E330,2))),""))))</f>
        <v/>
      </c>
      <c r="N330" t="str">
        <f>IF('Cihazlar'!C330="","",IFERROR(MATCH('Cihazlar'!C330,'Ürünler'!$A:$A,0),IFERROR(MATCH('Cihazlar'!C330,'Ürünler'!$B:$B,0),"")))</f>
        <v/>
      </c>
      <c r="O330">
        <f>IF(P330&gt;0,0,IF('Cihazlar'!J330&lt;&gt;"",N(VALUE('Cihazlar'!J330)),IF(N330="",0,N(INDEX('Ürünler'!$C:$C,N330)))))</f>
        <v>0</v>
      </c>
      <c r="P330">
        <f>IF('Cihazlar'!K330&lt;&gt;"",N(VALUE('Cihazlar'!K330)),IF('Cihazlar'!J330&lt;&gt;"",0,IF(N330="",0,N(INDEX('Ürünler'!$D:$D,N330)))))</f>
        <v>0</v>
      </c>
    </row>
    <row r="331" spans="1:16">
      <c r="A331" t="str">
        <f>IF(AND('Cihazlar'!A331="",'Cihazlar'!B331=""),"",IFERROR(INDEX('Müşteriler'!$A:$A,MATCH(IF('Cihazlar'!A331="","§",'Cihazlar'!A331),'Müşteriler'!$K:$K,0)),IFERROR(INDEX('Müşteriler'!$A:$A,MATCH(IF('Cihazlar'!B331="","§",'Cihazlar'!B331),'Müşteriler'!$C:$C,0)),'Cihazlar'!A331&amp;'Cihazlar'!B331)))</f>
        <v/>
      </c>
      <c r="B331" t="str">
        <f>IF('Cihazlar'!C331="","",IF(N331="",'Cihazlar'!C331,INDEX('Ürünler'!$B:$B,N331)))</f>
        <v/>
      </c>
      <c r="C331" t="str">
        <f>IF('Cihazlar'!D331="","",'Cihazlar'!D331)</f>
        <v/>
      </c>
      <c r="D331" s="16" t="str">
        <f>M331</f>
        <v/>
      </c>
      <c r="E331" t="str">
        <f>IF(P331&gt;0,P331&amp;" gün",IF(O331&gt;0,O331&amp;" ay",""))</f>
        <v/>
      </c>
      <c r="F331" s="16" t="str">
        <f>IF(OR('Cihazlar'!C331="",M331=""),"",IF(P331&gt;0,M331+P331,IF(O331&gt;0,EDATE(M331,O331),"")))</f>
        <v/>
      </c>
      <c r="G331" s="17" t="str">
        <f>IF(F331="","",F331-TODAY())</f>
        <v/>
      </c>
      <c r="H331" t="str">
        <f>IF(G331="","",IF(G331&lt;0,"Gecikmiş",IF(G331&lt;=30,"30 gün içinde","Planlı")))</f>
        <v/>
      </c>
      <c r="I331" s="16" t="str">
        <f>IF('Cihazlar'!S331="","",IF('Cihazlar'!T331="Uygun değil",(IF('Cihazlar'!S331="","",IF(ISNUMBER('Cihazlar'!S331),'Cihazlar'!S331,IFERROR(DATE(VALUE(RIGHT('Cihazlar'!S331,4)),VALUE(MID('Cihazlar'!S331,4,2)),VALUE(LEFT('Cihazlar'!S331,2))),""))))+0,EDATE((IF('Cihazlar'!S331="","",IF(ISNUMBER('Cihazlar'!S331),'Cihazlar'!S331,IFERROR(DATE(VALUE(RIGHT('Cihazlar'!S331,4)),VALUE(MID('Cihazlar'!S331,4,2)),VALUE(LEFT('Cihazlar'!S331,2))),"")))),12)))</f>
        <v/>
      </c>
      <c r="J331" s="17" t="str">
        <f>IF(I331="","",I331-TODAY())</f>
        <v/>
      </c>
      <c r="K331" s="16" t="str">
        <f>IF('Cihazlar'!V331="","",IF('Cihazlar'!W331="Uygun değil",(IF('Cihazlar'!V331="","",IF(ISNUMBER('Cihazlar'!V331),'Cihazlar'!V331,IFERROR(DATE(VALUE(RIGHT('Cihazlar'!V331,4)),VALUE(MID('Cihazlar'!V331,4,2)),VALUE(LEFT('Cihazlar'!V331,2))),""))))+0,EDATE((IF('Cihazlar'!V331="","",IF(ISNUMBER('Cihazlar'!V331),'Cihazlar'!V331,IFERROR(DATE(VALUE(RIGHT('Cihazlar'!V331,4)),VALUE(MID('Cihazlar'!V331,4,2)),VALUE(LEFT('Cihazlar'!V331,2))),"")))),12)))</f>
        <v/>
      </c>
      <c r="L331" s="17" t="str">
        <f>IF(K331="","",K331-TODAY())</f>
        <v/>
      </c>
      <c r="M331" s="16" t="str">
        <f>IF('Cihazlar'!F331&lt;&gt;"",IF('Cihazlar'!F331="","",IF(ISNUMBER('Cihazlar'!F331),'Cihazlar'!F331,IFERROR(DATE(VALUE(RIGHT('Cihazlar'!F331,4)),VALUE(MID('Cihazlar'!F331,4,2)),VALUE(LEFT('Cihazlar'!F331,2))),""))),IF('Cihazlar'!E331="","",IF(ISNUMBER('Cihazlar'!E331),'Cihazlar'!E331,IFERROR(DATE(VALUE(RIGHT('Cihazlar'!E331,4)),VALUE(MID('Cihazlar'!E331,4,2)),VALUE(LEFT('Cihazlar'!E331,2))),""))))</f>
        <v/>
      </c>
      <c r="N331" t="str">
        <f>IF('Cihazlar'!C331="","",IFERROR(MATCH('Cihazlar'!C331,'Ürünler'!$A:$A,0),IFERROR(MATCH('Cihazlar'!C331,'Ürünler'!$B:$B,0),"")))</f>
        <v/>
      </c>
      <c r="O331">
        <f>IF(P331&gt;0,0,IF('Cihazlar'!J331&lt;&gt;"",N(VALUE('Cihazlar'!J331)),IF(N331="",0,N(INDEX('Ürünler'!$C:$C,N331)))))</f>
        <v>0</v>
      </c>
      <c r="P331">
        <f>IF('Cihazlar'!K331&lt;&gt;"",N(VALUE('Cihazlar'!K331)),IF('Cihazlar'!J331&lt;&gt;"",0,IF(N331="",0,N(INDEX('Ürünler'!$D:$D,N331)))))</f>
        <v>0</v>
      </c>
    </row>
    <row r="332" spans="1:16">
      <c r="A332" t="str">
        <f>IF(AND('Cihazlar'!A332="",'Cihazlar'!B332=""),"",IFERROR(INDEX('Müşteriler'!$A:$A,MATCH(IF('Cihazlar'!A332="","§",'Cihazlar'!A332),'Müşteriler'!$K:$K,0)),IFERROR(INDEX('Müşteriler'!$A:$A,MATCH(IF('Cihazlar'!B332="","§",'Cihazlar'!B332),'Müşteriler'!$C:$C,0)),'Cihazlar'!A332&amp;'Cihazlar'!B332)))</f>
        <v/>
      </c>
      <c r="B332" t="str">
        <f>IF('Cihazlar'!C332="","",IF(N332="",'Cihazlar'!C332,INDEX('Ürünler'!$B:$B,N332)))</f>
        <v/>
      </c>
      <c r="C332" t="str">
        <f>IF('Cihazlar'!D332="","",'Cihazlar'!D332)</f>
        <v/>
      </c>
      <c r="D332" s="16" t="str">
        <f>M332</f>
        <v/>
      </c>
      <c r="E332" t="str">
        <f>IF(P332&gt;0,P332&amp;" gün",IF(O332&gt;0,O332&amp;" ay",""))</f>
        <v/>
      </c>
      <c r="F332" s="16" t="str">
        <f>IF(OR('Cihazlar'!C332="",M332=""),"",IF(P332&gt;0,M332+P332,IF(O332&gt;0,EDATE(M332,O332),"")))</f>
        <v/>
      </c>
      <c r="G332" s="17" t="str">
        <f>IF(F332="","",F332-TODAY())</f>
        <v/>
      </c>
      <c r="H332" t="str">
        <f>IF(G332="","",IF(G332&lt;0,"Gecikmiş",IF(G332&lt;=30,"30 gün içinde","Planlı")))</f>
        <v/>
      </c>
      <c r="I332" s="16" t="str">
        <f>IF('Cihazlar'!S332="","",IF('Cihazlar'!T332="Uygun değil",(IF('Cihazlar'!S332="","",IF(ISNUMBER('Cihazlar'!S332),'Cihazlar'!S332,IFERROR(DATE(VALUE(RIGHT('Cihazlar'!S332,4)),VALUE(MID('Cihazlar'!S332,4,2)),VALUE(LEFT('Cihazlar'!S332,2))),""))))+0,EDATE((IF('Cihazlar'!S332="","",IF(ISNUMBER('Cihazlar'!S332),'Cihazlar'!S332,IFERROR(DATE(VALUE(RIGHT('Cihazlar'!S332,4)),VALUE(MID('Cihazlar'!S332,4,2)),VALUE(LEFT('Cihazlar'!S332,2))),"")))),12)))</f>
        <v/>
      </c>
      <c r="J332" s="17" t="str">
        <f>IF(I332="","",I332-TODAY())</f>
        <v/>
      </c>
      <c r="K332" s="16" t="str">
        <f>IF('Cihazlar'!V332="","",IF('Cihazlar'!W332="Uygun değil",(IF('Cihazlar'!V332="","",IF(ISNUMBER('Cihazlar'!V332),'Cihazlar'!V332,IFERROR(DATE(VALUE(RIGHT('Cihazlar'!V332,4)),VALUE(MID('Cihazlar'!V332,4,2)),VALUE(LEFT('Cihazlar'!V332,2))),""))))+0,EDATE((IF('Cihazlar'!V332="","",IF(ISNUMBER('Cihazlar'!V332),'Cihazlar'!V332,IFERROR(DATE(VALUE(RIGHT('Cihazlar'!V332,4)),VALUE(MID('Cihazlar'!V332,4,2)),VALUE(LEFT('Cihazlar'!V332,2))),"")))),12)))</f>
        <v/>
      </c>
      <c r="L332" s="17" t="str">
        <f>IF(K332="","",K332-TODAY())</f>
        <v/>
      </c>
      <c r="M332" s="16" t="str">
        <f>IF('Cihazlar'!F332&lt;&gt;"",IF('Cihazlar'!F332="","",IF(ISNUMBER('Cihazlar'!F332),'Cihazlar'!F332,IFERROR(DATE(VALUE(RIGHT('Cihazlar'!F332,4)),VALUE(MID('Cihazlar'!F332,4,2)),VALUE(LEFT('Cihazlar'!F332,2))),""))),IF('Cihazlar'!E332="","",IF(ISNUMBER('Cihazlar'!E332),'Cihazlar'!E332,IFERROR(DATE(VALUE(RIGHT('Cihazlar'!E332,4)),VALUE(MID('Cihazlar'!E332,4,2)),VALUE(LEFT('Cihazlar'!E332,2))),""))))</f>
        <v/>
      </c>
      <c r="N332" t="str">
        <f>IF('Cihazlar'!C332="","",IFERROR(MATCH('Cihazlar'!C332,'Ürünler'!$A:$A,0),IFERROR(MATCH('Cihazlar'!C332,'Ürünler'!$B:$B,0),"")))</f>
        <v/>
      </c>
      <c r="O332">
        <f>IF(P332&gt;0,0,IF('Cihazlar'!J332&lt;&gt;"",N(VALUE('Cihazlar'!J332)),IF(N332="",0,N(INDEX('Ürünler'!$C:$C,N332)))))</f>
        <v>0</v>
      </c>
      <c r="P332">
        <f>IF('Cihazlar'!K332&lt;&gt;"",N(VALUE('Cihazlar'!K332)),IF('Cihazlar'!J332&lt;&gt;"",0,IF(N332="",0,N(INDEX('Ürünler'!$D:$D,N332)))))</f>
        <v>0</v>
      </c>
    </row>
    <row r="333" spans="1:16">
      <c r="A333" t="str">
        <f>IF(AND('Cihazlar'!A333="",'Cihazlar'!B333=""),"",IFERROR(INDEX('Müşteriler'!$A:$A,MATCH(IF('Cihazlar'!A333="","§",'Cihazlar'!A333),'Müşteriler'!$K:$K,0)),IFERROR(INDEX('Müşteriler'!$A:$A,MATCH(IF('Cihazlar'!B333="","§",'Cihazlar'!B333),'Müşteriler'!$C:$C,0)),'Cihazlar'!A333&amp;'Cihazlar'!B333)))</f>
        <v/>
      </c>
      <c r="B333" t="str">
        <f>IF('Cihazlar'!C333="","",IF(N333="",'Cihazlar'!C333,INDEX('Ürünler'!$B:$B,N333)))</f>
        <v/>
      </c>
      <c r="C333" t="str">
        <f>IF('Cihazlar'!D333="","",'Cihazlar'!D333)</f>
        <v/>
      </c>
      <c r="D333" s="16" t="str">
        <f>M333</f>
        <v/>
      </c>
      <c r="E333" t="str">
        <f>IF(P333&gt;0,P333&amp;" gün",IF(O333&gt;0,O333&amp;" ay",""))</f>
        <v/>
      </c>
      <c r="F333" s="16" t="str">
        <f>IF(OR('Cihazlar'!C333="",M333=""),"",IF(P333&gt;0,M333+P333,IF(O333&gt;0,EDATE(M333,O333),"")))</f>
        <v/>
      </c>
      <c r="G333" s="17" t="str">
        <f>IF(F333="","",F333-TODAY())</f>
        <v/>
      </c>
      <c r="H333" t="str">
        <f>IF(G333="","",IF(G333&lt;0,"Gecikmiş",IF(G333&lt;=30,"30 gün içinde","Planlı")))</f>
        <v/>
      </c>
      <c r="I333" s="16" t="str">
        <f>IF('Cihazlar'!S333="","",IF('Cihazlar'!T333="Uygun değil",(IF('Cihazlar'!S333="","",IF(ISNUMBER('Cihazlar'!S333),'Cihazlar'!S333,IFERROR(DATE(VALUE(RIGHT('Cihazlar'!S333,4)),VALUE(MID('Cihazlar'!S333,4,2)),VALUE(LEFT('Cihazlar'!S333,2))),""))))+0,EDATE((IF('Cihazlar'!S333="","",IF(ISNUMBER('Cihazlar'!S333),'Cihazlar'!S333,IFERROR(DATE(VALUE(RIGHT('Cihazlar'!S333,4)),VALUE(MID('Cihazlar'!S333,4,2)),VALUE(LEFT('Cihazlar'!S333,2))),"")))),12)))</f>
        <v/>
      </c>
      <c r="J333" s="17" t="str">
        <f>IF(I333="","",I333-TODAY())</f>
        <v/>
      </c>
      <c r="K333" s="16" t="str">
        <f>IF('Cihazlar'!V333="","",IF('Cihazlar'!W333="Uygun değil",(IF('Cihazlar'!V333="","",IF(ISNUMBER('Cihazlar'!V333),'Cihazlar'!V333,IFERROR(DATE(VALUE(RIGHT('Cihazlar'!V333,4)),VALUE(MID('Cihazlar'!V333,4,2)),VALUE(LEFT('Cihazlar'!V333,2))),""))))+0,EDATE((IF('Cihazlar'!V333="","",IF(ISNUMBER('Cihazlar'!V333),'Cihazlar'!V333,IFERROR(DATE(VALUE(RIGHT('Cihazlar'!V333,4)),VALUE(MID('Cihazlar'!V333,4,2)),VALUE(LEFT('Cihazlar'!V333,2))),"")))),12)))</f>
        <v/>
      </c>
      <c r="L333" s="17" t="str">
        <f>IF(K333="","",K333-TODAY())</f>
        <v/>
      </c>
      <c r="M333" s="16" t="str">
        <f>IF('Cihazlar'!F333&lt;&gt;"",IF('Cihazlar'!F333="","",IF(ISNUMBER('Cihazlar'!F333),'Cihazlar'!F333,IFERROR(DATE(VALUE(RIGHT('Cihazlar'!F333,4)),VALUE(MID('Cihazlar'!F333,4,2)),VALUE(LEFT('Cihazlar'!F333,2))),""))),IF('Cihazlar'!E333="","",IF(ISNUMBER('Cihazlar'!E333),'Cihazlar'!E333,IFERROR(DATE(VALUE(RIGHT('Cihazlar'!E333,4)),VALUE(MID('Cihazlar'!E333,4,2)),VALUE(LEFT('Cihazlar'!E333,2))),""))))</f>
        <v/>
      </c>
      <c r="N333" t="str">
        <f>IF('Cihazlar'!C333="","",IFERROR(MATCH('Cihazlar'!C333,'Ürünler'!$A:$A,0),IFERROR(MATCH('Cihazlar'!C333,'Ürünler'!$B:$B,0),"")))</f>
        <v/>
      </c>
      <c r="O333">
        <f>IF(P333&gt;0,0,IF('Cihazlar'!J333&lt;&gt;"",N(VALUE('Cihazlar'!J333)),IF(N333="",0,N(INDEX('Ürünler'!$C:$C,N333)))))</f>
        <v>0</v>
      </c>
      <c r="P333">
        <f>IF('Cihazlar'!K333&lt;&gt;"",N(VALUE('Cihazlar'!K333)),IF('Cihazlar'!J333&lt;&gt;"",0,IF(N333="",0,N(INDEX('Ürünler'!$D:$D,N333)))))</f>
        <v>0</v>
      </c>
    </row>
    <row r="334" spans="1:16">
      <c r="A334" t="str">
        <f>IF(AND('Cihazlar'!A334="",'Cihazlar'!B334=""),"",IFERROR(INDEX('Müşteriler'!$A:$A,MATCH(IF('Cihazlar'!A334="","§",'Cihazlar'!A334),'Müşteriler'!$K:$K,0)),IFERROR(INDEX('Müşteriler'!$A:$A,MATCH(IF('Cihazlar'!B334="","§",'Cihazlar'!B334),'Müşteriler'!$C:$C,0)),'Cihazlar'!A334&amp;'Cihazlar'!B334)))</f>
        <v/>
      </c>
      <c r="B334" t="str">
        <f>IF('Cihazlar'!C334="","",IF(N334="",'Cihazlar'!C334,INDEX('Ürünler'!$B:$B,N334)))</f>
        <v/>
      </c>
      <c r="C334" t="str">
        <f>IF('Cihazlar'!D334="","",'Cihazlar'!D334)</f>
        <v/>
      </c>
      <c r="D334" s="16" t="str">
        <f>M334</f>
        <v/>
      </c>
      <c r="E334" t="str">
        <f>IF(P334&gt;0,P334&amp;" gün",IF(O334&gt;0,O334&amp;" ay",""))</f>
        <v/>
      </c>
      <c r="F334" s="16" t="str">
        <f>IF(OR('Cihazlar'!C334="",M334=""),"",IF(P334&gt;0,M334+P334,IF(O334&gt;0,EDATE(M334,O334),"")))</f>
        <v/>
      </c>
      <c r="G334" s="17" t="str">
        <f>IF(F334="","",F334-TODAY())</f>
        <v/>
      </c>
      <c r="H334" t="str">
        <f>IF(G334="","",IF(G334&lt;0,"Gecikmiş",IF(G334&lt;=30,"30 gün içinde","Planlı")))</f>
        <v/>
      </c>
      <c r="I334" s="16" t="str">
        <f>IF('Cihazlar'!S334="","",IF('Cihazlar'!T334="Uygun değil",(IF('Cihazlar'!S334="","",IF(ISNUMBER('Cihazlar'!S334),'Cihazlar'!S334,IFERROR(DATE(VALUE(RIGHT('Cihazlar'!S334,4)),VALUE(MID('Cihazlar'!S334,4,2)),VALUE(LEFT('Cihazlar'!S334,2))),""))))+0,EDATE((IF('Cihazlar'!S334="","",IF(ISNUMBER('Cihazlar'!S334),'Cihazlar'!S334,IFERROR(DATE(VALUE(RIGHT('Cihazlar'!S334,4)),VALUE(MID('Cihazlar'!S334,4,2)),VALUE(LEFT('Cihazlar'!S334,2))),"")))),12)))</f>
        <v/>
      </c>
      <c r="J334" s="17" t="str">
        <f>IF(I334="","",I334-TODAY())</f>
        <v/>
      </c>
      <c r="K334" s="16" t="str">
        <f>IF('Cihazlar'!V334="","",IF('Cihazlar'!W334="Uygun değil",(IF('Cihazlar'!V334="","",IF(ISNUMBER('Cihazlar'!V334),'Cihazlar'!V334,IFERROR(DATE(VALUE(RIGHT('Cihazlar'!V334,4)),VALUE(MID('Cihazlar'!V334,4,2)),VALUE(LEFT('Cihazlar'!V334,2))),""))))+0,EDATE((IF('Cihazlar'!V334="","",IF(ISNUMBER('Cihazlar'!V334),'Cihazlar'!V334,IFERROR(DATE(VALUE(RIGHT('Cihazlar'!V334,4)),VALUE(MID('Cihazlar'!V334,4,2)),VALUE(LEFT('Cihazlar'!V334,2))),"")))),12)))</f>
        <v/>
      </c>
      <c r="L334" s="17" t="str">
        <f>IF(K334="","",K334-TODAY())</f>
        <v/>
      </c>
      <c r="M334" s="16" t="str">
        <f>IF('Cihazlar'!F334&lt;&gt;"",IF('Cihazlar'!F334="","",IF(ISNUMBER('Cihazlar'!F334),'Cihazlar'!F334,IFERROR(DATE(VALUE(RIGHT('Cihazlar'!F334,4)),VALUE(MID('Cihazlar'!F334,4,2)),VALUE(LEFT('Cihazlar'!F334,2))),""))),IF('Cihazlar'!E334="","",IF(ISNUMBER('Cihazlar'!E334),'Cihazlar'!E334,IFERROR(DATE(VALUE(RIGHT('Cihazlar'!E334,4)),VALUE(MID('Cihazlar'!E334,4,2)),VALUE(LEFT('Cihazlar'!E334,2))),""))))</f>
        <v/>
      </c>
      <c r="N334" t="str">
        <f>IF('Cihazlar'!C334="","",IFERROR(MATCH('Cihazlar'!C334,'Ürünler'!$A:$A,0),IFERROR(MATCH('Cihazlar'!C334,'Ürünler'!$B:$B,0),"")))</f>
        <v/>
      </c>
      <c r="O334">
        <f>IF(P334&gt;0,0,IF('Cihazlar'!J334&lt;&gt;"",N(VALUE('Cihazlar'!J334)),IF(N334="",0,N(INDEX('Ürünler'!$C:$C,N334)))))</f>
        <v>0</v>
      </c>
      <c r="P334">
        <f>IF('Cihazlar'!K334&lt;&gt;"",N(VALUE('Cihazlar'!K334)),IF('Cihazlar'!J334&lt;&gt;"",0,IF(N334="",0,N(INDEX('Ürünler'!$D:$D,N334)))))</f>
        <v>0</v>
      </c>
    </row>
    <row r="335" spans="1:16">
      <c r="A335" t="str">
        <f>IF(AND('Cihazlar'!A335="",'Cihazlar'!B335=""),"",IFERROR(INDEX('Müşteriler'!$A:$A,MATCH(IF('Cihazlar'!A335="","§",'Cihazlar'!A335),'Müşteriler'!$K:$K,0)),IFERROR(INDEX('Müşteriler'!$A:$A,MATCH(IF('Cihazlar'!B335="","§",'Cihazlar'!B335),'Müşteriler'!$C:$C,0)),'Cihazlar'!A335&amp;'Cihazlar'!B335)))</f>
        <v/>
      </c>
      <c r="B335" t="str">
        <f>IF('Cihazlar'!C335="","",IF(N335="",'Cihazlar'!C335,INDEX('Ürünler'!$B:$B,N335)))</f>
        <v/>
      </c>
      <c r="C335" t="str">
        <f>IF('Cihazlar'!D335="","",'Cihazlar'!D335)</f>
        <v/>
      </c>
      <c r="D335" s="16" t="str">
        <f>M335</f>
        <v/>
      </c>
      <c r="E335" t="str">
        <f>IF(P335&gt;0,P335&amp;" gün",IF(O335&gt;0,O335&amp;" ay",""))</f>
        <v/>
      </c>
      <c r="F335" s="16" t="str">
        <f>IF(OR('Cihazlar'!C335="",M335=""),"",IF(P335&gt;0,M335+P335,IF(O335&gt;0,EDATE(M335,O335),"")))</f>
        <v/>
      </c>
      <c r="G335" s="17" t="str">
        <f>IF(F335="","",F335-TODAY())</f>
        <v/>
      </c>
      <c r="H335" t="str">
        <f>IF(G335="","",IF(G335&lt;0,"Gecikmiş",IF(G335&lt;=30,"30 gün içinde","Planlı")))</f>
        <v/>
      </c>
      <c r="I335" s="16" t="str">
        <f>IF('Cihazlar'!S335="","",IF('Cihazlar'!T335="Uygun değil",(IF('Cihazlar'!S335="","",IF(ISNUMBER('Cihazlar'!S335),'Cihazlar'!S335,IFERROR(DATE(VALUE(RIGHT('Cihazlar'!S335,4)),VALUE(MID('Cihazlar'!S335,4,2)),VALUE(LEFT('Cihazlar'!S335,2))),""))))+0,EDATE((IF('Cihazlar'!S335="","",IF(ISNUMBER('Cihazlar'!S335),'Cihazlar'!S335,IFERROR(DATE(VALUE(RIGHT('Cihazlar'!S335,4)),VALUE(MID('Cihazlar'!S335,4,2)),VALUE(LEFT('Cihazlar'!S335,2))),"")))),12)))</f>
        <v/>
      </c>
      <c r="J335" s="17" t="str">
        <f>IF(I335="","",I335-TODAY())</f>
        <v/>
      </c>
      <c r="K335" s="16" t="str">
        <f>IF('Cihazlar'!V335="","",IF('Cihazlar'!W335="Uygun değil",(IF('Cihazlar'!V335="","",IF(ISNUMBER('Cihazlar'!V335),'Cihazlar'!V335,IFERROR(DATE(VALUE(RIGHT('Cihazlar'!V335,4)),VALUE(MID('Cihazlar'!V335,4,2)),VALUE(LEFT('Cihazlar'!V335,2))),""))))+0,EDATE((IF('Cihazlar'!V335="","",IF(ISNUMBER('Cihazlar'!V335),'Cihazlar'!V335,IFERROR(DATE(VALUE(RIGHT('Cihazlar'!V335,4)),VALUE(MID('Cihazlar'!V335,4,2)),VALUE(LEFT('Cihazlar'!V335,2))),"")))),12)))</f>
        <v/>
      </c>
      <c r="L335" s="17" t="str">
        <f>IF(K335="","",K335-TODAY())</f>
        <v/>
      </c>
      <c r="M335" s="16" t="str">
        <f>IF('Cihazlar'!F335&lt;&gt;"",IF('Cihazlar'!F335="","",IF(ISNUMBER('Cihazlar'!F335),'Cihazlar'!F335,IFERROR(DATE(VALUE(RIGHT('Cihazlar'!F335,4)),VALUE(MID('Cihazlar'!F335,4,2)),VALUE(LEFT('Cihazlar'!F335,2))),""))),IF('Cihazlar'!E335="","",IF(ISNUMBER('Cihazlar'!E335),'Cihazlar'!E335,IFERROR(DATE(VALUE(RIGHT('Cihazlar'!E335,4)),VALUE(MID('Cihazlar'!E335,4,2)),VALUE(LEFT('Cihazlar'!E335,2))),""))))</f>
        <v/>
      </c>
      <c r="N335" t="str">
        <f>IF('Cihazlar'!C335="","",IFERROR(MATCH('Cihazlar'!C335,'Ürünler'!$A:$A,0),IFERROR(MATCH('Cihazlar'!C335,'Ürünler'!$B:$B,0),"")))</f>
        <v/>
      </c>
      <c r="O335">
        <f>IF(P335&gt;0,0,IF('Cihazlar'!J335&lt;&gt;"",N(VALUE('Cihazlar'!J335)),IF(N335="",0,N(INDEX('Ürünler'!$C:$C,N335)))))</f>
        <v>0</v>
      </c>
      <c r="P335">
        <f>IF('Cihazlar'!K335&lt;&gt;"",N(VALUE('Cihazlar'!K335)),IF('Cihazlar'!J335&lt;&gt;"",0,IF(N335="",0,N(INDEX('Ürünler'!$D:$D,N335)))))</f>
        <v>0</v>
      </c>
    </row>
    <row r="336" spans="1:16">
      <c r="A336" t="str">
        <f>IF(AND('Cihazlar'!A336="",'Cihazlar'!B336=""),"",IFERROR(INDEX('Müşteriler'!$A:$A,MATCH(IF('Cihazlar'!A336="","§",'Cihazlar'!A336),'Müşteriler'!$K:$K,0)),IFERROR(INDEX('Müşteriler'!$A:$A,MATCH(IF('Cihazlar'!B336="","§",'Cihazlar'!B336),'Müşteriler'!$C:$C,0)),'Cihazlar'!A336&amp;'Cihazlar'!B336)))</f>
        <v/>
      </c>
      <c r="B336" t="str">
        <f>IF('Cihazlar'!C336="","",IF(N336="",'Cihazlar'!C336,INDEX('Ürünler'!$B:$B,N336)))</f>
        <v/>
      </c>
      <c r="C336" t="str">
        <f>IF('Cihazlar'!D336="","",'Cihazlar'!D336)</f>
        <v/>
      </c>
      <c r="D336" s="16" t="str">
        <f>M336</f>
        <v/>
      </c>
      <c r="E336" t="str">
        <f>IF(P336&gt;0,P336&amp;" gün",IF(O336&gt;0,O336&amp;" ay",""))</f>
        <v/>
      </c>
      <c r="F336" s="16" t="str">
        <f>IF(OR('Cihazlar'!C336="",M336=""),"",IF(P336&gt;0,M336+P336,IF(O336&gt;0,EDATE(M336,O336),"")))</f>
        <v/>
      </c>
      <c r="G336" s="17" t="str">
        <f>IF(F336="","",F336-TODAY())</f>
        <v/>
      </c>
      <c r="H336" t="str">
        <f>IF(G336="","",IF(G336&lt;0,"Gecikmiş",IF(G336&lt;=30,"30 gün içinde","Planlı")))</f>
        <v/>
      </c>
      <c r="I336" s="16" t="str">
        <f>IF('Cihazlar'!S336="","",IF('Cihazlar'!T336="Uygun değil",(IF('Cihazlar'!S336="","",IF(ISNUMBER('Cihazlar'!S336),'Cihazlar'!S336,IFERROR(DATE(VALUE(RIGHT('Cihazlar'!S336,4)),VALUE(MID('Cihazlar'!S336,4,2)),VALUE(LEFT('Cihazlar'!S336,2))),""))))+0,EDATE((IF('Cihazlar'!S336="","",IF(ISNUMBER('Cihazlar'!S336),'Cihazlar'!S336,IFERROR(DATE(VALUE(RIGHT('Cihazlar'!S336,4)),VALUE(MID('Cihazlar'!S336,4,2)),VALUE(LEFT('Cihazlar'!S336,2))),"")))),12)))</f>
        <v/>
      </c>
      <c r="J336" s="17" t="str">
        <f>IF(I336="","",I336-TODAY())</f>
        <v/>
      </c>
      <c r="K336" s="16" t="str">
        <f>IF('Cihazlar'!V336="","",IF('Cihazlar'!W336="Uygun değil",(IF('Cihazlar'!V336="","",IF(ISNUMBER('Cihazlar'!V336),'Cihazlar'!V336,IFERROR(DATE(VALUE(RIGHT('Cihazlar'!V336,4)),VALUE(MID('Cihazlar'!V336,4,2)),VALUE(LEFT('Cihazlar'!V336,2))),""))))+0,EDATE((IF('Cihazlar'!V336="","",IF(ISNUMBER('Cihazlar'!V336),'Cihazlar'!V336,IFERROR(DATE(VALUE(RIGHT('Cihazlar'!V336,4)),VALUE(MID('Cihazlar'!V336,4,2)),VALUE(LEFT('Cihazlar'!V336,2))),"")))),12)))</f>
        <v/>
      </c>
      <c r="L336" s="17" t="str">
        <f>IF(K336="","",K336-TODAY())</f>
        <v/>
      </c>
      <c r="M336" s="16" t="str">
        <f>IF('Cihazlar'!F336&lt;&gt;"",IF('Cihazlar'!F336="","",IF(ISNUMBER('Cihazlar'!F336),'Cihazlar'!F336,IFERROR(DATE(VALUE(RIGHT('Cihazlar'!F336,4)),VALUE(MID('Cihazlar'!F336,4,2)),VALUE(LEFT('Cihazlar'!F336,2))),""))),IF('Cihazlar'!E336="","",IF(ISNUMBER('Cihazlar'!E336),'Cihazlar'!E336,IFERROR(DATE(VALUE(RIGHT('Cihazlar'!E336,4)),VALUE(MID('Cihazlar'!E336,4,2)),VALUE(LEFT('Cihazlar'!E336,2))),""))))</f>
        <v/>
      </c>
      <c r="N336" t="str">
        <f>IF('Cihazlar'!C336="","",IFERROR(MATCH('Cihazlar'!C336,'Ürünler'!$A:$A,0),IFERROR(MATCH('Cihazlar'!C336,'Ürünler'!$B:$B,0),"")))</f>
        <v/>
      </c>
      <c r="O336">
        <f>IF(P336&gt;0,0,IF('Cihazlar'!J336&lt;&gt;"",N(VALUE('Cihazlar'!J336)),IF(N336="",0,N(INDEX('Ürünler'!$C:$C,N336)))))</f>
        <v>0</v>
      </c>
      <c r="P336">
        <f>IF('Cihazlar'!K336&lt;&gt;"",N(VALUE('Cihazlar'!K336)),IF('Cihazlar'!J336&lt;&gt;"",0,IF(N336="",0,N(INDEX('Ürünler'!$D:$D,N336)))))</f>
        <v>0</v>
      </c>
    </row>
    <row r="337" spans="1:16">
      <c r="A337" t="str">
        <f>IF(AND('Cihazlar'!A337="",'Cihazlar'!B337=""),"",IFERROR(INDEX('Müşteriler'!$A:$A,MATCH(IF('Cihazlar'!A337="","§",'Cihazlar'!A337),'Müşteriler'!$K:$K,0)),IFERROR(INDEX('Müşteriler'!$A:$A,MATCH(IF('Cihazlar'!B337="","§",'Cihazlar'!B337),'Müşteriler'!$C:$C,0)),'Cihazlar'!A337&amp;'Cihazlar'!B337)))</f>
        <v/>
      </c>
      <c r="B337" t="str">
        <f>IF('Cihazlar'!C337="","",IF(N337="",'Cihazlar'!C337,INDEX('Ürünler'!$B:$B,N337)))</f>
        <v/>
      </c>
      <c r="C337" t="str">
        <f>IF('Cihazlar'!D337="","",'Cihazlar'!D337)</f>
        <v/>
      </c>
      <c r="D337" s="16" t="str">
        <f>M337</f>
        <v/>
      </c>
      <c r="E337" t="str">
        <f>IF(P337&gt;0,P337&amp;" gün",IF(O337&gt;0,O337&amp;" ay",""))</f>
        <v/>
      </c>
      <c r="F337" s="16" t="str">
        <f>IF(OR('Cihazlar'!C337="",M337=""),"",IF(P337&gt;0,M337+P337,IF(O337&gt;0,EDATE(M337,O337),"")))</f>
        <v/>
      </c>
      <c r="G337" s="17" t="str">
        <f>IF(F337="","",F337-TODAY())</f>
        <v/>
      </c>
      <c r="H337" t="str">
        <f>IF(G337="","",IF(G337&lt;0,"Gecikmiş",IF(G337&lt;=30,"30 gün içinde","Planlı")))</f>
        <v/>
      </c>
      <c r="I337" s="16" t="str">
        <f>IF('Cihazlar'!S337="","",IF('Cihazlar'!T337="Uygun değil",(IF('Cihazlar'!S337="","",IF(ISNUMBER('Cihazlar'!S337),'Cihazlar'!S337,IFERROR(DATE(VALUE(RIGHT('Cihazlar'!S337,4)),VALUE(MID('Cihazlar'!S337,4,2)),VALUE(LEFT('Cihazlar'!S337,2))),""))))+0,EDATE((IF('Cihazlar'!S337="","",IF(ISNUMBER('Cihazlar'!S337),'Cihazlar'!S337,IFERROR(DATE(VALUE(RIGHT('Cihazlar'!S337,4)),VALUE(MID('Cihazlar'!S337,4,2)),VALUE(LEFT('Cihazlar'!S337,2))),"")))),12)))</f>
        <v/>
      </c>
      <c r="J337" s="17" t="str">
        <f>IF(I337="","",I337-TODAY())</f>
        <v/>
      </c>
      <c r="K337" s="16" t="str">
        <f>IF('Cihazlar'!V337="","",IF('Cihazlar'!W337="Uygun değil",(IF('Cihazlar'!V337="","",IF(ISNUMBER('Cihazlar'!V337),'Cihazlar'!V337,IFERROR(DATE(VALUE(RIGHT('Cihazlar'!V337,4)),VALUE(MID('Cihazlar'!V337,4,2)),VALUE(LEFT('Cihazlar'!V337,2))),""))))+0,EDATE((IF('Cihazlar'!V337="","",IF(ISNUMBER('Cihazlar'!V337),'Cihazlar'!V337,IFERROR(DATE(VALUE(RIGHT('Cihazlar'!V337,4)),VALUE(MID('Cihazlar'!V337,4,2)),VALUE(LEFT('Cihazlar'!V337,2))),"")))),12)))</f>
        <v/>
      </c>
      <c r="L337" s="17" t="str">
        <f>IF(K337="","",K337-TODAY())</f>
        <v/>
      </c>
      <c r="M337" s="16" t="str">
        <f>IF('Cihazlar'!F337&lt;&gt;"",IF('Cihazlar'!F337="","",IF(ISNUMBER('Cihazlar'!F337),'Cihazlar'!F337,IFERROR(DATE(VALUE(RIGHT('Cihazlar'!F337,4)),VALUE(MID('Cihazlar'!F337,4,2)),VALUE(LEFT('Cihazlar'!F337,2))),""))),IF('Cihazlar'!E337="","",IF(ISNUMBER('Cihazlar'!E337),'Cihazlar'!E337,IFERROR(DATE(VALUE(RIGHT('Cihazlar'!E337,4)),VALUE(MID('Cihazlar'!E337,4,2)),VALUE(LEFT('Cihazlar'!E337,2))),""))))</f>
        <v/>
      </c>
      <c r="N337" t="str">
        <f>IF('Cihazlar'!C337="","",IFERROR(MATCH('Cihazlar'!C337,'Ürünler'!$A:$A,0),IFERROR(MATCH('Cihazlar'!C337,'Ürünler'!$B:$B,0),"")))</f>
        <v/>
      </c>
      <c r="O337">
        <f>IF(P337&gt;0,0,IF('Cihazlar'!J337&lt;&gt;"",N(VALUE('Cihazlar'!J337)),IF(N337="",0,N(INDEX('Ürünler'!$C:$C,N337)))))</f>
        <v>0</v>
      </c>
      <c r="P337">
        <f>IF('Cihazlar'!K337&lt;&gt;"",N(VALUE('Cihazlar'!K337)),IF('Cihazlar'!J337&lt;&gt;"",0,IF(N337="",0,N(INDEX('Ürünler'!$D:$D,N337)))))</f>
        <v>0</v>
      </c>
    </row>
    <row r="338" spans="1:16">
      <c r="A338" t="str">
        <f>IF(AND('Cihazlar'!A338="",'Cihazlar'!B338=""),"",IFERROR(INDEX('Müşteriler'!$A:$A,MATCH(IF('Cihazlar'!A338="","§",'Cihazlar'!A338),'Müşteriler'!$K:$K,0)),IFERROR(INDEX('Müşteriler'!$A:$A,MATCH(IF('Cihazlar'!B338="","§",'Cihazlar'!B338),'Müşteriler'!$C:$C,0)),'Cihazlar'!A338&amp;'Cihazlar'!B338)))</f>
        <v/>
      </c>
      <c r="B338" t="str">
        <f>IF('Cihazlar'!C338="","",IF(N338="",'Cihazlar'!C338,INDEX('Ürünler'!$B:$B,N338)))</f>
        <v/>
      </c>
      <c r="C338" t="str">
        <f>IF('Cihazlar'!D338="","",'Cihazlar'!D338)</f>
        <v/>
      </c>
      <c r="D338" s="16" t="str">
        <f>M338</f>
        <v/>
      </c>
      <c r="E338" t="str">
        <f>IF(P338&gt;0,P338&amp;" gün",IF(O338&gt;0,O338&amp;" ay",""))</f>
        <v/>
      </c>
      <c r="F338" s="16" t="str">
        <f>IF(OR('Cihazlar'!C338="",M338=""),"",IF(P338&gt;0,M338+P338,IF(O338&gt;0,EDATE(M338,O338),"")))</f>
        <v/>
      </c>
      <c r="G338" s="17" t="str">
        <f>IF(F338="","",F338-TODAY())</f>
        <v/>
      </c>
      <c r="H338" t="str">
        <f>IF(G338="","",IF(G338&lt;0,"Gecikmiş",IF(G338&lt;=30,"30 gün içinde","Planlı")))</f>
        <v/>
      </c>
      <c r="I338" s="16" t="str">
        <f>IF('Cihazlar'!S338="","",IF('Cihazlar'!T338="Uygun değil",(IF('Cihazlar'!S338="","",IF(ISNUMBER('Cihazlar'!S338),'Cihazlar'!S338,IFERROR(DATE(VALUE(RIGHT('Cihazlar'!S338,4)),VALUE(MID('Cihazlar'!S338,4,2)),VALUE(LEFT('Cihazlar'!S338,2))),""))))+0,EDATE((IF('Cihazlar'!S338="","",IF(ISNUMBER('Cihazlar'!S338),'Cihazlar'!S338,IFERROR(DATE(VALUE(RIGHT('Cihazlar'!S338,4)),VALUE(MID('Cihazlar'!S338,4,2)),VALUE(LEFT('Cihazlar'!S338,2))),"")))),12)))</f>
        <v/>
      </c>
      <c r="J338" s="17" t="str">
        <f>IF(I338="","",I338-TODAY())</f>
        <v/>
      </c>
      <c r="K338" s="16" t="str">
        <f>IF('Cihazlar'!V338="","",IF('Cihazlar'!W338="Uygun değil",(IF('Cihazlar'!V338="","",IF(ISNUMBER('Cihazlar'!V338),'Cihazlar'!V338,IFERROR(DATE(VALUE(RIGHT('Cihazlar'!V338,4)),VALUE(MID('Cihazlar'!V338,4,2)),VALUE(LEFT('Cihazlar'!V338,2))),""))))+0,EDATE((IF('Cihazlar'!V338="","",IF(ISNUMBER('Cihazlar'!V338),'Cihazlar'!V338,IFERROR(DATE(VALUE(RIGHT('Cihazlar'!V338,4)),VALUE(MID('Cihazlar'!V338,4,2)),VALUE(LEFT('Cihazlar'!V338,2))),"")))),12)))</f>
        <v/>
      </c>
      <c r="L338" s="17" t="str">
        <f>IF(K338="","",K338-TODAY())</f>
        <v/>
      </c>
      <c r="M338" s="16" t="str">
        <f>IF('Cihazlar'!F338&lt;&gt;"",IF('Cihazlar'!F338="","",IF(ISNUMBER('Cihazlar'!F338),'Cihazlar'!F338,IFERROR(DATE(VALUE(RIGHT('Cihazlar'!F338,4)),VALUE(MID('Cihazlar'!F338,4,2)),VALUE(LEFT('Cihazlar'!F338,2))),""))),IF('Cihazlar'!E338="","",IF(ISNUMBER('Cihazlar'!E338),'Cihazlar'!E338,IFERROR(DATE(VALUE(RIGHT('Cihazlar'!E338,4)),VALUE(MID('Cihazlar'!E338,4,2)),VALUE(LEFT('Cihazlar'!E338,2))),""))))</f>
        <v/>
      </c>
      <c r="N338" t="str">
        <f>IF('Cihazlar'!C338="","",IFERROR(MATCH('Cihazlar'!C338,'Ürünler'!$A:$A,0),IFERROR(MATCH('Cihazlar'!C338,'Ürünler'!$B:$B,0),"")))</f>
        <v/>
      </c>
      <c r="O338">
        <f>IF(P338&gt;0,0,IF('Cihazlar'!J338&lt;&gt;"",N(VALUE('Cihazlar'!J338)),IF(N338="",0,N(INDEX('Ürünler'!$C:$C,N338)))))</f>
        <v>0</v>
      </c>
      <c r="P338">
        <f>IF('Cihazlar'!K338&lt;&gt;"",N(VALUE('Cihazlar'!K338)),IF('Cihazlar'!J338&lt;&gt;"",0,IF(N338="",0,N(INDEX('Ürünler'!$D:$D,N338)))))</f>
        <v>0</v>
      </c>
    </row>
    <row r="339" spans="1:16">
      <c r="A339" t="str">
        <f>IF(AND('Cihazlar'!A339="",'Cihazlar'!B339=""),"",IFERROR(INDEX('Müşteriler'!$A:$A,MATCH(IF('Cihazlar'!A339="","§",'Cihazlar'!A339),'Müşteriler'!$K:$K,0)),IFERROR(INDEX('Müşteriler'!$A:$A,MATCH(IF('Cihazlar'!B339="","§",'Cihazlar'!B339),'Müşteriler'!$C:$C,0)),'Cihazlar'!A339&amp;'Cihazlar'!B339)))</f>
        <v/>
      </c>
      <c r="B339" t="str">
        <f>IF('Cihazlar'!C339="","",IF(N339="",'Cihazlar'!C339,INDEX('Ürünler'!$B:$B,N339)))</f>
        <v/>
      </c>
      <c r="C339" t="str">
        <f>IF('Cihazlar'!D339="","",'Cihazlar'!D339)</f>
        <v/>
      </c>
      <c r="D339" s="16" t="str">
        <f>M339</f>
        <v/>
      </c>
      <c r="E339" t="str">
        <f>IF(P339&gt;0,P339&amp;" gün",IF(O339&gt;0,O339&amp;" ay",""))</f>
        <v/>
      </c>
      <c r="F339" s="16" t="str">
        <f>IF(OR('Cihazlar'!C339="",M339=""),"",IF(P339&gt;0,M339+P339,IF(O339&gt;0,EDATE(M339,O339),"")))</f>
        <v/>
      </c>
      <c r="G339" s="17" t="str">
        <f>IF(F339="","",F339-TODAY())</f>
        <v/>
      </c>
      <c r="H339" t="str">
        <f>IF(G339="","",IF(G339&lt;0,"Gecikmiş",IF(G339&lt;=30,"30 gün içinde","Planlı")))</f>
        <v/>
      </c>
      <c r="I339" s="16" t="str">
        <f>IF('Cihazlar'!S339="","",IF('Cihazlar'!T339="Uygun değil",(IF('Cihazlar'!S339="","",IF(ISNUMBER('Cihazlar'!S339),'Cihazlar'!S339,IFERROR(DATE(VALUE(RIGHT('Cihazlar'!S339,4)),VALUE(MID('Cihazlar'!S339,4,2)),VALUE(LEFT('Cihazlar'!S339,2))),""))))+0,EDATE((IF('Cihazlar'!S339="","",IF(ISNUMBER('Cihazlar'!S339),'Cihazlar'!S339,IFERROR(DATE(VALUE(RIGHT('Cihazlar'!S339,4)),VALUE(MID('Cihazlar'!S339,4,2)),VALUE(LEFT('Cihazlar'!S339,2))),"")))),12)))</f>
        <v/>
      </c>
      <c r="J339" s="17" t="str">
        <f>IF(I339="","",I339-TODAY())</f>
        <v/>
      </c>
      <c r="K339" s="16" t="str">
        <f>IF('Cihazlar'!V339="","",IF('Cihazlar'!W339="Uygun değil",(IF('Cihazlar'!V339="","",IF(ISNUMBER('Cihazlar'!V339),'Cihazlar'!V339,IFERROR(DATE(VALUE(RIGHT('Cihazlar'!V339,4)),VALUE(MID('Cihazlar'!V339,4,2)),VALUE(LEFT('Cihazlar'!V339,2))),""))))+0,EDATE((IF('Cihazlar'!V339="","",IF(ISNUMBER('Cihazlar'!V339),'Cihazlar'!V339,IFERROR(DATE(VALUE(RIGHT('Cihazlar'!V339,4)),VALUE(MID('Cihazlar'!V339,4,2)),VALUE(LEFT('Cihazlar'!V339,2))),"")))),12)))</f>
        <v/>
      </c>
      <c r="L339" s="17" t="str">
        <f>IF(K339="","",K339-TODAY())</f>
        <v/>
      </c>
      <c r="M339" s="16" t="str">
        <f>IF('Cihazlar'!F339&lt;&gt;"",IF('Cihazlar'!F339="","",IF(ISNUMBER('Cihazlar'!F339),'Cihazlar'!F339,IFERROR(DATE(VALUE(RIGHT('Cihazlar'!F339,4)),VALUE(MID('Cihazlar'!F339,4,2)),VALUE(LEFT('Cihazlar'!F339,2))),""))),IF('Cihazlar'!E339="","",IF(ISNUMBER('Cihazlar'!E339),'Cihazlar'!E339,IFERROR(DATE(VALUE(RIGHT('Cihazlar'!E339,4)),VALUE(MID('Cihazlar'!E339,4,2)),VALUE(LEFT('Cihazlar'!E339,2))),""))))</f>
        <v/>
      </c>
      <c r="N339" t="str">
        <f>IF('Cihazlar'!C339="","",IFERROR(MATCH('Cihazlar'!C339,'Ürünler'!$A:$A,0),IFERROR(MATCH('Cihazlar'!C339,'Ürünler'!$B:$B,0),"")))</f>
        <v/>
      </c>
      <c r="O339">
        <f>IF(P339&gt;0,0,IF('Cihazlar'!J339&lt;&gt;"",N(VALUE('Cihazlar'!J339)),IF(N339="",0,N(INDEX('Ürünler'!$C:$C,N339)))))</f>
        <v>0</v>
      </c>
      <c r="P339">
        <f>IF('Cihazlar'!K339&lt;&gt;"",N(VALUE('Cihazlar'!K339)),IF('Cihazlar'!J339&lt;&gt;"",0,IF(N339="",0,N(INDEX('Ürünler'!$D:$D,N339)))))</f>
        <v>0</v>
      </c>
    </row>
    <row r="340" spans="1:16">
      <c r="A340" t="str">
        <f>IF(AND('Cihazlar'!A340="",'Cihazlar'!B340=""),"",IFERROR(INDEX('Müşteriler'!$A:$A,MATCH(IF('Cihazlar'!A340="","§",'Cihazlar'!A340),'Müşteriler'!$K:$K,0)),IFERROR(INDEX('Müşteriler'!$A:$A,MATCH(IF('Cihazlar'!B340="","§",'Cihazlar'!B340),'Müşteriler'!$C:$C,0)),'Cihazlar'!A340&amp;'Cihazlar'!B340)))</f>
        <v/>
      </c>
      <c r="B340" t="str">
        <f>IF('Cihazlar'!C340="","",IF(N340="",'Cihazlar'!C340,INDEX('Ürünler'!$B:$B,N340)))</f>
        <v/>
      </c>
      <c r="C340" t="str">
        <f>IF('Cihazlar'!D340="","",'Cihazlar'!D340)</f>
        <v/>
      </c>
      <c r="D340" s="16" t="str">
        <f>M340</f>
        <v/>
      </c>
      <c r="E340" t="str">
        <f>IF(P340&gt;0,P340&amp;" gün",IF(O340&gt;0,O340&amp;" ay",""))</f>
        <v/>
      </c>
      <c r="F340" s="16" t="str">
        <f>IF(OR('Cihazlar'!C340="",M340=""),"",IF(P340&gt;0,M340+P340,IF(O340&gt;0,EDATE(M340,O340),"")))</f>
        <v/>
      </c>
      <c r="G340" s="17" t="str">
        <f>IF(F340="","",F340-TODAY())</f>
        <v/>
      </c>
      <c r="H340" t="str">
        <f>IF(G340="","",IF(G340&lt;0,"Gecikmiş",IF(G340&lt;=30,"30 gün içinde","Planlı")))</f>
        <v/>
      </c>
      <c r="I340" s="16" t="str">
        <f>IF('Cihazlar'!S340="","",IF('Cihazlar'!T340="Uygun değil",(IF('Cihazlar'!S340="","",IF(ISNUMBER('Cihazlar'!S340),'Cihazlar'!S340,IFERROR(DATE(VALUE(RIGHT('Cihazlar'!S340,4)),VALUE(MID('Cihazlar'!S340,4,2)),VALUE(LEFT('Cihazlar'!S340,2))),""))))+0,EDATE((IF('Cihazlar'!S340="","",IF(ISNUMBER('Cihazlar'!S340),'Cihazlar'!S340,IFERROR(DATE(VALUE(RIGHT('Cihazlar'!S340,4)),VALUE(MID('Cihazlar'!S340,4,2)),VALUE(LEFT('Cihazlar'!S340,2))),"")))),12)))</f>
        <v/>
      </c>
      <c r="J340" s="17" t="str">
        <f>IF(I340="","",I340-TODAY())</f>
        <v/>
      </c>
      <c r="K340" s="16" t="str">
        <f>IF('Cihazlar'!V340="","",IF('Cihazlar'!W340="Uygun değil",(IF('Cihazlar'!V340="","",IF(ISNUMBER('Cihazlar'!V340),'Cihazlar'!V340,IFERROR(DATE(VALUE(RIGHT('Cihazlar'!V340,4)),VALUE(MID('Cihazlar'!V340,4,2)),VALUE(LEFT('Cihazlar'!V340,2))),""))))+0,EDATE((IF('Cihazlar'!V340="","",IF(ISNUMBER('Cihazlar'!V340),'Cihazlar'!V340,IFERROR(DATE(VALUE(RIGHT('Cihazlar'!V340,4)),VALUE(MID('Cihazlar'!V340,4,2)),VALUE(LEFT('Cihazlar'!V340,2))),"")))),12)))</f>
        <v/>
      </c>
      <c r="L340" s="17" t="str">
        <f>IF(K340="","",K340-TODAY())</f>
        <v/>
      </c>
      <c r="M340" s="16" t="str">
        <f>IF('Cihazlar'!F340&lt;&gt;"",IF('Cihazlar'!F340="","",IF(ISNUMBER('Cihazlar'!F340),'Cihazlar'!F340,IFERROR(DATE(VALUE(RIGHT('Cihazlar'!F340,4)),VALUE(MID('Cihazlar'!F340,4,2)),VALUE(LEFT('Cihazlar'!F340,2))),""))),IF('Cihazlar'!E340="","",IF(ISNUMBER('Cihazlar'!E340),'Cihazlar'!E340,IFERROR(DATE(VALUE(RIGHT('Cihazlar'!E340,4)),VALUE(MID('Cihazlar'!E340,4,2)),VALUE(LEFT('Cihazlar'!E340,2))),""))))</f>
        <v/>
      </c>
      <c r="N340" t="str">
        <f>IF('Cihazlar'!C340="","",IFERROR(MATCH('Cihazlar'!C340,'Ürünler'!$A:$A,0),IFERROR(MATCH('Cihazlar'!C340,'Ürünler'!$B:$B,0),"")))</f>
        <v/>
      </c>
      <c r="O340">
        <f>IF(P340&gt;0,0,IF('Cihazlar'!J340&lt;&gt;"",N(VALUE('Cihazlar'!J340)),IF(N340="",0,N(INDEX('Ürünler'!$C:$C,N340)))))</f>
        <v>0</v>
      </c>
      <c r="P340">
        <f>IF('Cihazlar'!K340&lt;&gt;"",N(VALUE('Cihazlar'!K340)),IF('Cihazlar'!J340&lt;&gt;"",0,IF(N340="",0,N(INDEX('Ürünler'!$D:$D,N340)))))</f>
        <v>0</v>
      </c>
    </row>
    <row r="341" spans="1:16">
      <c r="A341" t="str">
        <f>IF(AND('Cihazlar'!A341="",'Cihazlar'!B341=""),"",IFERROR(INDEX('Müşteriler'!$A:$A,MATCH(IF('Cihazlar'!A341="","§",'Cihazlar'!A341),'Müşteriler'!$K:$K,0)),IFERROR(INDEX('Müşteriler'!$A:$A,MATCH(IF('Cihazlar'!B341="","§",'Cihazlar'!B341),'Müşteriler'!$C:$C,0)),'Cihazlar'!A341&amp;'Cihazlar'!B341)))</f>
        <v/>
      </c>
      <c r="B341" t="str">
        <f>IF('Cihazlar'!C341="","",IF(N341="",'Cihazlar'!C341,INDEX('Ürünler'!$B:$B,N341)))</f>
        <v/>
      </c>
      <c r="C341" t="str">
        <f>IF('Cihazlar'!D341="","",'Cihazlar'!D341)</f>
        <v/>
      </c>
      <c r="D341" s="16" t="str">
        <f>M341</f>
        <v/>
      </c>
      <c r="E341" t="str">
        <f>IF(P341&gt;0,P341&amp;" gün",IF(O341&gt;0,O341&amp;" ay",""))</f>
        <v/>
      </c>
      <c r="F341" s="16" t="str">
        <f>IF(OR('Cihazlar'!C341="",M341=""),"",IF(P341&gt;0,M341+P341,IF(O341&gt;0,EDATE(M341,O341),"")))</f>
        <v/>
      </c>
      <c r="G341" s="17" t="str">
        <f>IF(F341="","",F341-TODAY())</f>
        <v/>
      </c>
      <c r="H341" t="str">
        <f>IF(G341="","",IF(G341&lt;0,"Gecikmiş",IF(G341&lt;=30,"30 gün içinde","Planlı")))</f>
        <v/>
      </c>
      <c r="I341" s="16" t="str">
        <f>IF('Cihazlar'!S341="","",IF('Cihazlar'!T341="Uygun değil",(IF('Cihazlar'!S341="","",IF(ISNUMBER('Cihazlar'!S341),'Cihazlar'!S341,IFERROR(DATE(VALUE(RIGHT('Cihazlar'!S341,4)),VALUE(MID('Cihazlar'!S341,4,2)),VALUE(LEFT('Cihazlar'!S341,2))),""))))+0,EDATE((IF('Cihazlar'!S341="","",IF(ISNUMBER('Cihazlar'!S341),'Cihazlar'!S341,IFERROR(DATE(VALUE(RIGHT('Cihazlar'!S341,4)),VALUE(MID('Cihazlar'!S341,4,2)),VALUE(LEFT('Cihazlar'!S341,2))),"")))),12)))</f>
        <v/>
      </c>
      <c r="J341" s="17" t="str">
        <f>IF(I341="","",I341-TODAY())</f>
        <v/>
      </c>
      <c r="K341" s="16" t="str">
        <f>IF('Cihazlar'!V341="","",IF('Cihazlar'!W341="Uygun değil",(IF('Cihazlar'!V341="","",IF(ISNUMBER('Cihazlar'!V341),'Cihazlar'!V341,IFERROR(DATE(VALUE(RIGHT('Cihazlar'!V341,4)),VALUE(MID('Cihazlar'!V341,4,2)),VALUE(LEFT('Cihazlar'!V341,2))),""))))+0,EDATE((IF('Cihazlar'!V341="","",IF(ISNUMBER('Cihazlar'!V341),'Cihazlar'!V341,IFERROR(DATE(VALUE(RIGHT('Cihazlar'!V341,4)),VALUE(MID('Cihazlar'!V341,4,2)),VALUE(LEFT('Cihazlar'!V341,2))),"")))),12)))</f>
        <v/>
      </c>
      <c r="L341" s="17" t="str">
        <f>IF(K341="","",K341-TODAY())</f>
        <v/>
      </c>
      <c r="M341" s="16" t="str">
        <f>IF('Cihazlar'!F341&lt;&gt;"",IF('Cihazlar'!F341="","",IF(ISNUMBER('Cihazlar'!F341),'Cihazlar'!F341,IFERROR(DATE(VALUE(RIGHT('Cihazlar'!F341,4)),VALUE(MID('Cihazlar'!F341,4,2)),VALUE(LEFT('Cihazlar'!F341,2))),""))),IF('Cihazlar'!E341="","",IF(ISNUMBER('Cihazlar'!E341),'Cihazlar'!E341,IFERROR(DATE(VALUE(RIGHT('Cihazlar'!E341,4)),VALUE(MID('Cihazlar'!E341,4,2)),VALUE(LEFT('Cihazlar'!E341,2))),""))))</f>
        <v/>
      </c>
      <c r="N341" t="str">
        <f>IF('Cihazlar'!C341="","",IFERROR(MATCH('Cihazlar'!C341,'Ürünler'!$A:$A,0),IFERROR(MATCH('Cihazlar'!C341,'Ürünler'!$B:$B,0),"")))</f>
        <v/>
      </c>
      <c r="O341">
        <f>IF(P341&gt;0,0,IF('Cihazlar'!J341&lt;&gt;"",N(VALUE('Cihazlar'!J341)),IF(N341="",0,N(INDEX('Ürünler'!$C:$C,N341)))))</f>
        <v>0</v>
      </c>
      <c r="P341">
        <f>IF('Cihazlar'!K341&lt;&gt;"",N(VALUE('Cihazlar'!K341)),IF('Cihazlar'!J341&lt;&gt;"",0,IF(N341="",0,N(INDEX('Ürünler'!$D:$D,N341)))))</f>
        <v>0</v>
      </c>
    </row>
    <row r="342" spans="1:16">
      <c r="A342" t="str">
        <f>IF(AND('Cihazlar'!A342="",'Cihazlar'!B342=""),"",IFERROR(INDEX('Müşteriler'!$A:$A,MATCH(IF('Cihazlar'!A342="","§",'Cihazlar'!A342),'Müşteriler'!$K:$K,0)),IFERROR(INDEX('Müşteriler'!$A:$A,MATCH(IF('Cihazlar'!B342="","§",'Cihazlar'!B342),'Müşteriler'!$C:$C,0)),'Cihazlar'!A342&amp;'Cihazlar'!B342)))</f>
        <v/>
      </c>
      <c r="B342" t="str">
        <f>IF('Cihazlar'!C342="","",IF(N342="",'Cihazlar'!C342,INDEX('Ürünler'!$B:$B,N342)))</f>
        <v/>
      </c>
      <c r="C342" t="str">
        <f>IF('Cihazlar'!D342="","",'Cihazlar'!D342)</f>
        <v/>
      </c>
      <c r="D342" s="16" t="str">
        <f>M342</f>
        <v/>
      </c>
      <c r="E342" t="str">
        <f>IF(P342&gt;0,P342&amp;" gün",IF(O342&gt;0,O342&amp;" ay",""))</f>
        <v/>
      </c>
      <c r="F342" s="16" t="str">
        <f>IF(OR('Cihazlar'!C342="",M342=""),"",IF(P342&gt;0,M342+P342,IF(O342&gt;0,EDATE(M342,O342),"")))</f>
        <v/>
      </c>
      <c r="G342" s="17" t="str">
        <f>IF(F342="","",F342-TODAY())</f>
        <v/>
      </c>
      <c r="H342" t="str">
        <f>IF(G342="","",IF(G342&lt;0,"Gecikmiş",IF(G342&lt;=30,"30 gün içinde","Planlı")))</f>
        <v/>
      </c>
      <c r="I342" s="16" t="str">
        <f>IF('Cihazlar'!S342="","",IF('Cihazlar'!T342="Uygun değil",(IF('Cihazlar'!S342="","",IF(ISNUMBER('Cihazlar'!S342),'Cihazlar'!S342,IFERROR(DATE(VALUE(RIGHT('Cihazlar'!S342,4)),VALUE(MID('Cihazlar'!S342,4,2)),VALUE(LEFT('Cihazlar'!S342,2))),""))))+0,EDATE((IF('Cihazlar'!S342="","",IF(ISNUMBER('Cihazlar'!S342),'Cihazlar'!S342,IFERROR(DATE(VALUE(RIGHT('Cihazlar'!S342,4)),VALUE(MID('Cihazlar'!S342,4,2)),VALUE(LEFT('Cihazlar'!S342,2))),"")))),12)))</f>
        <v/>
      </c>
      <c r="J342" s="17" t="str">
        <f>IF(I342="","",I342-TODAY())</f>
        <v/>
      </c>
      <c r="K342" s="16" t="str">
        <f>IF('Cihazlar'!V342="","",IF('Cihazlar'!W342="Uygun değil",(IF('Cihazlar'!V342="","",IF(ISNUMBER('Cihazlar'!V342),'Cihazlar'!V342,IFERROR(DATE(VALUE(RIGHT('Cihazlar'!V342,4)),VALUE(MID('Cihazlar'!V342,4,2)),VALUE(LEFT('Cihazlar'!V342,2))),""))))+0,EDATE((IF('Cihazlar'!V342="","",IF(ISNUMBER('Cihazlar'!V342),'Cihazlar'!V342,IFERROR(DATE(VALUE(RIGHT('Cihazlar'!V342,4)),VALUE(MID('Cihazlar'!V342,4,2)),VALUE(LEFT('Cihazlar'!V342,2))),"")))),12)))</f>
        <v/>
      </c>
      <c r="L342" s="17" t="str">
        <f>IF(K342="","",K342-TODAY())</f>
        <v/>
      </c>
      <c r="M342" s="16" t="str">
        <f>IF('Cihazlar'!F342&lt;&gt;"",IF('Cihazlar'!F342="","",IF(ISNUMBER('Cihazlar'!F342),'Cihazlar'!F342,IFERROR(DATE(VALUE(RIGHT('Cihazlar'!F342,4)),VALUE(MID('Cihazlar'!F342,4,2)),VALUE(LEFT('Cihazlar'!F342,2))),""))),IF('Cihazlar'!E342="","",IF(ISNUMBER('Cihazlar'!E342),'Cihazlar'!E342,IFERROR(DATE(VALUE(RIGHT('Cihazlar'!E342,4)),VALUE(MID('Cihazlar'!E342,4,2)),VALUE(LEFT('Cihazlar'!E342,2))),""))))</f>
        <v/>
      </c>
      <c r="N342" t="str">
        <f>IF('Cihazlar'!C342="","",IFERROR(MATCH('Cihazlar'!C342,'Ürünler'!$A:$A,0),IFERROR(MATCH('Cihazlar'!C342,'Ürünler'!$B:$B,0),"")))</f>
        <v/>
      </c>
      <c r="O342">
        <f>IF(P342&gt;0,0,IF('Cihazlar'!J342&lt;&gt;"",N(VALUE('Cihazlar'!J342)),IF(N342="",0,N(INDEX('Ürünler'!$C:$C,N342)))))</f>
        <v>0</v>
      </c>
      <c r="P342">
        <f>IF('Cihazlar'!K342&lt;&gt;"",N(VALUE('Cihazlar'!K342)),IF('Cihazlar'!J342&lt;&gt;"",0,IF(N342="",0,N(INDEX('Ürünler'!$D:$D,N342)))))</f>
        <v>0</v>
      </c>
    </row>
    <row r="343" spans="1:16">
      <c r="A343" t="str">
        <f>IF(AND('Cihazlar'!A343="",'Cihazlar'!B343=""),"",IFERROR(INDEX('Müşteriler'!$A:$A,MATCH(IF('Cihazlar'!A343="","§",'Cihazlar'!A343),'Müşteriler'!$K:$K,0)),IFERROR(INDEX('Müşteriler'!$A:$A,MATCH(IF('Cihazlar'!B343="","§",'Cihazlar'!B343),'Müşteriler'!$C:$C,0)),'Cihazlar'!A343&amp;'Cihazlar'!B343)))</f>
        <v/>
      </c>
      <c r="B343" t="str">
        <f>IF('Cihazlar'!C343="","",IF(N343="",'Cihazlar'!C343,INDEX('Ürünler'!$B:$B,N343)))</f>
        <v/>
      </c>
      <c r="C343" t="str">
        <f>IF('Cihazlar'!D343="","",'Cihazlar'!D343)</f>
        <v/>
      </c>
      <c r="D343" s="16" t="str">
        <f>M343</f>
        <v/>
      </c>
      <c r="E343" t="str">
        <f>IF(P343&gt;0,P343&amp;" gün",IF(O343&gt;0,O343&amp;" ay",""))</f>
        <v/>
      </c>
      <c r="F343" s="16" t="str">
        <f>IF(OR('Cihazlar'!C343="",M343=""),"",IF(P343&gt;0,M343+P343,IF(O343&gt;0,EDATE(M343,O343),"")))</f>
        <v/>
      </c>
      <c r="G343" s="17" t="str">
        <f>IF(F343="","",F343-TODAY())</f>
        <v/>
      </c>
      <c r="H343" t="str">
        <f>IF(G343="","",IF(G343&lt;0,"Gecikmiş",IF(G343&lt;=30,"30 gün içinde","Planlı")))</f>
        <v/>
      </c>
      <c r="I343" s="16" t="str">
        <f>IF('Cihazlar'!S343="","",IF('Cihazlar'!T343="Uygun değil",(IF('Cihazlar'!S343="","",IF(ISNUMBER('Cihazlar'!S343),'Cihazlar'!S343,IFERROR(DATE(VALUE(RIGHT('Cihazlar'!S343,4)),VALUE(MID('Cihazlar'!S343,4,2)),VALUE(LEFT('Cihazlar'!S343,2))),""))))+0,EDATE((IF('Cihazlar'!S343="","",IF(ISNUMBER('Cihazlar'!S343),'Cihazlar'!S343,IFERROR(DATE(VALUE(RIGHT('Cihazlar'!S343,4)),VALUE(MID('Cihazlar'!S343,4,2)),VALUE(LEFT('Cihazlar'!S343,2))),"")))),12)))</f>
        <v/>
      </c>
      <c r="J343" s="17" t="str">
        <f>IF(I343="","",I343-TODAY())</f>
        <v/>
      </c>
      <c r="K343" s="16" t="str">
        <f>IF('Cihazlar'!V343="","",IF('Cihazlar'!W343="Uygun değil",(IF('Cihazlar'!V343="","",IF(ISNUMBER('Cihazlar'!V343),'Cihazlar'!V343,IFERROR(DATE(VALUE(RIGHT('Cihazlar'!V343,4)),VALUE(MID('Cihazlar'!V343,4,2)),VALUE(LEFT('Cihazlar'!V343,2))),""))))+0,EDATE((IF('Cihazlar'!V343="","",IF(ISNUMBER('Cihazlar'!V343),'Cihazlar'!V343,IFERROR(DATE(VALUE(RIGHT('Cihazlar'!V343,4)),VALUE(MID('Cihazlar'!V343,4,2)),VALUE(LEFT('Cihazlar'!V343,2))),"")))),12)))</f>
        <v/>
      </c>
      <c r="L343" s="17" t="str">
        <f>IF(K343="","",K343-TODAY())</f>
        <v/>
      </c>
      <c r="M343" s="16" t="str">
        <f>IF('Cihazlar'!F343&lt;&gt;"",IF('Cihazlar'!F343="","",IF(ISNUMBER('Cihazlar'!F343),'Cihazlar'!F343,IFERROR(DATE(VALUE(RIGHT('Cihazlar'!F343,4)),VALUE(MID('Cihazlar'!F343,4,2)),VALUE(LEFT('Cihazlar'!F343,2))),""))),IF('Cihazlar'!E343="","",IF(ISNUMBER('Cihazlar'!E343),'Cihazlar'!E343,IFERROR(DATE(VALUE(RIGHT('Cihazlar'!E343,4)),VALUE(MID('Cihazlar'!E343,4,2)),VALUE(LEFT('Cihazlar'!E343,2))),""))))</f>
        <v/>
      </c>
      <c r="N343" t="str">
        <f>IF('Cihazlar'!C343="","",IFERROR(MATCH('Cihazlar'!C343,'Ürünler'!$A:$A,0),IFERROR(MATCH('Cihazlar'!C343,'Ürünler'!$B:$B,0),"")))</f>
        <v/>
      </c>
      <c r="O343">
        <f>IF(P343&gt;0,0,IF('Cihazlar'!J343&lt;&gt;"",N(VALUE('Cihazlar'!J343)),IF(N343="",0,N(INDEX('Ürünler'!$C:$C,N343)))))</f>
        <v>0</v>
      </c>
      <c r="P343">
        <f>IF('Cihazlar'!K343&lt;&gt;"",N(VALUE('Cihazlar'!K343)),IF('Cihazlar'!J343&lt;&gt;"",0,IF(N343="",0,N(INDEX('Ürünler'!$D:$D,N343)))))</f>
        <v>0</v>
      </c>
    </row>
    <row r="344" spans="1:16">
      <c r="A344" t="str">
        <f>IF(AND('Cihazlar'!A344="",'Cihazlar'!B344=""),"",IFERROR(INDEX('Müşteriler'!$A:$A,MATCH(IF('Cihazlar'!A344="","§",'Cihazlar'!A344),'Müşteriler'!$K:$K,0)),IFERROR(INDEX('Müşteriler'!$A:$A,MATCH(IF('Cihazlar'!B344="","§",'Cihazlar'!B344),'Müşteriler'!$C:$C,0)),'Cihazlar'!A344&amp;'Cihazlar'!B344)))</f>
        <v/>
      </c>
      <c r="B344" t="str">
        <f>IF('Cihazlar'!C344="","",IF(N344="",'Cihazlar'!C344,INDEX('Ürünler'!$B:$B,N344)))</f>
        <v/>
      </c>
      <c r="C344" t="str">
        <f>IF('Cihazlar'!D344="","",'Cihazlar'!D344)</f>
        <v/>
      </c>
      <c r="D344" s="16" t="str">
        <f>M344</f>
        <v/>
      </c>
      <c r="E344" t="str">
        <f>IF(P344&gt;0,P344&amp;" gün",IF(O344&gt;0,O344&amp;" ay",""))</f>
        <v/>
      </c>
      <c r="F344" s="16" t="str">
        <f>IF(OR('Cihazlar'!C344="",M344=""),"",IF(P344&gt;0,M344+P344,IF(O344&gt;0,EDATE(M344,O344),"")))</f>
        <v/>
      </c>
      <c r="G344" s="17" t="str">
        <f>IF(F344="","",F344-TODAY())</f>
        <v/>
      </c>
      <c r="H344" t="str">
        <f>IF(G344="","",IF(G344&lt;0,"Gecikmiş",IF(G344&lt;=30,"30 gün içinde","Planlı")))</f>
        <v/>
      </c>
      <c r="I344" s="16" t="str">
        <f>IF('Cihazlar'!S344="","",IF('Cihazlar'!T344="Uygun değil",(IF('Cihazlar'!S344="","",IF(ISNUMBER('Cihazlar'!S344),'Cihazlar'!S344,IFERROR(DATE(VALUE(RIGHT('Cihazlar'!S344,4)),VALUE(MID('Cihazlar'!S344,4,2)),VALUE(LEFT('Cihazlar'!S344,2))),""))))+0,EDATE((IF('Cihazlar'!S344="","",IF(ISNUMBER('Cihazlar'!S344),'Cihazlar'!S344,IFERROR(DATE(VALUE(RIGHT('Cihazlar'!S344,4)),VALUE(MID('Cihazlar'!S344,4,2)),VALUE(LEFT('Cihazlar'!S344,2))),"")))),12)))</f>
        <v/>
      </c>
      <c r="J344" s="17" t="str">
        <f>IF(I344="","",I344-TODAY())</f>
        <v/>
      </c>
      <c r="K344" s="16" t="str">
        <f>IF('Cihazlar'!V344="","",IF('Cihazlar'!W344="Uygun değil",(IF('Cihazlar'!V344="","",IF(ISNUMBER('Cihazlar'!V344),'Cihazlar'!V344,IFERROR(DATE(VALUE(RIGHT('Cihazlar'!V344,4)),VALUE(MID('Cihazlar'!V344,4,2)),VALUE(LEFT('Cihazlar'!V344,2))),""))))+0,EDATE((IF('Cihazlar'!V344="","",IF(ISNUMBER('Cihazlar'!V344),'Cihazlar'!V344,IFERROR(DATE(VALUE(RIGHT('Cihazlar'!V344,4)),VALUE(MID('Cihazlar'!V344,4,2)),VALUE(LEFT('Cihazlar'!V344,2))),"")))),12)))</f>
        <v/>
      </c>
      <c r="L344" s="17" t="str">
        <f>IF(K344="","",K344-TODAY())</f>
        <v/>
      </c>
      <c r="M344" s="16" t="str">
        <f>IF('Cihazlar'!F344&lt;&gt;"",IF('Cihazlar'!F344="","",IF(ISNUMBER('Cihazlar'!F344),'Cihazlar'!F344,IFERROR(DATE(VALUE(RIGHT('Cihazlar'!F344,4)),VALUE(MID('Cihazlar'!F344,4,2)),VALUE(LEFT('Cihazlar'!F344,2))),""))),IF('Cihazlar'!E344="","",IF(ISNUMBER('Cihazlar'!E344),'Cihazlar'!E344,IFERROR(DATE(VALUE(RIGHT('Cihazlar'!E344,4)),VALUE(MID('Cihazlar'!E344,4,2)),VALUE(LEFT('Cihazlar'!E344,2))),""))))</f>
        <v/>
      </c>
      <c r="N344" t="str">
        <f>IF('Cihazlar'!C344="","",IFERROR(MATCH('Cihazlar'!C344,'Ürünler'!$A:$A,0),IFERROR(MATCH('Cihazlar'!C344,'Ürünler'!$B:$B,0),"")))</f>
        <v/>
      </c>
      <c r="O344">
        <f>IF(P344&gt;0,0,IF('Cihazlar'!J344&lt;&gt;"",N(VALUE('Cihazlar'!J344)),IF(N344="",0,N(INDEX('Ürünler'!$C:$C,N344)))))</f>
        <v>0</v>
      </c>
      <c r="P344">
        <f>IF('Cihazlar'!K344&lt;&gt;"",N(VALUE('Cihazlar'!K344)),IF('Cihazlar'!J344&lt;&gt;"",0,IF(N344="",0,N(INDEX('Ürünler'!$D:$D,N344)))))</f>
        <v>0</v>
      </c>
    </row>
    <row r="345" spans="1:16">
      <c r="A345" t="str">
        <f>IF(AND('Cihazlar'!A345="",'Cihazlar'!B345=""),"",IFERROR(INDEX('Müşteriler'!$A:$A,MATCH(IF('Cihazlar'!A345="","§",'Cihazlar'!A345),'Müşteriler'!$K:$K,0)),IFERROR(INDEX('Müşteriler'!$A:$A,MATCH(IF('Cihazlar'!B345="","§",'Cihazlar'!B345),'Müşteriler'!$C:$C,0)),'Cihazlar'!A345&amp;'Cihazlar'!B345)))</f>
        <v/>
      </c>
      <c r="B345" t="str">
        <f>IF('Cihazlar'!C345="","",IF(N345="",'Cihazlar'!C345,INDEX('Ürünler'!$B:$B,N345)))</f>
        <v/>
      </c>
      <c r="C345" t="str">
        <f>IF('Cihazlar'!D345="","",'Cihazlar'!D345)</f>
        <v/>
      </c>
      <c r="D345" s="16" t="str">
        <f>M345</f>
        <v/>
      </c>
      <c r="E345" t="str">
        <f>IF(P345&gt;0,P345&amp;" gün",IF(O345&gt;0,O345&amp;" ay",""))</f>
        <v/>
      </c>
      <c r="F345" s="16" t="str">
        <f>IF(OR('Cihazlar'!C345="",M345=""),"",IF(P345&gt;0,M345+P345,IF(O345&gt;0,EDATE(M345,O345),"")))</f>
        <v/>
      </c>
      <c r="G345" s="17" t="str">
        <f>IF(F345="","",F345-TODAY())</f>
        <v/>
      </c>
      <c r="H345" t="str">
        <f>IF(G345="","",IF(G345&lt;0,"Gecikmiş",IF(G345&lt;=30,"30 gün içinde","Planlı")))</f>
        <v/>
      </c>
      <c r="I345" s="16" t="str">
        <f>IF('Cihazlar'!S345="","",IF('Cihazlar'!T345="Uygun değil",(IF('Cihazlar'!S345="","",IF(ISNUMBER('Cihazlar'!S345),'Cihazlar'!S345,IFERROR(DATE(VALUE(RIGHT('Cihazlar'!S345,4)),VALUE(MID('Cihazlar'!S345,4,2)),VALUE(LEFT('Cihazlar'!S345,2))),""))))+0,EDATE((IF('Cihazlar'!S345="","",IF(ISNUMBER('Cihazlar'!S345),'Cihazlar'!S345,IFERROR(DATE(VALUE(RIGHT('Cihazlar'!S345,4)),VALUE(MID('Cihazlar'!S345,4,2)),VALUE(LEFT('Cihazlar'!S345,2))),"")))),12)))</f>
        <v/>
      </c>
      <c r="J345" s="17" t="str">
        <f>IF(I345="","",I345-TODAY())</f>
        <v/>
      </c>
      <c r="K345" s="16" t="str">
        <f>IF('Cihazlar'!V345="","",IF('Cihazlar'!W345="Uygun değil",(IF('Cihazlar'!V345="","",IF(ISNUMBER('Cihazlar'!V345),'Cihazlar'!V345,IFERROR(DATE(VALUE(RIGHT('Cihazlar'!V345,4)),VALUE(MID('Cihazlar'!V345,4,2)),VALUE(LEFT('Cihazlar'!V345,2))),""))))+0,EDATE((IF('Cihazlar'!V345="","",IF(ISNUMBER('Cihazlar'!V345),'Cihazlar'!V345,IFERROR(DATE(VALUE(RIGHT('Cihazlar'!V345,4)),VALUE(MID('Cihazlar'!V345,4,2)),VALUE(LEFT('Cihazlar'!V345,2))),"")))),12)))</f>
        <v/>
      </c>
      <c r="L345" s="17" t="str">
        <f>IF(K345="","",K345-TODAY())</f>
        <v/>
      </c>
      <c r="M345" s="16" t="str">
        <f>IF('Cihazlar'!F345&lt;&gt;"",IF('Cihazlar'!F345="","",IF(ISNUMBER('Cihazlar'!F345),'Cihazlar'!F345,IFERROR(DATE(VALUE(RIGHT('Cihazlar'!F345,4)),VALUE(MID('Cihazlar'!F345,4,2)),VALUE(LEFT('Cihazlar'!F345,2))),""))),IF('Cihazlar'!E345="","",IF(ISNUMBER('Cihazlar'!E345),'Cihazlar'!E345,IFERROR(DATE(VALUE(RIGHT('Cihazlar'!E345,4)),VALUE(MID('Cihazlar'!E345,4,2)),VALUE(LEFT('Cihazlar'!E345,2))),""))))</f>
        <v/>
      </c>
      <c r="N345" t="str">
        <f>IF('Cihazlar'!C345="","",IFERROR(MATCH('Cihazlar'!C345,'Ürünler'!$A:$A,0),IFERROR(MATCH('Cihazlar'!C345,'Ürünler'!$B:$B,0),"")))</f>
        <v/>
      </c>
      <c r="O345">
        <f>IF(P345&gt;0,0,IF('Cihazlar'!J345&lt;&gt;"",N(VALUE('Cihazlar'!J345)),IF(N345="",0,N(INDEX('Ürünler'!$C:$C,N345)))))</f>
        <v>0</v>
      </c>
      <c r="P345">
        <f>IF('Cihazlar'!K345&lt;&gt;"",N(VALUE('Cihazlar'!K345)),IF('Cihazlar'!J345&lt;&gt;"",0,IF(N345="",0,N(INDEX('Ürünler'!$D:$D,N345)))))</f>
        <v>0</v>
      </c>
    </row>
    <row r="346" spans="1:16">
      <c r="A346" t="str">
        <f>IF(AND('Cihazlar'!A346="",'Cihazlar'!B346=""),"",IFERROR(INDEX('Müşteriler'!$A:$A,MATCH(IF('Cihazlar'!A346="","§",'Cihazlar'!A346),'Müşteriler'!$K:$K,0)),IFERROR(INDEX('Müşteriler'!$A:$A,MATCH(IF('Cihazlar'!B346="","§",'Cihazlar'!B346),'Müşteriler'!$C:$C,0)),'Cihazlar'!A346&amp;'Cihazlar'!B346)))</f>
        <v/>
      </c>
      <c r="B346" t="str">
        <f>IF('Cihazlar'!C346="","",IF(N346="",'Cihazlar'!C346,INDEX('Ürünler'!$B:$B,N346)))</f>
        <v/>
      </c>
      <c r="C346" t="str">
        <f>IF('Cihazlar'!D346="","",'Cihazlar'!D346)</f>
        <v/>
      </c>
      <c r="D346" s="16" t="str">
        <f>M346</f>
        <v/>
      </c>
      <c r="E346" t="str">
        <f>IF(P346&gt;0,P346&amp;" gün",IF(O346&gt;0,O346&amp;" ay",""))</f>
        <v/>
      </c>
      <c r="F346" s="16" t="str">
        <f>IF(OR('Cihazlar'!C346="",M346=""),"",IF(P346&gt;0,M346+P346,IF(O346&gt;0,EDATE(M346,O346),"")))</f>
        <v/>
      </c>
      <c r="G346" s="17" t="str">
        <f>IF(F346="","",F346-TODAY())</f>
        <v/>
      </c>
      <c r="H346" t="str">
        <f>IF(G346="","",IF(G346&lt;0,"Gecikmiş",IF(G346&lt;=30,"30 gün içinde","Planlı")))</f>
        <v/>
      </c>
      <c r="I346" s="16" t="str">
        <f>IF('Cihazlar'!S346="","",IF('Cihazlar'!T346="Uygun değil",(IF('Cihazlar'!S346="","",IF(ISNUMBER('Cihazlar'!S346),'Cihazlar'!S346,IFERROR(DATE(VALUE(RIGHT('Cihazlar'!S346,4)),VALUE(MID('Cihazlar'!S346,4,2)),VALUE(LEFT('Cihazlar'!S346,2))),""))))+0,EDATE((IF('Cihazlar'!S346="","",IF(ISNUMBER('Cihazlar'!S346),'Cihazlar'!S346,IFERROR(DATE(VALUE(RIGHT('Cihazlar'!S346,4)),VALUE(MID('Cihazlar'!S346,4,2)),VALUE(LEFT('Cihazlar'!S346,2))),"")))),12)))</f>
        <v/>
      </c>
      <c r="J346" s="17" t="str">
        <f>IF(I346="","",I346-TODAY())</f>
        <v/>
      </c>
      <c r="K346" s="16" t="str">
        <f>IF('Cihazlar'!V346="","",IF('Cihazlar'!W346="Uygun değil",(IF('Cihazlar'!V346="","",IF(ISNUMBER('Cihazlar'!V346),'Cihazlar'!V346,IFERROR(DATE(VALUE(RIGHT('Cihazlar'!V346,4)),VALUE(MID('Cihazlar'!V346,4,2)),VALUE(LEFT('Cihazlar'!V346,2))),""))))+0,EDATE((IF('Cihazlar'!V346="","",IF(ISNUMBER('Cihazlar'!V346),'Cihazlar'!V346,IFERROR(DATE(VALUE(RIGHT('Cihazlar'!V346,4)),VALUE(MID('Cihazlar'!V346,4,2)),VALUE(LEFT('Cihazlar'!V346,2))),"")))),12)))</f>
        <v/>
      </c>
      <c r="L346" s="17" t="str">
        <f>IF(K346="","",K346-TODAY())</f>
        <v/>
      </c>
      <c r="M346" s="16" t="str">
        <f>IF('Cihazlar'!F346&lt;&gt;"",IF('Cihazlar'!F346="","",IF(ISNUMBER('Cihazlar'!F346),'Cihazlar'!F346,IFERROR(DATE(VALUE(RIGHT('Cihazlar'!F346,4)),VALUE(MID('Cihazlar'!F346,4,2)),VALUE(LEFT('Cihazlar'!F346,2))),""))),IF('Cihazlar'!E346="","",IF(ISNUMBER('Cihazlar'!E346),'Cihazlar'!E346,IFERROR(DATE(VALUE(RIGHT('Cihazlar'!E346,4)),VALUE(MID('Cihazlar'!E346,4,2)),VALUE(LEFT('Cihazlar'!E346,2))),""))))</f>
        <v/>
      </c>
      <c r="N346" t="str">
        <f>IF('Cihazlar'!C346="","",IFERROR(MATCH('Cihazlar'!C346,'Ürünler'!$A:$A,0),IFERROR(MATCH('Cihazlar'!C346,'Ürünler'!$B:$B,0),"")))</f>
        <v/>
      </c>
      <c r="O346">
        <f>IF(P346&gt;0,0,IF('Cihazlar'!J346&lt;&gt;"",N(VALUE('Cihazlar'!J346)),IF(N346="",0,N(INDEX('Ürünler'!$C:$C,N346)))))</f>
        <v>0</v>
      </c>
      <c r="P346">
        <f>IF('Cihazlar'!K346&lt;&gt;"",N(VALUE('Cihazlar'!K346)),IF('Cihazlar'!J346&lt;&gt;"",0,IF(N346="",0,N(INDEX('Ürünler'!$D:$D,N346)))))</f>
        <v>0</v>
      </c>
    </row>
    <row r="347" spans="1:16">
      <c r="A347" t="str">
        <f>IF(AND('Cihazlar'!A347="",'Cihazlar'!B347=""),"",IFERROR(INDEX('Müşteriler'!$A:$A,MATCH(IF('Cihazlar'!A347="","§",'Cihazlar'!A347),'Müşteriler'!$K:$K,0)),IFERROR(INDEX('Müşteriler'!$A:$A,MATCH(IF('Cihazlar'!B347="","§",'Cihazlar'!B347),'Müşteriler'!$C:$C,0)),'Cihazlar'!A347&amp;'Cihazlar'!B347)))</f>
        <v/>
      </c>
      <c r="B347" t="str">
        <f>IF('Cihazlar'!C347="","",IF(N347="",'Cihazlar'!C347,INDEX('Ürünler'!$B:$B,N347)))</f>
        <v/>
      </c>
      <c r="C347" t="str">
        <f>IF('Cihazlar'!D347="","",'Cihazlar'!D347)</f>
        <v/>
      </c>
      <c r="D347" s="16" t="str">
        <f>M347</f>
        <v/>
      </c>
      <c r="E347" t="str">
        <f>IF(P347&gt;0,P347&amp;" gün",IF(O347&gt;0,O347&amp;" ay",""))</f>
        <v/>
      </c>
      <c r="F347" s="16" t="str">
        <f>IF(OR('Cihazlar'!C347="",M347=""),"",IF(P347&gt;0,M347+P347,IF(O347&gt;0,EDATE(M347,O347),"")))</f>
        <v/>
      </c>
      <c r="G347" s="17" t="str">
        <f>IF(F347="","",F347-TODAY())</f>
        <v/>
      </c>
      <c r="H347" t="str">
        <f>IF(G347="","",IF(G347&lt;0,"Gecikmiş",IF(G347&lt;=30,"30 gün içinde","Planlı")))</f>
        <v/>
      </c>
      <c r="I347" s="16" t="str">
        <f>IF('Cihazlar'!S347="","",IF('Cihazlar'!T347="Uygun değil",(IF('Cihazlar'!S347="","",IF(ISNUMBER('Cihazlar'!S347),'Cihazlar'!S347,IFERROR(DATE(VALUE(RIGHT('Cihazlar'!S347,4)),VALUE(MID('Cihazlar'!S347,4,2)),VALUE(LEFT('Cihazlar'!S347,2))),""))))+0,EDATE((IF('Cihazlar'!S347="","",IF(ISNUMBER('Cihazlar'!S347),'Cihazlar'!S347,IFERROR(DATE(VALUE(RIGHT('Cihazlar'!S347,4)),VALUE(MID('Cihazlar'!S347,4,2)),VALUE(LEFT('Cihazlar'!S347,2))),"")))),12)))</f>
        <v/>
      </c>
      <c r="J347" s="17" t="str">
        <f>IF(I347="","",I347-TODAY())</f>
        <v/>
      </c>
      <c r="K347" s="16" t="str">
        <f>IF('Cihazlar'!V347="","",IF('Cihazlar'!W347="Uygun değil",(IF('Cihazlar'!V347="","",IF(ISNUMBER('Cihazlar'!V347),'Cihazlar'!V347,IFERROR(DATE(VALUE(RIGHT('Cihazlar'!V347,4)),VALUE(MID('Cihazlar'!V347,4,2)),VALUE(LEFT('Cihazlar'!V347,2))),""))))+0,EDATE((IF('Cihazlar'!V347="","",IF(ISNUMBER('Cihazlar'!V347),'Cihazlar'!V347,IFERROR(DATE(VALUE(RIGHT('Cihazlar'!V347,4)),VALUE(MID('Cihazlar'!V347,4,2)),VALUE(LEFT('Cihazlar'!V347,2))),"")))),12)))</f>
        <v/>
      </c>
      <c r="L347" s="17" t="str">
        <f>IF(K347="","",K347-TODAY())</f>
        <v/>
      </c>
      <c r="M347" s="16" t="str">
        <f>IF('Cihazlar'!F347&lt;&gt;"",IF('Cihazlar'!F347="","",IF(ISNUMBER('Cihazlar'!F347),'Cihazlar'!F347,IFERROR(DATE(VALUE(RIGHT('Cihazlar'!F347,4)),VALUE(MID('Cihazlar'!F347,4,2)),VALUE(LEFT('Cihazlar'!F347,2))),""))),IF('Cihazlar'!E347="","",IF(ISNUMBER('Cihazlar'!E347),'Cihazlar'!E347,IFERROR(DATE(VALUE(RIGHT('Cihazlar'!E347,4)),VALUE(MID('Cihazlar'!E347,4,2)),VALUE(LEFT('Cihazlar'!E347,2))),""))))</f>
        <v/>
      </c>
      <c r="N347" t="str">
        <f>IF('Cihazlar'!C347="","",IFERROR(MATCH('Cihazlar'!C347,'Ürünler'!$A:$A,0),IFERROR(MATCH('Cihazlar'!C347,'Ürünler'!$B:$B,0),"")))</f>
        <v/>
      </c>
      <c r="O347">
        <f>IF(P347&gt;0,0,IF('Cihazlar'!J347&lt;&gt;"",N(VALUE('Cihazlar'!J347)),IF(N347="",0,N(INDEX('Ürünler'!$C:$C,N347)))))</f>
        <v>0</v>
      </c>
      <c r="P347">
        <f>IF('Cihazlar'!K347&lt;&gt;"",N(VALUE('Cihazlar'!K347)),IF('Cihazlar'!J347&lt;&gt;"",0,IF(N347="",0,N(INDEX('Ürünler'!$D:$D,N347)))))</f>
        <v>0</v>
      </c>
    </row>
    <row r="348" spans="1:16">
      <c r="A348" t="str">
        <f>IF(AND('Cihazlar'!A348="",'Cihazlar'!B348=""),"",IFERROR(INDEX('Müşteriler'!$A:$A,MATCH(IF('Cihazlar'!A348="","§",'Cihazlar'!A348),'Müşteriler'!$K:$K,0)),IFERROR(INDEX('Müşteriler'!$A:$A,MATCH(IF('Cihazlar'!B348="","§",'Cihazlar'!B348),'Müşteriler'!$C:$C,0)),'Cihazlar'!A348&amp;'Cihazlar'!B348)))</f>
        <v/>
      </c>
      <c r="B348" t="str">
        <f>IF('Cihazlar'!C348="","",IF(N348="",'Cihazlar'!C348,INDEX('Ürünler'!$B:$B,N348)))</f>
        <v/>
      </c>
      <c r="C348" t="str">
        <f>IF('Cihazlar'!D348="","",'Cihazlar'!D348)</f>
        <v/>
      </c>
      <c r="D348" s="16" t="str">
        <f>M348</f>
        <v/>
      </c>
      <c r="E348" t="str">
        <f>IF(P348&gt;0,P348&amp;" gün",IF(O348&gt;0,O348&amp;" ay",""))</f>
        <v/>
      </c>
      <c r="F348" s="16" t="str">
        <f>IF(OR('Cihazlar'!C348="",M348=""),"",IF(P348&gt;0,M348+P348,IF(O348&gt;0,EDATE(M348,O348),"")))</f>
        <v/>
      </c>
      <c r="G348" s="17" t="str">
        <f>IF(F348="","",F348-TODAY())</f>
        <v/>
      </c>
      <c r="H348" t="str">
        <f>IF(G348="","",IF(G348&lt;0,"Gecikmiş",IF(G348&lt;=30,"30 gün içinde","Planlı")))</f>
        <v/>
      </c>
      <c r="I348" s="16" t="str">
        <f>IF('Cihazlar'!S348="","",IF('Cihazlar'!T348="Uygun değil",(IF('Cihazlar'!S348="","",IF(ISNUMBER('Cihazlar'!S348),'Cihazlar'!S348,IFERROR(DATE(VALUE(RIGHT('Cihazlar'!S348,4)),VALUE(MID('Cihazlar'!S348,4,2)),VALUE(LEFT('Cihazlar'!S348,2))),""))))+0,EDATE((IF('Cihazlar'!S348="","",IF(ISNUMBER('Cihazlar'!S348),'Cihazlar'!S348,IFERROR(DATE(VALUE(RIGHT('Cihazlar'!S348,4)),VALUE(MID('Cihazlar'!S348,4,2)),VALUE(LEFT('Cihazlar'!S348,2))),"")))),12)))</f>
        <v/>
      </c>
      <c r="J348" s="17" t="str">
        <f>IF(I348="","",I348-TODAY())</f>
        <v/>
      </c>
      <c r="K348" s="16" t="str">
        <f>IF('Cihazlar'!V348="","",IF('Cihazlar'!W348="Uygun değil",(IF('Cihazlar'!V348="","",IF(ISNUMBER('Cihazlar'!V348),'Cihazlar'!V348,IFERROR(DATE(VALUE(RIGHT('Cihazlar'!V348,4)),VALUE(MID('Cihazlar'!V348,4,2)),VALUE(LEFT('Cihazlar'!V348,2))),""))))+0,EDATE((IF('Cihazlar'!V348="","",IF(ISNUMBER('Cihazlar'!V348),'Cihazlar'!V348,IFERROR(DATE(VALUE(RIGHT('Cihazlar'!V348,4)),VALUE(MID('Cihazlar'!V348,4,2)),VALUE(LEFT('Cihazlar'!V348,2))),"")))),12)))</f>
        <v/>
      </c>
      <c r="L348" s="17" t="str">
        <f>IF(K348="","",K348-TODAY())</f>
        <v/>
      </c>
      <c r="M348" s="16" t="str">
        <f>IF('Cihazlar'!F348&lt;&gt;"",IF('Cihazlar'!F348="","",IF(ISNUMBER('Cihazlar'!F348),'Cihazlar'!F348,IFERROR(DATE(VALUE(RIGHT('Cihazlar'!F348,4)),VALUE(MID('Cihazlar'!F348,4,2)),VALUE(LEFT('Cihazlar'!F348,2))),""))),IF('Cihazlar'!E348="","",IF(ISNUMBER('Cihazlar'!E348),'Cihazlar'!E348,IFERROR(DATE(VALUE(RIGHT('Cihazlar'!E348,4)),VALUE(MID('Cihazlar'!E348,4,2)),VALUE(LEFT('Cihazlar'!E348,2))),""))))</f>
        <v/>
      </c>
      <c r="N348" t="str">
        <f>IF('Cihazlar'!C348="","",IFERROR(MATCH('Cihazlar'!C348,'Ürünler'!$A:$A,0),IFERROR(MATCH('Cihazlar'!C348,'Ürünler'!$B:$B,0),"")))</f>
        <v/>
      </c>
      <c r="O348">
        <f>IF(P348&gt;0,0,IF('Cihazlar'!J348&lt;&gt;"",N(VALUE('Cihazlar'!J348)),IF(N348="",0,N(INDEX('Ürünler'!$C:$C,N348)))))</f>
        <v>0</v>
      </c>
      <c r="P348">
        <f>IF('Cihazlar'!K348&lt;&gt;"",N(VALUE('Cihazlar'!K348)),IF('Cihazlar'!J348&lt;&gt;"",0,IF(N348="",0,N(INDEX('Ürünler'!$D:$D,N348)))))</f>
        <v>0</v>
      </c>
    </row>
    <row r="349" spans="1:16">
      <c r="A349" t="str">
        <f>IF(AND('Cihazlar'!A349="",'Cihazlar'!B349=""),"",IFERROR(INDEX('Müşteriler'!$A:$A,MATCH(IF('Cihazlar'!A349="","§",'Cihazlar'!A349),'Müşteriler'!$K:$K,0)),IFERROR(INDEX('Müşteriler'!$A:$A,MATCH(IF('Cihazlar'!B349="","§",'Cihazlar'!B349),'Müşteriler'!$C:$C,0)),'Cihazlar'!A349&amp;'Cihazlar'!B349)))</f>
        <v/>
      </c>
      <c r="B349" t="str">
        <f>IF('Cihazlar'!C349="","",IF(N349="",'Cihazlar'!C349,INDEX('Ürünler'!$B:$B,N349)))</f>
        <v/>
      </c>
      <c r="C349" t="str">
        <f>IF('Cihazlar'!D349="","",'Cihazlar'!D349)</f>
        <v/>
      </c>
      <c r="D349" s="16" t="str">
        <f>M349</f>
        <v/>
      </c>
      <c r="E349" t="str">
        <f>IF(P349&gt;0,P349&amp;" gün",IF(O349&gt;0,O349&amp;" ay",""))</f>
        <v/>
      </c>
      <c r="F349" s="16" t="str">
        <f>IF(OR('Cihazlar'!C349="",M349=""),"",IF(P349&gt;0,M349+P349,IF(O349&gt;0,EDATE(M349,O349),"")))</f>
        <v/>
      </c>
      <c r="G349" s="17" t="str">
        <f>IF(F349="","",F349-TODAY())</f>
        <v/>
      </c>
      <c r="H349" t="str">
        <f>IF(G349="","",IF(G349&lt;0,"Gecikmiş",IF(G349&lt;=30,"30 gün içinde","Planlı")))</f>
        <v/>
      </c>
      <c r="I349" s="16" t="str">
        <f>IF('Cihazlar'!S349="","",IF('Cihazlar'!T349="Uygun değil",(IF('Cihazlar'!S349="","",IF(ISNUMBER('Cihazlar'!S349),'Cihazlar'!S349,IFERROR(DATE(VALUE(RIGHT('Cihazlar'!S349,4)),VALUE(MID('Cihazlar'!S349,4,2)),VALUE(LEFT('Cihazlar'!S349,2))),""))))+0,EDATE((IF('Cihazlar'!S349="","",IF(ISNUMBER('Cihazlar'!S349),'Cihazlar'!S349,IFERROR(DATE(VALUE(RIGHT('Cihazlar'!S349,4)),VALUE(MID('Cihazlar'!S349,4,2)),VALUE(LEFT('Cihazlar'!S349,2))),"")))),12)))</f>
        <v/>
      </c>
      <c r="J349" s="17" t="str">
        <f>IF(I349="","",I349-TODAY())</f>
        <v/>
      </c>
      <c r="K349" s="16" t="str">
        <f>IF('Cihazlar'!V349="","",IF('Cihazlar'!W349="Uygun değil",(IF('Cihazlar'!V349="","",IF(ISNUMBER('Cihazlar'!V349),'Cihazlar'!V349,IFERROR(DATE(VALUE(RIGHT('Cihazlar'!V349,4)),VALUE(MID('Cihazlar'!V349,4,2)),VALUE(LEFT('Cihazlar'!V349,2))),""))))+0,EDATE((IF('Cihazlar'!V349="","",IF(ISNUMBER('Cihazlar'!V349),'Cihazlar'!V349,IFERROR(DATE(VALUE(RIGHT('Cihazlar'!V349,4)),VALUE(MID('Cihazlar'!V349,4,2)),VALUE(LEFT('Cihazlar'!V349,2))),"")))),12)))</f>
        <v/>
      </c>
      <c r="L349" s="17" t="str">
        <f>IF(K349="","",K349-TODAY())</f>
        <v/>
      </c>
      <c r="M349" s="16" t="str">
        <f>IF('Cihazlar'!F349&lt;&gt;"",IF('Cihazlar'!F349="","",IF(ISNUMBER('Cihazlar'!F349),'Cihazlar'!F349,IFERROR(DATE(VALUE(RIGHT('Cihazlar'!F349,4)),VALUE(MID('Cihazlar'!F349,4,2)),VALUE(LEFT('Cihazlar'!F349,2))),""))),IF('Cihazlar'!E349="","",IF(ISNUMBER('Cihazlar'!E349),'Cihazlar'!E349,IFERROR(DATE(VALUE(RIGHT('Cihazlar'!E349,4)),VALUE(MID('Cihazlar'!E349,4,2)),VALUE(LEFT('Cihazlar'!E349,2))),""))))</f>
        <v/>
      </c>
      <c r="N349" t="str">
        <f>IF('Cihazlar'!C349="","",IFERROR(MATCH('Cihazlar'!C349,'Ürünler'!$A:$A,0),IFERROR(MATCH('Cihazlar'!C349,'Ürünler'!$B:$B,0),"")))</f>
        <v/>
      </c>
      <c r="O349">
        <f>IF(P349&gt;0,0,IF('Cihazlar'!J349&lt;&gt;"",N(VALUE('Cihazlar'!J349)),IF(N349="",0,N(INDEX('Ürünler'!$C:$C,N349)))))</f>
        <v>0</v>
      </c>
      <c r="P349">
        <f>IF('Cihazlar'!K349&lt;&gt;"",N(VALUE('Cihazlar'!K349)),IF('Cihazlar'!J349&lt;&gt;"",0,IF(N349="",0,N(INDEX('Ürünler'!$D:$D,N349)))))</f>
        <v>0</v>
      </c>
    </row>
    <row r="350" spans="1:16">
      <c r="A350" t="str">
        <f>IF(AND('Cihazlar'!A350="",'Cihazlar'!B350=""),"",IFERROR(INDEX('Müşteriler'!$A:$A,MATCH(IF('Cihazlar'!A350="","§",'Cihazlar'!A350),'Müşteriler'!$K:$K,0)),IFERROR(INDEX('Müşteriler'!$A:$A,MATCH(IF('Cihazlar'!B350="","§",'Cihazlar'!B350),'Müşteriler'!$C:$C,0)),'Cihazlar'!A350&amp;'Cihazlar'!B350)))</f>
        <v/>
      </c>
      <c r="B350" t="str">
        <f>IF('Cihazlar'!C350="","",IF(N350="",'Cihazlar'!C350,INDEX('Ürünler'!$B:$B,N350)))</f>
        <v/>
      </c>
      <c r="C350" t="str">
        <f>IF('Cihazlar'!D350="","",'Cihazlar'!D350)</f>
        <v/>
      </c>
      <c r="D350" s="16" t="str">
        <f>M350</f>
        <v/>
      </c>
      <c r="E350" t="str">
        <f>IF(P350&gt;0,P350&amp;" gün",IF(O350&gt;0,O350&amp;" ay",""))</f>
        <v/>
      </c>
      <c r="F350" s="16" t="str">
        <f>IF(OR('Cihazlar'!C350="",M350=""),"",IF(P350&gt;0,M350+P350,IF(O350&gt;0,EDATE(M350,O350),"")))</f>
        <v/>
      </c>
      <c r="G350" s="17" t="str">
        <f>IF(F350="","",F350-TODAY())</f>
        <v/>
      </c>
      <c r="H350" t="str">
        <f>IF(G350="","",IF(G350&lt;0,"Gecikmiş",IF(G350&lt;=30,"30 gün içinde","Planlı")))</f>
        <v/>
      </c>
      <c r="I350" s="16" t="str">
        <f>IF('Cihazlar'!S350="","",IF('Cihazlar'!T350="Uygun değil",(IF('Cihazlar'!S350="","",IF(ISNUMBER('Cihazlar'!S350),'Cihazlar'!S350,IFERROR(DATE(VALUE(RIGHT('Cihazlar'!S350,4)),VALUE(MID('Cihazlar'!S350,4,2)),VALUE(LEFT('Cihazlar'!S350,2))),""))))+0,EDATE((IF('Cihazlar'!S350="","",IF(ISNUMBER('Cihazlar'!S350),'Cihazlar'!S350,IFERROR(DATE(VALUE(RIGHT('Cihazlar'!S350,4)),VALUE(MID('Cihazlar'!S350,4,2)),VALUE(LEFT('Cihazlar'!S350,2))),"")))),12)))</f>
        <v/>
      </c>
      <c r="J350" s="17" t="str">
        <f>IF(I350="","",I350-TODAY())</f>
        <v/>
      </c>
      <c r="K350" s="16" t="str">
        <f>IF('Cihazlar'!V350="","",IF('Cihazlar'!W350="Uygun değil",(IF('Cihazlar'!V350="","",IF(ISNUMBER('Cihazlar'!V350),'Cihazlar'!V350,IFERROR(DATE(VALUE(RIGHT('Cihazlar'!V350,4)),VALUE(MID('Cihazlar'!V350,4,2)),VALUE(LEFT('Cihazlar'!V350,2))),""))))+0,EDATE((IF('Cihazlar'!V350="","",IF(ISNUMBER('Cihazlar'!V350),'Cihazlar'!V350,IFERROR(DATE(VALUE(RIGHT('Cihazlar'!V350,4)),VALUE(MID('Cihazlar'!V350,4,2)),VALUE(LEFT('Cihazlar'!V350,2))),"")))),12)))</f>
        <v/>
      </c>
      <c r="L350" s="17" t="str">
        <f>IF(K350="","",K350-TODAY())</f>
        <v/>
      </c>
      <c r="M350" s="16" t="str">
        <f>IF('Cihazlar'!F350&lt;&gt;"",IF('Cihazlar'!F350="","",IF(ISNUMBER('Cihazlar'!F350),'Cihazlar'!F350,IFERROR(DATE(VALUE(RIGHT('Cihazlar'!F350,4)),VALUE(MID('Cihazlar'!F350,4,2)),VALUE(LEFT('Cihazlar'!F350,2))),""))),IF('Cihazlar'!E350="","",IF(ISNUMBER('Cihazlar'!E350),'Cihazlar'!E350,IFERROR(DATE(VALUE(RIGHT('Cihazlar'!E350,4)),VALUE(MID('Cihazlar'!E350,4,2)),VALUE(LEFT('Cihazlar'!E350,2))),""))))</f>
        <v/>
      </c>
      <c r="N350" t="str">
        <f>IF('Cihazlar'!C350="","",IFERROR(MATCH('Cihazlar'!C350,'Ürünler'!$A:$A,0),IFERROR(MATCH('Cihazlar'!C350,'Ürünler'!$B:$B,0),"")))</f>
        <v/>
      </c>
      <c r="O350">
        <f>IF(P350&gt;0,0,IF('Cihazlar'!J350&lt;&gt;"",N(VALUE('Cihazlar'!J350)),IF(N350="",0,N(INDEX('Ürünler'!$C:$C,N350)))))</f>
        <v>0</v>
      </c>
      <c r="P350">
        <f>IF('Cihazlar'!K350&lt;&gt;"",N(VALUE('Cihazlar'!K350)),IF('Cihazlar'!J350&lt;&gt;"",0,IF(N350="",0,N(INDEX('Ürünler'!$D:$D,N350)))))</f>
        <v>0</v>
      </c>
    </row>
    <row r="351" spans="1:16">
      <c r="A351" t="str">
        <f>IF(AND('Cihazlar'!A351="",'Cihazlar'!B351=""),"",IFERROR(INDEX('Müşteriler'!$A:$A,MATCH(IF('Cihazlar'!A351="","§",'Cihazlar'!A351),'Müşteriler'!$K:$K,0)),IFERROR(INDEX('Müşteriler'!$A:$A,MATCH(IF('Cihazlar'!B351="","§",'Cihazlar'!B351),'Müşteriler'!$C:$C,0)),'Cihazlar'!A351&amp;'Cihazlar'!B351)))</f>
        <v/>
      </c>
      <c r="B351" t="str">
        <f>IF('Cihazlar'!C351="","",IF(N351="",'Cihazlar'!C351,INDEX('Ürünler'!$B:$B,N351)))</f>
        <v/>
      </c>
      <c r="C351" t="str">
        <f>IF('Cihazlar'!D351="","",'Cihazlar'!D351)</f>
        <v/>
      </c>
      <c r="D351" s="16" t="str">
        <f>M351</f>
        <v/>
      </c>
      <c r="E351" t="str">
        <f>IF(P351&gt;0,P351&amp;" gün",IF(O351&gt;0,O351&amp;" ay",""))</f>
        <v/>
      </c>
      <c r="F351" s="16" t="str">
        <f>IF(OR('Cihazlar'!C351="",M351=""),"",IF(P351&gt;0,M351+P351,IF(O351&gt;0,EDATE(M351,O351),"")))</f>
        <v/>
      </c>
      <c r="G351" s="17" t="str">
        <f>IF(F351="","",F351-TODAY())</f>
        <v/>
      </c>
      <c r="H351" t="str">
        <f>IF(G351="","",IF(G351&lt;0,"Gecikmiş",IF(G351&lt;=30,"30 gün içinde","Planlı")))</f>
        <v/>
      </c>
      <c r="I351" s="16" t="str">
        <f>IF('Cihazlar'!S351="","",IF('Cihazlar'!T351="Uygun değil",(IF('Cihazlar'!S351="","",IF(ISNUMBER('Cihazlar'!S351),'Cihazlar'!S351,IFERROR(DATE(VALUE(RIGHT('Cihazlar'!S351,4)),VALUE(MID('Cihazlar'!S351,4,2)),VALUE(LEFT('Cihazlar'!S351,2))),""))))+0,EDATE((IF('Cihazlar'!S351="","",IF(ISNUMBER('Cihazlar'!S351),'Cihazlar'!S351,IFERROR(DATE(VALUE(RIGHT('Cihazlar'!S351,4)),VALUE(MID('Cihazlar'!S351,4,2)),VALUE(LEFT('Cihazlar'!S351,2))),"")))),12)))</f>
        <v/>
      </c>
      <c r="J351" s="17" t="str">
        <f>IF(I351="","",I351-TODAY())</f>
        <v/>
      </c>
      <c r="K351" s="16" t="str">
        <f>IF('Cihazlar'!V351="","",IF('Cihazlar'!W351="Uygun değil",(IF('Cihazlar'!V351="","",IF(ISNUMBER('Cihazlar'!V351),'Cihazlar'!V351,IFERROR(DATE(VALUE(RIGHT('Cihazlar'!V351,4)),VALUE(MID('Cihazlar'!V351,4,2)),VALUE(LEFT('Cihazlar'!V351,2))),""))))+0,EDATE((IF('Cihazlar'!V351="","",IF(ISNUMBER('Cihazlar'!V351),'Cihazlar'!V351,IFERROR(DATE(VALUE(RIGHT('Cihazlar'!V351,4)),VALUE(MID('Cihazlar'!V351,4,2)),VALUE(LEFT('Cihazlar'!V351,2))),"")))),12)))</f>
        <v/>
      </c>
      <c r="L351" s="17" t="str">
        <f>IF(K351="","",K351-TODAY())</f>
        <v/>
      </c>
      <c r="M351" s="16" t="str">
        <f>IF('Cihazlar'!F351&lt;&gt;"",IF('Cihazlar'!F351="","",IF(ISNUMBER('Cihazlar'!F351),'Cihazlar'!F351,IFERROR(DATE(VALUE(RIGHT('Cihazlar'!F351,4)),VALUE(MID('Cihazlar'!F351,4,2)),VALUE(LEFT('Cihazlar'!F351,2))),""))),IF('Cihazlar'!E351="","",IF(ISNUMBER('Cihazlar'!E351),'Cihazlar'!E351,IFERROR(DATE(VALUE(RIGHT('Cihazlar'!E351,4)),VALUE(MID('Cihazlar'!E351,4,2)),VALUE(LEFT('Cihazlar'!E351,2))),""))))</f>
        <v/>
      </c>
      <c r="N351" t="str">
        <f>IF('Cihazlar'!C351="","",IFERROR(MATCH('Cihazlar'!C351,'Ürünler'!$A:$A,0),IFERROR(MATCH('Cihazlar'!C351,'Ürünler'!$B:$B,0),"")))</f>
        <v/>
      </c>
      <c r="O351">
        <f>IF(P351&gt;0,0,IF('Cihazlar'!J351&lt;&gt;"",N(VALUE('Cihazlar'!J351)),IF(N351="",0,N(INDEX('Ürünler'!$C:$C,N351)))))</f>
        <v>0</v>
      </c>
      <c r="P351">
        <f>IF('Cihazlar'!K351&lt;&gt;"",N(VALUE('Cihazlar'!K351)),IF('Cihazlar'!J351&lt;&gt;"",0,IF(N351="",0,N(INDEX('Ürünler'!$D:$D,N351)))))</f>
        <v>0</v>
      </c>
    </row>
    <row r="352" spans="1:16">
      <c r="A352" t="str">
        <f>IF(AND('Cihazlar'!A352="",'Cihazlar'!B352=""),"",IFERROR(INDEX('Müşteriler'!$A:$A,MATCH(IF('Cihazlar'!A352="","§",'Cihazlar'!A352),'Müşteriler'!$K:$K,0)),IFERROR(INDEX('Müşteriler'!$A:$A,MATCH(IF('Cihazlar'!B352="","§",'Cihazlar'!B352),'Müşteriler'!$C:$C,0)),'Cihazlar'!A352&amp;'Cihazlar'!B352)))</f>
        <v/>
      </c>
      <c r="B352" t="str">
        <f>IF('Cihazlar'!C352="","",IF(N352="",'Cihazlar'!C352,INDEX('Ürünler'!$B:$B,N352)))</f>
        <v/>
      </c>
      <c r="C352" t="str">
        <f>IF('Cihazlar'!D352="","",'Cihazlar'!D352)</f>
        <v/>
      </c>
      <c r="D352" s="16" t="str">
        <f>M352</f>
        <v/>
      </c>
      <c r="E352" t="str">
        <f>IF(P352&gt;0,P352&amp;" gün",IF(O352&gt;0,O352&amp;" ay",""))</f>
        <v/>
      </c>
      <c r="F352" s="16" t="str">
        <f>IF(OR('Cihazlar'!C352="",M352=""),"",IF(P352&gt;0,M352+P352,IF(O352&gt;0,EDATE(M352,O352),"")))</f>
        <v/>
      </c>
      <c r="G352" s="17" t="str">
        <f>IF(F352="","",F352-TODAY())</f>
        <v/>
      </c>
      <c r="H352" t="str">
        <f>IF(G352="","",IF(G352&lt;0,"Gecikmiş",IF(G352&lt;=30,"30 gün içinde","Planlı")))</f>
        <v/>
      </c>
      <c r="I352" s="16" t="str">
        <f>IF('Cihazlar'!S352="","",IF('Cihazlar'!T352="Uygun değil",(IF('Cihazlar'!S352="","",IF(ISNUMBER('Cihazlar'!S352),'Cihazlar'!S352,IFERROR(DATE(VALUE(RIGHT('Cihazlar'!S352,4)),VALUE(MID('Cihazlar'!S352,4,2)),VALUE(LEFT('Cihazlar'!S352,2))),""))))+0,EDATE((IF('Cihazlar'!S352="","",IF(ISNUMBER('Cihazlar'!S352),'Cihazlar'!S352,IFERROR(DATE(VALUE(RIGHT('Cihazlar'!S352,4)),VALUE(MID('Cihazlar'!S352,4,2)),VALUE(LEFT('Cihazlar'!S352,2))),"")))),12)))</f>
        <v/>
      </c>
      <c r="J352" s="17" t="str">
        <f>IF(I352="","",I352-TODAY())</f>
        <v/>
      </c>
      <c r="K352" s="16" t="str">
        <f>IF('Cihazlar'!V352="","",IF('Cihazlar'!W352="Uygun değil",(IF('Cihazlar'!V352="","",IF(ISNUMBER('Cihazlar'!V352),'Cihazlar'!V352,IFERROR(DATE(VALUE(RIGHT('Cihazlar'!V352,4)),VALUE(MID('Cihazlar'!V352,4,2)),VALUE(LEFT('Cihazlar'!V352,2))),""))))+0,EDATE((IF('Cihazlar'!V352="","",IF(ISNUMBER('Cihazlar'!V352),'Cihazlar'!V352,IFERROR(DATE(VALUE(RIGHT('Cihazlar'!V352,4)),VALUE(MID('Cihazlar'!V352,4,2)),VALUE(LEFT('Cihazlar'!V352,2))),"")))),12)))</f>
        <v/>
      </c>
      <c r="L352" s="17" t="str">
        <f>IF(K352="","",K352-TODAY())</f>
        <v/>
      </c>
      <c r="M352" s="16" t="str">
        <f>IF('Cihazlar'!F352&lt;&gt;"",IF('Cihazlar'!F352="","",IF(ISNUMBER('Cihazlar'!F352),'Cihazlar'!F352,IFERROR(DATE(VALUE(RIGHT('Cihazlar'!F352,4)),VALUE(MID('Cihazlar'!F352,4,2)),VALUE(LEFT('Cihazlar'!F352,2))),""))),IF('Cihazlar'!E352="","",IF(ISNUMBER('Cihazlar'!E352),'Cihazlar'!E352,IFERROR(DATE(VALUE(RIGHT('Cihazlar'!E352,4)),VALUE(MID('Cihazlar'!E352,4,2)),VALUE(LEFT('Cihazlar'!E352,2))),""))))</f>
        <v/>
      </c>
      <c r="N352" t="str">
        <f>IF('Cihazlar'!C352="","",IFERROR(MATCH('Cihazlar'!C352,'Ürünler'!$A:$A,0),IFERROR(MATCH('Cihazlar'!C352,'Ürünler'!$B:$B,0),"")))</f>
        <v/>
      </c>
      <c r="O352">
        <f>IF(P352&gt;0,0,IF('Cihazlar'!J352&lt;&gt;"",N(VALUE('Cihazlar'!J352)),IF(N352="",0,N(INDEX('Ürünler'!$C:$C,N352)))))</f>
        <v>0</v>
      </c>
      <c r="P352">
        <f>IF('Cihazlar'!K352&lt;&gt;"",N(VALUE('Cihazlar'!K352)),IF('Cihazlar'!J352&lt;&gt;"",0,IF(N352="",0,N(INDEX('Ürünler'!$D:$D,N352)))))</f>
        <v>0</v>
      </c>
    </row>
    <row r="353" spans="1:16">
      <c r="A353" t="str">
        <f>IF(AND('Cihazlar'!A353="",'Cihazlar'!B353=""),"",IFERROR(INDEX('Müşteriler'!$A:$A,MATCH(IF('Cihazlar'!A353="","§",'Cihazlar'!A353),'Müşteriler'!$K:$K,0)),IFERROR(INDEX('Müşteriler'!$A:$A,MATCH(IF('Cihazlar'!B353="","§",'Cihazlar'!B353),'Müşteriler'!$C:$C,0)),'Cihazlar'!A353&amp;'Cihazlar'!B353)))</f>
        <v/>
      </c>
      <c r="B353" t="str">
        <f>IF('Cihazlar'!C353="","",IF(N353="",'Cihazlar'!C353,INDEX('Ürünler'!$B:$B,N353)))</f>
        <v/>
      </c>
      <c r="C353" t="str">
        <f>IF('Cihazlar'!D353="","",'Cihazlar'!D353)</f>
        <v/>
      </c>
      <c r="D353" s="16" t="str">
        <f>M353</f>
        <v/>
      </c>
      <c r="E353" t="str">
        <f>IF(P353&gt;0,P353&amp;" gün",IF(O353&gt;0,O353&amp;" ay",""))</f>
        <v/>
      </c>
      <c r="F353" s="16" t="str">
        <f>IF(OR('Cihazlar'!C353="",M353=""),"",IF(P353&gt;0,M353+P353,IF(O353&gt;0,EDATE(M353,O353),"")))</f>
        <v/>
      </c>
      <c r="G353" s="17" t="str">
        <f>IF(F353="","",F353-TODAY())</f>
        <v/>
      </c>
      <c r="H353" t="str">
        <f>IF(G353="","",IF(G353&lt;0,"Gecikmiş",IF(G353&lt;=30,"30 gün içinde","Planlı")))</f>
        <v/>
      </c>
      <c r="I353" s="16" t="str">
        <f>IF('Cihazlar'!S353="","",IF('Cihazlar'!T353="Uygun değil",(IF('Cihazlar'!S353="","",IF(ISNUMBER('Cihazlar'!S353),'Cihazlar'!S353,IFERROR(DATE(VALUE(RIGHT('Cihazlar'!S353,4)),VALUE(MID('Cihazlar'!S353,4,2)),VALUE(LEFT('Cihazlar'!S353,2))),""))))+0,EDATE((IF('Cihazlar'!S353="","",IF(ISNUMBER('Cihazlar'!S353),'Cihazlar'!S353,IFERROR(DATE(VALUE(RIGHT('Cihazlar'!S353,4)),VALUE(MID('Cihazlar'!S353,4,2)),VALUE(LEFT('Cihazlar'!S353,2))),"")))),12)))</f>
        <v/>
      </c>
      <c r="J353" s="17" t="str">
        <f>IF(I353="","",I353-TODAY())</f>
        <v/>
      </c>
      <c r="K353" s="16" t="str">
        <f>IF('Cihazlar'!V353="","",IF('Cihazlar'!W353="Uygun değil",(IF('Cihazlar'!V353="","",IF(ISNUMBER('Cihazlar'!V353),'Cihazlar'!V353,IFERROR(DATE(VALUE(RIGHT('Cihazlar'!V353,4)),VALUE(MID('Cihazlar'!V353,4,2)),VALUE(LEFT('Cihazlar'!V353,2))),""))))+0,EDATE((IF('Cihazlar'!V353="","",IF(ISNUMBER('Cihazlar'!V353),'Cihazlar'!V353,IFERROR(DATE(VALUE(RIGHT('Cihazlar'!V353,4)),VALUE(MID('Cihazlar'!V353,4,2)),VALUE(LEFT('Cihazlar'!V353,2))),"")))),12)))</f>
        <v/>
      </c>
      <c r="L353" s="17" t="str">
        <f>IF(K353="","",K353-TODAY())</f>
        <v/>
      </c>
      <c r="M353" s="16" t="str">
        <f>IF('Cihazlar'!F353&lt;&gt;"",IF('Cihazlar'!F353="","",IF(ISNUMBER('Cihazlar'!F353),'Cihazlar'!F353,IFERROR(DATE(VALUE(RIGHT('Cihazlar'!F353,4)),VALUE(MID('Cihazlar'!F353,4,2)),VALUE(LEFT('Cihazlar'!F353,2))),""))),IF('Cihazlar'!E353="","",IF(ISNUMBER('Cihazlar'!E353),'Cihazlar'!E353,IFERROR(DATE(VALUE(RIGHT('Cihazlar'!E353,4)),VALUE(MID('Cihazlar'!E353,4,2)),VALUE(LEFT('Cihazlar'!E353,2))),""))))</f>
        <v/>
      </c>
      <c r="N353" t="str">
        <f>IF('Cihazlar'!C353="","",IFERROR(MATCH('Cihazlar'!C353,'Ürünler'!$A:$A,0),IFERROR(MATCH('Cihazlar'!C353,'Ürünler'!$B:$B,0),"")))</f>
        <v/>
      </c>
      <c r="O353">
        <f>IF(P353&gt;0,0,IF('Cihazlar'!J353&lt;&gt;"",N(VALUE('Cihazlar'!J353)),IF(N353="",0,N(INDEX('Ürünler'!$C:$C,N353)))))</f>
        <v>0</v>
      </c>
      <c r="P353">
        <f>IF('Cihazlar'!K353&lt;&gt;"",N(VALUE('Cihazlar'!K353)),IF('Cihazlar'!J353&lt;&gt;"",0,IF(N353="",0,N(INDEX('Ürünler'!$D:$D,N353)))))</f>
        <v>0</v>
      </c>
    </row>
    <row r="354" spans="1:16">
      <c r="A354" t="str">
        <f>IF(AND('Cihazlar'!A354="",'Cihazlar'!B354=""),"",IFERROR(INDEX('Müşteriler'!$A:$A,MATCH(IF('Cihazlar'!A354="","§",'Cihazlar'!A354),'Müşteriler'!$K:$K,0)),IFERROR(INDEX('Müşteriler'!$A:$A,MATCH(IF('Cihazlar'!B354="","§",'Cihazlar'!B354),'Müşteriler'!$C:$C,0)),'Cihazlar'!A354&amp;'Cihazlar'!B354)))</f>
        <v/>
      </c>
      <c r="B354" t="str">
        <f>IF('Cihazlar'!C354="","",IF(N354="",'Cihazlar'!C354,INDEX('Ürünler'!$B:$B,N354)))</f>
        <v/>
      </c>
      <c r="C354" t="str">
        <f>IF('Cihazlar'!D354="","",'Cihazlar'!D354)</f>
        <v/>
      </c>
      <c r="D354" s="16" t="str">
        <f>M354</f>
        <v/>
      </c>
      <c r="E354" t="str">
        <f>IF(P354&gt;0,P354&amp;" gün",IF(O354&gt;0,O354&amp;" ay",""))</f>
        <v/>
      </c>
      <c r="F354" s="16" t="str">
        <f>IF(OR('Cihazlar'!C354="",M354=""),"",IF(P354&gt;0,M354+P354,IF(O354&gt;0,EDATE(M354,O354),"")))</f>
        <v/>
      </c>
      <c r="G354" s="17" t="str">
        <f>IF(F354="","",F354-TODAY())</f>
        <v/>
      </c>
      <c r="H354" t="str">
        <f>IF(G354="","",IF(G354&lt;0,"Gecikmiş",IF(G354&lt;=30,"30 gün içinde","Planlı")))</f>
        <v/>
      </c>
      <c r="I354" s="16" t="str">
        <f>IF('Cihazlar'!S354="","",IF('Cihazlar'!T354="Uygun değil",(IF('Cihazlar'!S354="","",IF(ISNUMBER('Cihazlar'!S354),'Cihazlar'!S354,IFERROR(DATE(VALUE(RIGHT('Cihazlar'!S354,4)),VALUE(MID('Cihazlar'!S354,4,2)),VALUE(LEFT('Cihazlar'!S354,2))),""))))+0,EDATE((IF('Cihazlar'!S354="","",IF(ISNUMBER('Cihazlar'!S354),'Cihazlar'!S354,IFERROR(DATE(VALUE(RIGHT('Cihazlar'!S354,4)),VALUE(MID('Cihazlar'!S354,4,2)),VALUE(LEFT('Cihazlar'!S354,2))),"")))),12)))</f>
        <v/>
      </c>
      <c r="J354" s="17" t="str">
        <f>IF(I354="","",I354-TODAY())</f>
        <v/>
      </c>
      <c r="K354" s="16" t="str">
        <f>IF('Cihazlar'!V354="","",IF('Cihazlar'!W354="Uygun değil",(IF('Cihazlar'!V354="","",IF(ISNUMBER('Cihazlar'!V354),'Cihazlar'!V354,IFERROR(DATE(VALUE(RIGHT('Cihazlar'!V354,4)),VALUE(MID('Cihazlar'!V354,4,2)),VALUE(LEFT('Cihazlar'!V354,2))),""))))+0,EDATE((IF('Cihazlar'!V354="","",IF(ISNUMBER('Cihazlar'!V354),'Cihazlar'!V354,IFERROR(DATE(VALUE(RIGHT('Cihazlar'!V354,4)),VALUE(MID('Cihazlar'!V354,4,2)),VALUE(LEFT('Cihazlar'!V354,2))),"")))),12)))</f>
        <v/>
      </c>
      <c r="L354" s="17" t="str">
        <f>IF(K354="","",K354-TODAY())</f>
        <v/>
      </c>
      <c r="M354" s="16" t="str">
        <f>IF('Cihazlar'!F354&lt;&gt;"",IF('Cihazlar'!F354="","",IF(ISNUMBER('Cihazlar'!F354),'Cihazlar'!F354,IFERROR(DATE(VALUE(RIGHT('Cihazlar'!F354,4)),VALUE(MID('Cihazlar'!F354,4,2)),VALUE(LEFT('Cihazlar'!F354,2))),""))),IF('Cihazlar'!E354="","",IF(ISNUMBER('Cihazlar'!E354),'Cihazlar'!E354,IFERROR(DATE(VALUE(RIGHT('Cihazlar'!E354,4)),VALUE(MID('Cihazlar'!E354,4,2)),VALUE(LEFT('Cihazlar'!E354,2))),""))))</f>
        <v/>
      </c>
      <c r="N354" t="str">
        <f>IF('Cihazlar'!C354="","",IFERROR(MATCH('Cihazlar'!C354,'Ürünler'!$A:$A,0),IFERROR(MATCH('Cihazlar'!C354,'Ürünler'!$B:$B,0),"")))</f>
        <v/>
      </c>
      <c r="O354">
        <f>IF(P354&gt;0,0,IF('Cihazlar'!J354&lt;&gt;"",N(VALUE('Cihazlar'!J354)),IF(N354="",0,N(INDEX('Ürünler'!$C:$C,N354)))))</f>
        <v>0</v>
      </c>
      <c r="P354">
        <f>IF('Cihazlar'!K354&lt;&gt;"",N(VALUE('Cihazlar'!K354)),IF('Cihazlar'!J354&lt;&gt;"",0,IF(N354="",0,N(INDEX('Ürünler'!$D:$D,N354)))))</f>
        <v>0</v>
      </c>
    </row>
    <row r="355" spans="1:16">
      <c r="A355" t="str">
        <f>IF(AND('Cihazlar'!A355="",'Cihazlar'!B355=""),"",IFERROR(INDEX('Müşteriler'!$A:$A,MATCH(IF('Cihazlar'!A355="","§",'Cihazlar'!A355),'Müşteriler'!$K:$K,0)),IFERROR(INDEX('Müşteriler'!$A:$A,MATCH(IF('Cihazlar'!B355="","§",'Cihazlar'!B355),'Müşteriler'!$C:$C,0)),'Cihazlar'!A355&amp;'Cihazlar'!B355)))</f>
        <v/>
      </c>
      <c r="B355" t="str">
        <f>IF('Cihazlar'!C355="","",IF(N355="",'Cihazlar'!C355,INDEX('Ürünler'!$B:$B,N355)))</f>
        <v/>
      </c>
      <c r="C355" t="str">
        <f>IF('Cihazlar'!D355="","",'Cihazlar'!D355)</f>
        <v/>
      </c>
      <c r="D355" s="16" t="str">
        <f>M355</f>
        <v/>
      </c>
      <c r="E355" t="str">
        <f>IF(P355&gt;0,P355&amp;" gün",IF(O355&gt;0,O355&amp;" ay",""))</f>
        <v/>
      </c>
      <c r="F355" s="16" t="str">
        <f>IF(OR('Cihazlar'!C355="",M355=""),"",IF(P355&gt;0,M355+P355,IF(O355&gt;0,EDATE(M355,O355),"")))</f>
        <v/>
      </c>
      <c r="G355" s="17" t="str">
        <f>IF(F355="","",F355-TODAY())</f>
        <v/>
      </c>
      <c r="H355" t="str">
        <f>IF(G355="","",IF(G355&lt;0,"Gecikmiş",IF(G355&lt;=30,"30 gün içinde","Planlı")))</f>
        <v/>
      </c>
      <c r="I355" s="16" t="str">
        <f>IF('Cihazlar'!S355="","",IF('Cihazlar'!T355="Uygun değil",(IF('Cihazlar'!S355="","",IF(ISNUMBER('Cihazlar'!S355),'Cihazlar'!S355,IFERROR(DATE(VALUE(RIGHT('Cihazlar'!S355,4)),VALUE(MID('Cihazlar'!S355,4,2)),VALUE(LEFT('Cihazlar'!S355,2))),""))))+0,EDATE((IF('Cihazlar'!S355="","",IF(ISNUMBER('Cihazlar'!S355),'Cihazlar'!S355,IFERROR(DATE(VALUE(RIGHT('Cihazlar'!S355,4)),VALUE(MID('Cihazlar'!S355,4,2)),VALUE(LEFT('Cihazlar'!S355,2))),"")))),12)))</f>
        <v/>
      </c>
      <c r="J355" s="17" t="str">
        <f>IF(I355="","",I355-TODAY())</f>
        <v/>
      </c>
      <c r="K355" s="16" t="str">
        <f>IF('Cihazlar'!V355="","",IF('Cihazlar'!W355="Uygun değil",(IF('Cihazlar'!V355="","",IF(ISNUMBER('Cihazlar'!V355),'Cihazlar'!V355,IFERROR(DATE(VALUE(RIGHT('Cihazlar'!V355,4)),VALUE(MID('Cihazlar'!V355,4,2)),VALUE(LEFT('Cihazlar'!V355,2))),""))))+0,EDATE((IF('Cihazlar'!V355="","",IF(ISNUMBER('Cihazlar'!V355),'Cihazlar'!V355,IFERROR(DATE(VALUE(RIGHT('Cihazlar'!V355,4)),VALUE(MID('Cihazlar'!V355,4,2)),VALUE(LEFT('Cihazlar'!V355,2))),"")))),12)))</f>
        <v/>
      </c>
      <c r="L355" s="17" t="str">
        <f>IF(K355="","",K355-TODAY())</f>
        <v/>
      </c>
      <c r="M355" s="16" t="str">
        <f>IF('Cihazlar'!F355&lt;&gt;"",IF('Cihazlar'!F355="","",IF(ISNUMBER('Cihazlar'!F355),'Cihazlar'!F355,IFERROR(DATE(VALUE(RIGHT('Cihazlar'!F355,4)),VALUE(MID('Cihazlar'!F355,4,2)),VALUE(LEFT('Cihazlar'!F355,2))),""))),IF('Cihazlar'!E355="","",IF(ISNUMBER('Cihazlar'!E355),'Cihazlar'!E355,IFERROR(DATE(VALUE(RIGHT('Cihazlar'!E355,4)),VALUE(MID('Cihazlar'!E355,4,2)),VALUE(LEFT('Cihazlar'!E355,2))),""))))</f>
        <v/>
      </c>
      <c r="N355" t="str">
        <f>IF('Cihazlar'!C355="","",IFERROR(MATCH('Cihazlar'!C355,'Ürünler'!$A:$A,0),IFERROR(MATCH('Cihazlar'!C355,'Ürünler'!$B:$B,0),"")))</f>
        <v/>
      </c>
      <c r="O355">
        <f>IF(P355&gt;0,0,IF('Cihazlar'!J355&lt;&gt;"",N(VALUE('Cihazlar'!J355)),IF(N355="",0,N(INDEX('Ürünler'!$C:$C,N355)))))</f>
        <v>0</v>
      </c>
      <c r="P355">
        <f>IF('Cihazlar'!K355&lt;&gt;"",N(VALUE('Cihazlar'!K355)),IF('Cihazlar'!J355&lt;&gt;"",0,IF(N355="",0,N(INDEX('Ürünler'!$D:$D,N355)))))</f>
        <v>0</v>
      </c>
    </row>
    <row r="356" spans="1:16">
      <c r="A356" t="str">
        <f>IF(AND('Cihazlar'!A356="",'Cihazlar'!B356=""),"",IFERROR(INDEX('Müşteriler'!$A:$A,MATCH(IF('Cihazlar'!A356="","§",'Cihazlar'!A356),'Müşteriler'!$K:$K,0)),IFERROR(INDEX('Müşteriler'!$A:$A,MATCH(IF('Cihazlar'!B356="","§",'Cihazlar'!B356),'Müşteriler'!$C:$C,0)),'Cihazlar'!A356&amp;'Cihazlar'!B356)))</f>
        <v/>
      </c>
      <c r="B356" t="str">
        <f>IF('Cihazlar'!C356="","",IF(N356="",'Cihazlar'!C356,INDEX('Ürünler'!$B:$B,N356)))</f>
        <v/>
      </c>
      <c r="C356" t="str">
        <f>IF('Cihazlar'!D356="","",'Cihazlar'!D356)</f>
        <v/>
      </c>
      <c r="D356" s="16" t="str">
        <f>M356</f>
        <v/>
      </c>
      <c r="E356" t="str">
        <f>IF(P356&gt;0,P356&amp;" gün",IF(O356&gt;0,O356&amp;" ay",""))</f>
        <v/>
      </c>
      <c r="F356" s="16" t="str">
        <f>IF(OR('Cihazlar'!C356="",M356=""),"",IF(P356&gt;0,M356+P356,IF(O356&gt;0,EDATE(M356,O356),"")))</f>
        <v/>
      </c>
      <c r="G356" s="17" t="str">
        <f>IF(F356="","",F356-TODAY())</f>
        <v/>
      </c>
      <c r="H356" t="str">
        <f>IF(G356="","",IF(G356&lt;0,"Gecikmiş",IF(G356&lt;=30,"30 gün içinde","Planlı")))</f>
        <v/>
      </c>
      <c r="I356" s="16" t="str">
        <f>IF('Cihazlar'!S356="","",IF('Cihazlar'!T356="Uygun değil",(IF('Cihazlar'!S356="","",IF(ISNUMBER('Cihazlar'!S356),'Cihazlar'!S356,IFERROR(DATE(VALUE(RIGHT('Cihazlar'!S356,4)),VALUE(MID('Cihazlar'!S356,4,2)),VALUE(LEFT('Cihazlar'!S356,2))),""))))+0,EDATE((IF('Cihazlar'!S356="","",IF(ISNUMBER('Cihazlar'!S356),'Cihazlar'!S356,IFERROR(DATE(VALUE(RIGHT('Cihazlar'!S356,4)),VALUE(MID('Cihazlar'!S356,4,2)),VALUE(LEFT('Cihazlar'!S356,2))),"")))),12)))</f>
        <v/>
      </c>
      <c r="J356" s="17" t="str">
        <f>IF(I356="","",I356-TODAY())</f>
        <v/>
      </c>
      <c r="K356" s="16" t="str">
        <f>IF('Cihazlar'!V356="","",IF('Cihazlar'!W356="Uygun değil",(IF('Cihazlar'!V356="","",IF(ISNUMBER('Cihazlar'!V356),'Cihazlar'!V356,IFERROR(DATE(VALUE(RIGHT('Cihazlar'!V356,4)),VALUE(MID('Cihazlar'!V356,4,2)),VALUE(LEFT('Cihazlar'!V356,2))),""))))+0,EDATE((IF('Cihazlar'!V356="","",IF(ISNUMBER('Cihazlar'!V356),'Cihazlar'!V356,IFERROR(DATE(VALUE(RIGHT('Cihazlar'!V356,4)),VALUE(MID('Cihazlar'!V356,4,2)),VALUE(LEFT('Cihazlar'!V356,2))),"")))),12)))</f>
        <v/>
      </c>
      <c r="L356" s="17" t="str">
        <f>IF(K356="","",K356-TODAY())</f>
        <v/>
      </c>
      <c r="M356" s="16" t="str">
        <f>IF('Cihazlar'!F356&lt;&gt;"",IF('Cihazlar'!F356="","",IF(ISNUMBER('Cihazlar'!F356),'Cihazlar'!F356,IFERROR(DATE(VALUE(RIGHT('Cihazlar'!F356,4)),VALUE(MID('Cihazlar'!F356,4,2)),VALUE(LEFT('Cihazlar'!F356,2))),""))),IF('Cihazlar'!E356="","",IF(ISNUMBER('Cihazlar'!E356),'Cihazlar'!E356,IFERROR(DATE(VALUE(RIGHT('Cihazlar'!E356,4)),VALUE(MID('Cihazlar'!E356,4,2)),VALUE(LEFT('Cihazlar'!E356,2))),""))))</f>
        <v/>
      </c>
      <c r="N356" t="str">
        <f>IF('Cihazlar'!C356="","",IFERROR(MATCH('Cihazlar'!C356,'Ürünler'!$A:$A,0),IFERROR(MATCH('Cihazlar'!C356,'Ürünler'!$B:$B,0),"")))</f>
        <v/>
      </c>
      <c r="O356">
        <f>IF(P356&gt;0,0,IF('Cihazlar'!J356&lt;&gt;"",N(VALUE('Cihazlar'!J356)),IF(N356="",0,N(INDEX('Ürünler'!$C:$C,N356)))))</f>
        <v>0</v>
      </c>
      <c r="P356">
        <f>IF('Cihazlar'!K356&lt;&gt;"",N(VALUE('Cihazlar'!K356)),IF('Cihazlar'!J356&lt;&gt;"",0,IF(N356="",0,N(INDEX('Ürünler'!$D:$D,N356)))))</f>
        <v>0</v>
      </c>
    </row>
    <row r="357" spans="1:16">
      <c r="A357" t="str">
        <f>IF(AND('Cihazlar'!A357="",'Cihazlar'!B357=""),"",IFERROR(INDEX('Müşteriler'!$A:$A,MATCH(IF('Cihazlar'!A357="","§",'Cihazlar'!A357),'Müşteriler'!$K:$K,0)),IFERROR(INDEX('Müşteriler'!$A:$A,MATCH(IF('Cihazlar'!B357="","§",'Cihazlar'!B357),'Müşteriler'!$C:$C,0)),'Cihazlar'!A357&amp;'Cihazlar'!B357)))</f>
        <v/>
      </c>
      <c r="B357" t="str">
        <f>IF('Cihazlar'!C357="","",IF(N357="",'Cihazlar'!C357,INDEX('Ürünler'!$B:$B,N357)))</f>
        <v/>
      </c>
      <c r="C357" t="str">
        <f>IF('Cihazlar'!D357="","",'Cihazlar'!D357)</f>
        <v/>
      </c>
      <c r="D357" s="16" t="str">
        <f>M357</f>
        <v/>
      </c>
      <c r="E357" t="str">
        <f>IF(P357&gt;0,P357&amp;" gün",IF(O357&gt;0,O357&amp;" ay",""))</f>
        <v/>
      </c>
      <c r="F357" s="16" t="str">
        <f>IF(OR('Cihazlar'!C357="",M357=""),"",IF(P357&gt;0,M357+P357,IF(O357&gt;0,EDATE(M357,O357),"")))</f>
        <v/>
      </c>
      <c r="G357" s="17" t="str">
        <f>IF(F357="","",F357-TODAY())</f>
        <v/>
      </c>
      <c r="H357" t="str">
        <f>IF(G357="","",IF(G357&lt;0,"Gecikmiş",IF(G357&lt;=30,"30 gün içinde","Planlı")))</f>
        <v/>
      </c>
      <c r="I357" s="16" t="str">
        <f>IF('Cihazlar'!S357="","",IF('Cihazlar'!T357="Uygun değil",(IF('Cihazlar'!S357="","",IF(ISNUMBER('Cihazlar'!S357),'Cihazlar'!S357,IFERROR(DATE(VALUE(RIGHT('Cihazlar'!S357,4)),VALUE(MID('Cihazlar'!S357,4,2)),VALUE(LEFT('Cihazlar'!S357,2))),""))))+0,EDATE((IF('Cihazlar'!S357="","",IF(ISNUMBER('Cihazlar'!S357),'Cihazlar'!S357,IFERROR(DATE(VALUE(RIGHT('Cihazlar'!S357,4)),VALUE(MID('Cihazlar'!S357,4,2)),VALUE(LEFT('Cihazlar'!S357,2))),"")))),12)))</f>
        <v/>
      </c>
      <c r="J357" s="17" t="str">
        <f>IF(I357="","",I357-TODAY())</f>
        <v/>
      </c>
      <c r="K357" s="16" t="str">
        <f>IF('Cihazlar'!V357="","",IF('Cihazlar'!W357="Uygun değil",(IF('Cihazlar'!V357="","",IF(ISNUMBER('Cihazlar'!V357),'Cihazlar'!V357,IFERROR(DATE(VALUE(RIGHT('Cihazlar'!V357,4)),VALUE(MID('Cihazlar'!V357,4,2)),VALUE(LEFT('Cihazlar'!V357,2))),""))))+0,EDATE((IF('Cihazlar'!V357="","",IF(ISNUMBER('Cihazlar'!V357),'Cihazlar'!V357,IFERROR(DATE(VALUE(RIGHT('Cihazlar'!V357,4)),VALUE(MID('Cihazlar'!V357,4,2)),VALUE(LEFT('Cihazlar'!V357,2))),"")))),12)))</f>
        <v/>
      </c>
      <c r="L357" s="17" t="str">
        <f>IF(K357="","",K357-TODAY())</f>
        <v/>
      </c>
      <c r="M357" s="16" t="str">
        <f>IF('Cihazlar'!F357&lt;&gt;"",IF('Cihazlar'!F357="","",IF(ISNUMBER('Cihazlar'!F357),'Cihazlar'!F357,IFERROR(DATE(VALUE(RIGHT('Cihazlar'!F357,4)),VALUE(MID('Cihazlar'!F357,4,2)),VALUE(LEFT('Cihazlar'!F357,2))),""))),IF('Cihazlar'!E357="","",IF(ISNUMBER('Cihazlar'!E357),'Cihazlar'!E357,IFERROR(DATE(VALUE(RIGHT('Cihazlar'!E357,4)),VALUE(MID('Cihazlar'!E357,4,2)),VALUE(LEFT('Cihazlar'!E357,2))),""))))</f>
        <v/>
      </c>
      <c r="N357" t="str">
        <f>IF('Cihazlar'!C357="","",IFERROR(MATCH('Cihazlar'!C357,'Ürünler'!$A:$A,0),IFERROR(MATCH('Cihazlar'!C357,'Ürünler'!$B:$B,0),"")))</f>
        <v/>
      </c>
      <c r="O357">
        <f>IF(P357&gt;0,0,IF('Cihazlar'!J357&lt;&gt;"",N(VALUE('Cihazlar'!J357)),IF(N357="",0,N(INDEX('Ürünler'!$C:$C,N357)))))</f>
        <v>0</v>
      </c>
      <c r="P357">
        <f>IF('Cihazlar'!K357&lt;&gt;"",N(VALUE('Cihazlar'!K357)),IF('Cihazlar'!J357&lt;&gt;"",0,IF(N357="",0,N(INDEX('Ürünler'!$D:$D,N357)))))</f>
        <v>0</v>
      </c>
    </row>
    <row r="358" spans="1:16">
      <c r="A358" t="str">
        <f>IF(AND('Cihazlar'!A358="",'Cihazlar'!B358=""),"",IFERROR(INDEX('Müşteriler'!$A:$A,MATCH(IF('Cihazlar'!A358="","§",'Cihazlar'!A358),'Müşteriler'!$K:$K,0)),IFERROR(INDEX('Müşteriler'!$A:$A,MATCH(IF('Cihazlar'!B358="","§",'Cihazlar'!B358),'Müşteriler'!$C:$C,0)),'Cihazlar'!A358&amp;'Cihazlar'!B358)))</f>
        <v/>
      </c>
      <c r="B358" t="str">
        <f>IF('Cihazlar'!C358="","",IF(N358="",'Cihazlar'!C358,INDEX('Ürünler'!$B:$B,N358)))</f>
        <v/>
      </c>
      <c r="C358" t="str">
        <f>IF('Cihazlar'!D358="","",'Cihazlar'!D358)</f>
        <v/>
      </c>
      <c r="D358" s="16" t="str">
        <f>M358</f>
        <v/>
      </c>
      <c r="E358" t="str">
        <f>IF(P358&gt;0,P358&amp;" gün",IF(O358&gt;0,O358&amp;" ay",""))</f>
        <v/>
      </c>
      <c r="F358" s="16" t="str">
        <f>IF(OR('Cihazlar'!C358="",M358=""),"",IF(P358&gt;0,M358+P358,IF(O358&gt;0,EDATE(M358,O358),"")))</f>
        <v/>
      </c>
      <c r="G358" s="17" t="str">
        <f>IF(F358="","",F358-TODAY())</f>
        <v/>
      </c>
      <c r="H358" t="str">
        <f>IF(G358="","",IF(G358&lt;0,"Gecikmiş",IF(G358&lt;=30,"30 gün içinde","Planlı")))</f>
        <v/>
      </c>
      <c r="I358" s="16" t="str">
        <f>IF('Cihazlar'!S358="","",IF('Cihazlar'!T358="Uygun değil",(IF('Cihazlar'!S358="","",IF(ISNUMBER('Cihazlar'!S358),'Cihazlar'!S358,IFERROR(DATE(VALUE(RIGHT('Cihazlar'!S358,4)),VALUE(MID('Cihazlar'!S358,4,2)),VALUE(LEFT('Cihazlar'!S358,2))),""))))+0,EDATE((IF('Cihazlar'!S358="","",IF(ISNUMBER('Cihazlar'!S358),'Cihazlar'!S358,IFERROR(DATE(VALUE(RIGHT('Cihazlar'!S358,4)),VALUE(MID('Cihazlar'!S358,4,2)),VALUE(LEFT('Cihazlar'!S358,2))),"")))),12)))</f>
        <v/>
      </c>
      <c r="J358" s="17" t="str">
        <f>IF(I358="","",I358-TODAY())</f>
        <v/>
      </c>
      <c r="K358" s="16" t="str">
        <f>IF('Cihazlar'!V358="","",IF('Cihazlar'!W358="Uygun değil",(IF('Cihazlar'!V358="","",IF(ISNUMBER('Cihazlar'!V358),'Cihazlar'!V358,IFERROR(DATE(VALUE(RIGHT('Cihazlar'!V358,4)),VALUE(MID('Cihazlar'!V358,4,2)),VALUE(LEFT('Cihazlar'!V358,2))),""))))+0,EDATE((IF('Cihazlar'!V358="","",IF(ISNUMBER('Cihazlar'!V358),'Cihazlar'!V358,IFERROR(DATE(VALUE(RIGHT('Cihazlar'!V358,4)),VALUE(MID('Cihazlar'!V358,4,2)),VALUE(LEFT('Cihazlar'!V358,2))),"")))),12)))</f>
        <v/>
      </c>
      <c r="L358" s="17" t="str">
        <f>IF(K358="","",K358-TODAY())</f>
        <v/>
      </c>
      <c r="M358" s="16" t="str">
        <f>IF('Cihazlar'!F358&lt;&gt;"",IF('Cihazlar'!F358="","",IF(ISNUMBER('Cihazlar'!F358),'Cihazlar'!F358,IFERROR(DATE(VALUE(RIGHT('Cihazlar'!F358,4)),VALUE(MID('Cihazlar'!F358,4,2)),VALUE(LEFT('Cihazlar'!F358,2))),""))),IF('Cihazlar'!E358="","",IF(ISNUMBER('Cihazlar'!E358),'Cihazlar'!E358,IFERROR(DATE(VALUE(RIGHT('Cihazlar'!E358,4)),VALUE(MID('Cihazlar'!E358,4,2)),VALUE(LEFT('Cihazlar'!E358,2))),""))))</f>
        <v/>
      </c>
      <c r="N358" t="str">
        <f>IF('Cihazlar'!C358="","",IFERROR(MATCH('Cihazlar'!C358,'Ürünler'!$A:$A,0),IFERROR(MATCH('Cihazlar'!C358,'Ürünler'!$B:$B,0),"")))</f>
        <v/>
      </c>
      <c r="O358">
        <f>IF(P358&gt;0,0,IF('Cihazlar'!J358&lt;&gt;"",N(VALUE('Cihazlar'!J358)),IF(N358="",0,N(INDEX('Ürünler'!$C:$C,N358)))))</f>
        <v>0</v>
      </c>
      <c r="P358">
        <f>IF('Cihazlar'!K358&lt;&gt;"",N(VALUE('Cihazlar'!K358)),IF('Cihazlar'!J358&lt;&gt;"",0,IF(N358="",0,N(INDEX('Ürünler'!$D:$D,N358)))))</f>
        <v>0</v>
      </c>
    </row>
    <row r="359" spans="1:16">
      <c r="A359" t="str">
        <f>IF(AND('Cihazlar'!A359="",'Cihazlar'!B359=""),"",IFERROR(INDEX('Müşteriler'!$A:$A,MATCH(IF('Cihazlar'!A359="","§",'Cihazlar'!A359),'Müşteriler'!$K:$K,0)),IFERROR(INDEX('Müşteriler'!$A:$A,MATCH(IF('Cihazlar'!B359="","§",'Cihazlar'!B359),'Müşteriler'!$C:$C,0)),'Cihazlar'!A359&amp;'Cihazlar'!B359)))</f>
        <v/>
      </c>
      <c r="B359" t="str">
        <f>IF('Cihazlar'!C359="","",IF(N359="",'Cihazlar'!C359,INDEX('Ürünler'!$B:$B,N359)))</f>
        <v/>
      </c>
      <c r="C359" t="str">
        <f>IF('Cihazlar'!D359="","",'Cihazlar'!D359)</f>
        <v/>
      </c>
      <c r="D359" s="16" t="str">
        <f>M359</f>
        <v/>
      </c>
      <c r="E359" t="str">
        <f>IF(P359&gt;0,P359&amp;" gün",IF(O359&gt;0,O359&amp;" ay",""))</f>
        <v/>
      </c>
      <c r="F359" s="16" t="str">
        <f>IF(OR('Cihazlar'!C359="",M359=""),"",IF(P359&gt;0,M359+P359,IF(O359&gt;0,EDATE(M359,O359),"")))</f>
        <v/>
      </c>
      <c r="G359" s="17" t="str">
        <f>IF(F359="","",F359-TODAY())</f>
        <v/>
      </c>
      <c r="H359" t="str">
        <f>IF(G359="","",IF(G359&lt;0,"Gecikmiş",IF(G359&lt;=30,"30 gün içinde","Planlı")))</f>
        <v/>
      </c>
      <c r="I359" s="16" t="str">
        <f>IF('Cihazlar'!S359="","",IF('Cihazlar'!T359="Uygun değil",(IF('Cihazlar'!S359="","",IF(ISNUMBER('Cihazlar'!S359),'Cihazlar'!S359,IFERROR(DATE(VALUE(RIGHT('Cihazlar'!S359,4)),VALUE(MID('Cihazlar'!S359,4,2)),VALUE(LEFT('Cihazlar'!S359,2))),""))))+0,EDATE((IF('Cihazlar'!S359="","",IF(ISNUMBER('Cihazlar'!S359),'Cihazlar'!S359,IFERROR(DATE(VALUE(RIGHT('Cihazlar'!S359,4)),VALUE(MID('Cihazlar'!S359,4,2)),VALUE(LEFT('Cihazlar'!S359,2))),"")))),12)))</f>
        <v/>
      </c>
      <c r="J359" s="17" t="str">
        <f>IF(I359="","",I359-TODAY())</f>
        <v/>
      </c>
      <c r="K359" s="16" t="str">
        <f>IF('Cihazlar'!V359="","",IF('Cihazlar'!W359="Uygun değil",(IF('Cihazlar'!V359="","",IF(ISNUMBER('Cihazlar'!V359),'Cihazlar'!V359,IFERROR(DATE(VALUE(RIGHT('Cihazlar'!V359,4)),VALUE(MID('Cihazlar'!V359,4,2)),VALUE(LEFT('Cihazlar'!V359,2))),""))))+0,EDATE((IF('Cihazlar'!V359="","",IF(ISNUMBER('Cihazlar'!V359),'Cihazlar'!V359,IFERROR(DATE(VALUE(RIGHT('Cihazlar'!V359,4)),VALUE(MID('Cihazlar'!V359,4,2)),VALUE(LEFT('Cihazlar'!V359,2))),"")))),12)))</f>
        <v/>
      </c>
      <c r="L359" s="17" t="str">
        <f>IF(K359="","",K359-TODAY())</f>
        <v/>
      </c>
      <c r="M359" s="16" t="str">
        <f>IF('Cihazlar'!F359&lt;&gt;"",IF('Cihazlar'!F359="","",IF(ISNUMBER('Cihazlar'!F359),'Cihazlar'!F359,IFERROR(DATE(VALUE(RIGHT('Cihazlar'!F359,4)),VALUE(MID('Cihazlar'!F359,4,2)),VALUE(LEFT('Cihazlar'!F359,2))),""))),IF('Cihazlar'!E359="","",IF(ISNUMBER('Cihazlar'!E359),'Cihazlar'!E359,IFERROR(DATE(VALUE(RIGHT('Cihazlar'!E359,4)),VALUE(MID('Cihazlar'!E359,4,2)),VALUE(LEFT('Cihazlar'!E359,2))),""))))</f>
        <v/>
      </c>
      <c r="N359" t="str">
        <f>IF('Cihazlar'!C359="","",IFERROR(MATCH('Cihazlar'!C359,'Ürünler'!$A:$A,0),IFERROR(MATCH('Cihazlar'!C359,'Ürünler'!$B:$B,0),"")))</f>
        <v/>
      </c>
      <c r="O359">
        <f>IF(P359&gt;0,0,IF('Cihazlar'!J359&lt;&gt;"",N(VALUE('Cihazlar'!J359)),IF(N359="",0,N(INDEX('Ürünler'!$C:$C,N359)))))</f>
        <v>0</v>
      </c>
      <c r="P359">
        <f>IF('Cihazlar'!K359&lt;&gt;"",N(VALUE('Cihazlar'!K359)),IF('Cihazlar'!J359&lt;&gt;"",0,IF(N359="",0,N(INDEX('Ürünler'!$D:$D,N359)))))</f>
        <v>0</v>
      </c>
    </row>
    <row r="360" spans="1:16">
      <c r="A360" t="str">
        <f>IF(AND('Cihazlar'!A360="",'Cihazlar'!B360=""),"",IFERROR(INDEX('Müşteriler'!$A:$A,MATCH(IF('Cihazlar'!A360="","§",'Cihazlar'!A360),'Müşteriler'!$K:$K,0)),IFERROR(INDEX('Müşteriler'!$A:$A,MATCH(IF('Cihazlar'!B360="","§",'Cihazlar'!B360),'Müşteriler'!$C:$C,0)),'Cihazlar'!A360&amp;'Cihazlar'!B360)))</f>
        <v/>
      </c>
      <c r="B360" t="str">
        <f>IF('Cihazlar'!C360="","",IF(N360="",'Cihazlar'!C360,INDEX('Ürünler'!$B:$B,N360)))</f>
        <v/>
      </c>
      <c r="C360" t="str">
        <f>IF('Cihazlar'!D360="","",'Cihazlar'!D360)</f>
        <v/>
      </c>
      <c r="D360" s="16" t="str">
        <f>M360</f>
        <v/>
      </c>
      <c r="E360" t="str">
        <f>IF(P360&gt;0,P360&amp;" gün",IF(O360&gt;0,O360&amp;" ay",""))</f>
        <v/>
      </c>
      <c r="F360" s="16" t="str">
        <f>IF(OR('Cihazlar'!C360="",M360=""),"",IF(P360&gt;0,M360+P360,IF(O360&gt;0,EDATE(M360,O360),"")))</f>
        <v/>
      </c>
      <c r="G360" s="17" t="str">
        <f>IF(F360="","",F360-TODAY())</f>
        <v/>
      </c>
      <c r="H360" t="str">
        <f>IF(G360="","",IF(G360&lt;0,"Gecikmiş",IF(G360&lt;=30,"30 gün içinde","Planlı")))</f>
        <v/>
      </c>
      <c r="I360" s="16" t="str">
        <f>IF('Cihazlar'!S360="","",IF('Cihazlar'!T360="Uygun değil",(IF('Cihazlar'!S360="","",IF(ISNUMBER('Cihazlar'!S360),'Cihazlar'!S360,IFERROR(DATE(VALUE(RIGHT('Cihazlar'!S360,4)),VALUE(MID('Cihazlar'!S360,4,2)),VALUE(LEFT('Cihazlar'!S360,2))),""))))+0,EDATE((IF('Cihazlar'!S360="","",IF(ISNUMBER('Cihazlar'!S360),'Cihazlar'!S360,IFERROR(DATE(VALUE(RIGHT('Cihazlar'!S360,4)),VALUE(MID('Cihazlar'!S360,4,2)),VALUE(LEFT('Cihazlar'!S360,2))),"")))),12)))</f>
        <v/>
      </c>
      <c r="J360" s="17" t="str">
        <f>IF(I360="","",I360-TODAY())</f>
        <v/>
      </c>
      <c r="K360" s="16" t="str">
        <f>IF('Cihazlar'!V360="","",IF('Cihazlar'!W360="Uygun değil",(IF('Cihazlar'!V360="","",IF(ISNUMBER('Cihazlar'!V360),'Cihazlar'!V360,IFERROR(DATE(VALUE(RIGHT('Cihazlar'!V360,4)),VALUE(MID('Cihazlar'!V360,4,2)),VALUE(LEFT('Cihazlar'!V360,2))),""))))+0,EDATE((IF('Cihazlar'!V360="","",IF(ISNUMBER('Cihazlar'!V360),'Cihazlar'!V360,IFERROR(DATE(VALUE(RIGHT('Cihazlar'!V360,4)),VALUE(MID('Cihazlar'!V360,4,2)),VALUE(LEFT('Cihazlar'!V360,2))),"")))),12)))</f>
        <v/>
      </c>
      <c r="L360" s="17" t="str">
        <f>IF(K360="","",K360-TODAY())</f>
        <v/>
      </c>
      <c r="M360" s="16" t="str">
        <f>IF('Cihazlar'!F360&lt;&gt;"",IF('Cihazlar'!F360="","",IF(ISNUMBER('Cihazlar'!F360),'Cihazlar'!F360,IFERROR(DATE(VALUE(RIGHT('Cihazlar'!F360,4)),VALUE(MID('Cihazlar'!F360,4,2)),VALUE(LEFT('Cihazlar'!F360,2))),""))),IF('Cihazlar'!E360="","",IF(ISNUMBER('Cihazlar'!E360),'Cihazlar'!E360,IFERROR(DATE(VALUE(RIGHT('Cihazlar'!E360,4)),VALUE(MID('Cihazlar'!E360,4,2)),VALUE(LEFT('Cihazlar'!E360,2))),""))))</f>
        <v/>
      </c>
      <c r="N360" t="str">
        <f>IF('Cihazlar'!C360="","",IFERROR(MATCH('Cihazlar'!C360,'Ürünler'!$A:$A,0),IFERROR(MATCH('Cihazlar'!C360,'Ürünler'!$B:$B,0),"")))</f>
        <v/>
      </c>
      <c r="O360">
        <f>IF(P360&gt;0,0,IF('Cihazlar'!J360&lt;&gt;"",N(VALUE('Cihazlar'!J360)),IF(N360="",0,N(INDEX('Ürünler'!$C:$C,N360)))))</f>
        <v>0</v>
      </c>
      <c r="P360">
        <f>IF('Cihazlar'!K360&lt;&gt;"",N(VALUE('Cihazlar'!K360)),IF('Cihazlar'!J360&lt;&gt;"",0,IF(N360="",0,N(INDEX('Ürünler'!$D:$D,N360)))))</f>
        <v>0</v>
      </c>
    </row>
    <row r="361" spans="1:16">
      <c r="A361" t="str">
        <f>IF(AND('Cihazlar'!A361="",'Cihazlar'!B361=""),"",IFERROR(INDEX('Müşteriler'!$A:$A,MATCH(IF('Cihazlar'!A361="","§",'Cihazlar'!A361),'Müşteriler'!$K:$K,0)),IFERROR(INDEX('Müşteriler'!$A:$A,MATCH(IF('Cihazlar'!B361="","§",'Cihazlar'!B361),'Müşteriler'!$C:$C,0)),'Cihazlar'!A361&amp;'Cihazlar'!B361)))</f>
        <v/>
      </c>
      <c r="B361" t="str">
        <f>IF('Cihazlar'!C361="","",IF(N361="",'Cihazlar'!C361,INDEX('Ürünler'!$B:$B,N361)))</f>
        <v/>
      </c>
      <c r="C361" t="str">
        <f>IF('Cihazlar'!D361="","",'Cihazlar'!D361)</f>
        <v/>
      </c>
      <c r="D361" s="16" t="str">
        <f>M361</f>
        <v/>
      </c>
      <c r="E361" t="str">
        <f>IF(P361&gt;0,P361&amp;" gün",IF(O361&gt;0,O361&amp;" ay",""))</f>
        <v/>
      </c>
      <c r="F361" s="16" t="str">
        <f>IF(OR('Cihazlar'!C361="",M361=""),"",IF(P361&gt;0,M361+P361,IF(O361&gt;0,EDATE(M361,O361),"")))</f>
        <v/>
      </c>
      <c r="G361" s="17" t="str">
        <f>IF(F361="","",F361-TODAY())</f>
        <v/>
      </c>
      <c r="H361" t="str">
        <f>IF(G361="","",IF(G361&lt;0,"Gecikmiş",IF(G361&lt;=30,"30 gün içinde","Planlı")))</f>
        <v/>
      </c>
      <c r="I361" s="16" t="str">
        <f>IF('Cihazlar'!S361="","",IF('Cihazlar'!T361="Uygun değil",(IF('Cihazlar'!S361="","",IF(ISNUMBER('Cihazlar'!S361),'Cihazlar'!S361,IFERROR(DATE(VALUE(RIGHT('Cihazlar'!S361,4)),VALUE(MID('Cihazlar'!S361,4,2)),VALUE(LEFT('Cihazlar'!S361,2))),""))))+0,EDATE((IF('Cihazlar'!S361="","",IF(ISNUMBER('Cihazlar'!S361),'Cihazlar'!S361,IFERROR(DATE(VALUE(RIGHT('Cihazlar'!S361,4)),VALUE(MID('Cihazlar'!S361,4,2)),VALUE(LEFT('Cihazlar'!S361,2))),"")))),12)))</f>
        <v/>
      </c>
      <c r="J361" s="17" t="str">
        <f>IF(I361="","",I361-TODAY())</f>
        <v/>
      </c>
      <c r="K361" s="16" t="str">
        <f>IF('Cihazlar'!V361="","",IF('Cihazlar'!W361="Uygun değil",(IF('Cihazlar'!V361="","",IF(ISNUMBER('Cihazlar'!V361),'Cihazlar'!V361,IFERROR(DATE(VALUE(RIGHT('Cihazlar'!V361,4)),VALUE(MID('Cihazlar'!V361,4,2)),VALUE(LEFT('Cihazlar'!V361,2))),""))))+0,EDATE((IF('Cihazlar'!V361="","",IF(ISNUMBER('Cihazlar'!V361),'Cihazlar'!V361,IFERROR(DATE(VALUE(RIGHT('Cihazlar'!V361,4)),VALUE(MID('Cihazlar'!V361,4,2)),VALUE(LEFT('Cihazlar'!V361,2))),"")))),12)))</f>
        <v/>
      </c>
      <c r="L361" s="17" t="str">
        <f>IF(K361="","",K361-TODAY())</f>
        <v/>
      </c>
      <c r="M361" s="16" t="str">
        <f>IF('Cihazlar'!F361&lt;&gt;"",IF('Cihazlar'!F361="","",IF(ISNUMBER('Cihazlar'!F361),'Cihazlar'!F361,IFERROR(DATE(VALUE(RIGHT('Cihazlar'!F361,4)),VALUE(MID('Cihazlar'!F361,4,2)),VALUE(LEFT('Cihazlar'!F361,2))),""))),IF('Cihazlar'!E361="","",IF(ISNUMBER('Cihazlar'!E361),'Cihazlar'!E361,IFERROR(DATE(VALUE(RIGHT('Cihazlar'!E361,4)),VALUE(MID('Cihazlar'!E361,4,2)),VALUE(LEFT('Cihazlar'!E361,2))),""))))</f>
        <v/>
      </c>
      <c r="N361" t="str">
        <f>IF('Cihazlar'!C361="","",IFERROR(MATCH('Cihazlar'!C361,'Ürünler'!$A:$A,0),IFERROR(MATCH('Cihazlar'!C361,'Ürünler'!$B:$B,0),"")))</f>
        <v/>
      </c>
      <c r="O361">
        <f>IF(P361&gt;0,0,IF('Cihazlar'!J361&lt;&gt;"",N(VALUE('Cihazlar'!J361)),IF(N361="",0,N(INDEX('Ürünler'!$C:$C,N361)))))</f>
        <v>0</v>
      </c>
      <c r="P361">
        <f>IF('Cihazlar'!K361&lt;&gt;"",N(VALUE('Cihazlar'!K361)),IF('Cihazlar'!J361&lt;&gt;"",0,IF(N361="",0,N(INDEX('Ürünler'!$D:$D,N361)))))</f>
        <v>0</v>
      </c>
    </row>
    <row r="362" spans="1:16">
      <c r="A362" t="str">
        <f>IF(AND('Cihazlar'!A362="",'Cihazlar'!B362=""),"",IFERROR(INDEX('Müşteriler'!$A:$A,MATCH(IF('Cihazlar'!A362="","§",'Cihazlar'!A362),'Müşteriler'!$K:$K,0)),IFERROR(INDEX('Müşteriler'!$A:$A,MATCH(IF('Cihazlar'!B362="","§",'Cihazlar'!B362),'Müşteriler'!$C:$C,0)),'Cihazlar'!A362&amp;'Cihazlar'!B362)))</f>
        <v/>
      </c>
      <c r="B362" t="str">
        <f>IF('Cihazlar'!C362="","",IF(N362="",'Cihazlar'!C362,INDEX('Ürünler'!$B:$B,N362)))</f>
        <v/>
      </c>
      <c r="C362" t="str">
        <f>IF('Cihazlar'!D362="","",'Cihazlar'!D362)</f>
        <v/>
      </c>
      <c r="D362" s="16" t="str">
        <f>M362</f>
        <v/>
      </c>
      <c r="E362" t="str">
        <f>IF(P362&gt;0,P362&amp;" gün",IF(O362&gt;0,O362&amp;" ay",""))</f>
        <v/>
      </c>
      <c r="F362" s="16" t="str">
        <f>IF(OR('Cihazlar'!C362="",M362=""),"",IF(P362&gt;0,M362+P362,IF(O362&gt;0,EDATE(M362,O362),"")))</f>
        <v/>
      </c>
      <c r="G362" s="17" t="str">
        <f>IF(F362="","",F362-TODAY())</f>
        <v/>
      </c>
      <c r="H362" t="str">
        <f>IF(G362="","",IF(G362&lt;0,"Gecikmiş",IF(G362&lt;=30,"30 gün içinde","Planlı")))</f>
        <v/>
      </c>
      <c r="I362" s="16" t="str">
        <f>IF('Cihazlar'!S362="","",IF('Cihazlar'!T362="Uygun değil",(IF('Cihazlar'!S362="","",IF(ISNUMBER('Cihazlar'!S362),'Cihazlar'!S362,IFERROR(DATE(VALUE(RIGHT('Cihazlar'!S362,4)),VALUE(MID('Cihazlar'!S362,4,2)),VALUE(LEFT('Cihazlar'!S362,2))),""))))+0,EDATE((IF('Cihazlar'!S362="","",IF(ISNUMBER('Cihazlar'!S362),'Cihazlar'!S362,IFERROR(DATE(VALUE(RIGHT('Cihazlar'!S362,4)),VALUE(MID('Cihazlar'!S362,4,2)),VALUE(LEFT('Cihazlar'!S362,2))),"")))),12)))</f>
        <v/>
      </c>
      <c r="J362" s="17" t="str">
        <f>IF(I362="","",I362-TODAY())</f>
        <v/>
      </c>
      <c r="K362" s="16" t="str">
        <f>IF('Cihazlar'!V362="","",IF('Cihazlar'!W362="Uygun değil",(IF('Cihazlar'!V362="","",IF(ISNUMBER('Cihazlar'!V362),'Cihazlar'!V362,IFERROR(DATE(VALUE(RIGHT('Cihazlar'!V362,4)),VALUE(MID('Cihazlar'!V362,4,2)),VALUE(LEFT('Cihazlar'!V362,2))),""))))+0,EDATE((IF('Cihazlar'!V362="","",IF(ISNUMBER('Cihazlar'!V362),'Cihazlar'!V362,IFERROR(DATE(VALUE(RIGHT('Cihazlar'!V362,4)),VALUE(MID('Cihazlar'!V362,4,2)),VALUE(LEFT('Cihazlar'!V362,2))),"")))),12)))</f>
        <v/>
      </c>
      <c r="L362" s="17" t="str">
        <f>IF(K362="","",K362-TODAY())</f>
        <v/>
      </c>
      <c r="M362" s="16" t="str">
        <f>IF('Cihazlar'!F362&lt;&gt;"",IF('Cihazlar'!F362="","",IF(ISNUMBER('Cihazlar'!F362),'Cihazlar'!F362,IFERROR(DATE(VALUE(RIGHT('Cihazlar'!F362,4)),VALUE(MID('Cihazlar'!F362,4,2)),VALUE(LEFT('Cihazlar'!F362,2))),""))),IF('Cihazlar'!E362="","",IF(ISNUMBER('Cihazlar'!E362),'Cihazlar'!E362,IFERROR(DATE(VALUE(RIGHT('Cihazlar'!E362,4)),VALUE(MID('Cihazlar'!E362,4,2)),VALUE(LEFT('Cihazlar'!E362,2))),""))))</f>
        <v/>
      </c>
      <c r="N362" t="str">
        <f>IF('Cihazlar'!C362="","",IFERROR(MATCH('Cihazlar'!C362,'Ürünler'!$A:$A,0),IFERROR(MATCH('Cihazlar'!C362,'Ürünler'!$B:$B,0),"")))</f>
        <v/>
      </c>
      <c r="O362">
        <f>IF(P362&gt;0,0,IF('Cihazlar'!J362&lt;&gt;"",N(VALUE('Cihazlar'!J362)),IF(N362="",0,N(INDEX('Ürünler'!$C:$C,N362)))))</f>
        <v>0</v>
      </c>
      <c r="P362">
        <f>IF('Cihazlar'!K362&lt;&gt;"",N(VALUE('Cihazlar'!K362)),IF('Cihazlar'!J362&lt;&gt;"",0,IF(N362="",0,N(INDEX('Ürünler'!$D:$D,N362)))))</f>
        <v>0</v>
      </c>
    </row>
    <row r="363" spans="1:16">
      <c r="A363" t="str">
        <f>IF(AND('Cihazlar'!A363="",'Cihazlar'!B363=""),"",IFERROR(INDEX('Müşteriler'!$A:$A,MATCH(IF('Cihazlar'!A363="","§",'Cihazlar'!A363),'Müşteriler'!$K:$K,0)),IFERROR(INDEX('Müşteriler'!$A:$A,MATCH(IF('Cihazlar'!B363="","§",'Cihazlar'!B363),'Müşteriler'!$C:$C,0)),'Cihazlar'!A363&amp;'Cihazlar'!B363)))</f>
        <v/>
      </c>
      <c r="B363" t="str">
        <f>IF('Cihazlar'!C363="","",IF(N363="",'Cihazlar'!C363,INDEX('Ürünler'!$B:$B,N363)))</f>
        <v/>
      </c>
      <c r="C363" t="str">
        <f>IF('Cihazlar'!D363="","",'Cihazlar'!D363)</f>
        <v/>
      </c>
      <c r="D363" s="16" t="str">
        <f>M363</f>
        <v/>
      </c>
      <c r="E363" t="str">
        <f>IF(P363&gt;0,P363&amp;" gün",IF(O363&gt;0,O363&amp;" ay",""))</f>
        <v/>
      </c>
      <c r="F363" s="16" t="str">
        <f>IF(OR('Cihazlar'!C363="",M363=""),"",IF(P363&gt;0,M363+P363,IF(O363&gt;0,EDATE(M363,O363),"")))</f>
        <v/>
      </c>
      <c r="G363" s="17" t="str">
        <f>IF(F363="","",F363-TODAY())</f>
        <v/>
      </c>
      <c r="H363" t="str">
        <f>IF(G363="","",IF(G363&lt;0,"Gecikmiş",IF(G363&lt;=30,"30 gün içinde","Planlı")))</f>
        <v/>
      </c>
      <c r="I363" s="16" t="str">
        <f>IF('Cihazlar'!S363="","",IF('Cihazlar'!T363="Uygun değil",(IF('Cihazlar'!S363="","",IF(ISNUMBER('Cihazlar'!S363),'Cihazlar'!S363,IFERROR(DATE(VALUE(RIGHT('Cihazlar'!S363,4)),VALUE(MID('Cihazlar'!S363,4,2)),VALUE(LEFT('Cihazlar'!S363,2))),""))))+0,EDATE((IF('Cihazlar'!S363="","",IF(ISNUMBER('Cihazlar'!S363),'Cihazlar'!S363,IFERROR(DATE(VALUE(RIGHT('Cihazlar'!S363,4)),VALUE(MID('Cihazlar'!S363,4,2)),VALUE(LEFT('Cihazlar'!S363,2))),"")))),12)))</f>
        <v/>
      </c>
      <c r="J363" s="17" t="str">
        <f>IF(I363="","",I363-TODAY())</f>
        <v/>
      </c>
      <c r="K363" s="16" t="str">
        <f>IF('Cihazlar'!V363="","",IF('Cihazlar'!W363="Uygun değil",(IF('Cihazlar'!V363="","",IF(ISNUMBER('Cihazlar'!V363),'Cihazlar'!V363,IFERROR(DATE(VALUE(RIGHT('Cihazlar'!V363,4)),VALUE(MID('Cihazlar'!V363,4,2)),VALUE(LEFT('Cihazlar'!V363,2))),""))))+0,EDATE((IF('Cihazlar'!V363="","",IF(ISNUMBER('Cihazlar'!V363),'Cihazlar'!V363,IFERROR(DATE(VALUE(RIGHT('Cihazlar'!V363,4)),VALUE(MID('Cihazlar'!V363,4,2)),VALUE(LEFT('Cihazlar'!V363,2))),"")))),12)))</f>
        <v/>
      </c>
      <c r="L363" s="17" t="str">
        <f>IF(K363="","",K363-TODAY())</f>
        <v/>
      </c>
      <c r="M363" s="16" t="str">
        <f>IF('Cihazlar'!F363&lt;&gt;"",IF('Cihazlar'!F363="","",IF(ISNUMBER('Cihazlar'!F363),'Cihazlar'!F363,IFERROR(DATE(VALUE(RIGHT('Cihazlar'!F363,4)),VALUE(MID('Cihazlar'!F363,4,2)),VALUE(LEFT('Cihazlar'!F363,2))),""))),IF('Cihazlar'!E363="","",IF(ISNUMBER('Cihazlar'!E363),'Cihazlar'!E363,IFERROR(DATE(VALUE(RIGHT('Cihazlar'!E363,4)),VALUE(MID('Cihazlar'!E363,4,2)),VALUE(LEFT('Cihazlar'!E363,2))),""))))</f>
        <v/>
      </c>
      <c r="N363" t="str">
        <f>IF('Cihazlar'!C363="","",IFERROR(MATCH('Cihazlar'!C363,'Ürünler'!$A:$A,0),IFERROR(MATCH('Cihazlar'!C363,'Ürünler'!$B:$B,0),"")))</f>
        <v/>
      </c>
      <c r="O363">
        <f>IF(P363&gt;0,0,IF('Cihazlar'!J363&lt;&gt;"",N(VALUE('Cihazlar'!J363)),IF(N363="",0,N(INDEX('Ürünler'!$C:$C,N363)))))</f>
        <v>0</v>
      </c>
      <c r="P363">
        <f>IF('Cihazlar'!K363&lt;&gt;"",N(VALUE('Cihazlar'!K363)),IF('Cihazlar'!J363&lt;&gt;"",0,IF(N363="",0,N(INDEX('Ürünler'!$D:$D,N363)))))</f>
        <v>0</v>
      </c>
    </row>
    <row r="364" spans="1:16">
      <c r="A364" t="str">
        <f>IF(AND('Cihazlar'!A364="",'Cihazlar'!B364=""),"",IFERROR(INDEX('Müşteriler'!$A:$A,MATCH(IF('Cihazlar'!A364="","§",'Cihazlar'!A364),'Müşteriler'!$K:$K,0)),IFERROR(INDEX('Müşteriler'!$A:$A,MATCH(IF('Cihazlar'!B364="","§",'Cihazlar'!B364),'Müşteriler'!$C:$C,0)),'Cihazlar'!A364&amp;'Cihazlar'!B364)))</f>
        <v/>
      </c>
      <c r="B364" t="str">
        <f>IF('Cihazlar'!C364="","",IF(N364="",'Cihazlar'!C364,INDEX('Ürünler'!$B:$B,N364)))</f>
        <v/>
      </c>
      <c r="C364" t="str">
        <f>IF('Cihazlar'!D364="","",'Cihazlar'!D364)</f>
        <v/>
      </c>
      <c r="D364" s="16" t="str">
        <f>M364</f>
        <v/>
      </c>
      <c r="E364" t="str">
        <f>IF(P364&gt;0,P364&amp;" gün",IF(O364&gt;0,O364&amp;" ay",""))</f>
        <v/>
      </c>
      <c r="F364" s="16" t="str">
        <f>IF(OR('Cihazlar'!C364="",M364=""),"",IF(P364&gt;0,M364+P364,IF(O364&gt;0,EDATE(M364,O364),"")))</f>
        <v/>
      </c>
      <c r="G364" s="17" t="str">
        <f>IF(F364="","",F364-TODAY())</f>
        <v/>
      </c>
      <c r="H364" t="str">
        <f>IF(G364="","",IF(G364&lt;0,"Gecikmiş",IF(G364&lt;=30,"30 gün içinde","Planlı")))</f>
        <v/>
      </c>
      <c r="I364" s="16" t="str">
        <f>IF('Cihazlar'!S364="","",IF('Cihazlar'!T364="Uygun değil",(IF('Cihazlar'!S364="","",IF(ISNUMBER('Cihazlar'!S364),'Cihazlar'!S364,IFERROR(DATE(VALUE(RIGHT('Cihazlar'!S364,4)),VALUE(MID('Cihazlar'!S364,4,2)),VALUE(LEFT('Cihazlar'!S364,2))),""))))+0,EDATE((IF('Cihazlar'!S364="","",IF(ISNUMBER('Cihazlar'!S364),'Cihazlar'!S364,IFERROR(DATE(VALUE(RIGHT('Cihazlar'!S364,4)),VALUE(MID('Cihazlar'!S364,4,2)),VALUE(LEFT('Cihazlar'!S364,2))),"")))),12)))</f>
        <v/>
      </c>
      <c r="J364" s="17" t="str">
        <f>IF(I364="","",I364-TODAY())</f>
        <v/>
      </c>
      <c r="K364" s="16" t="str">
        <f>IF('Cihazlar'!V364="","",IF('Cihazlar'!W364="Uygun değil",(IF('Cihazlar'!V364="","",IF(ISNUMBER('Cihazlar'!V364),'Cihazlar'!V364,IFERROR(DATE(VALUE(RIGHT('Cihazlar'!V364,4)),VALUE(MID('Cihazlar'!V364,4,2)),VALUE(LEFT('Cihazlar'!V364,2))),""))))+0,EDATE((IF('Cihazlar'!V364="","",IF(ISNUMBER('Cihazlar'!V364),'Cihazlar'!V364,IFERROR(DATE(VALUE(RIGHT('Cihazlar'!V364,4)),VALUE(MID('Cihazlar'!V364,4,2)),VALUE(LEFT('Cihazlar'!V364,2))),"")))),12)))</f>
        <v/>
      </c>
      <c r="L364" s="17" t="str">
        <f>IF(K364="","",K364-TODAY())</f>
        <v/>
      </c>
      <c r="M364" s="16" t="str">
        <f>IF('Cihazlar'!F364&lt;&gt;"",IF('Cihazlar'!F364="","",IF(ISNUMBER('Cihazlar'!F364),'Cihazlar'!F364,IFERROR(DATE(VALUE(RIGHT('Cihazlar'!F364,4)),VALUE(MID('Cihazlar'!F364,4,2)),VALUE(LEFT('Cihazlar'!F364,2))),""))),IF('Cihazlar'!E364="","",IF(ISNUMBER('Cihazlar'!E364),'Cihazlar'!E364,IFERROR(DATE(VALUE(RIGHT('Cihazlar'!E364,4)),VALUE(MID('Cihazlar'!E364,4,2)),VALUE(LEFT('Cihazlar'!E364,2))),""))))</f>
        <v/>
      </c>
      <c r="N364" t="str">
        <f>IF('Cihazlar'!C364="","",IFERROR(MATCH('Cihazlar'!C364,'Ürünler'!$A:$A,0),IFERROR(MATCH('Cihazlar'!C364,'Ürünler'!$B:$B,0),"")))</f>
        <v/>
      </c>
      <c r="O364">
        <f>IF(P364&gt;0,0,IF('Cihazlar'!J364&lt;&gt;"",N(VALUE('Cihazlar'!J364)),IF(N364="",0,N(INDEX('Ürünler'!$C:$C,N364)))))</f>
        <v>0</v>
      </c>
      <c r="P364">
        <f>IF('Cihazlar'!K364&lt;&gt;"",N(VALUE('Cihazlar'!K364)),IF('Cihazlar'!J364&lt;&gt;"",0,IF(N364="",0,N(INDEX('Ürünler'!$D:$D,N364)))))</f>
        <v>0</v>
      </c>
    </row>
    <row r="365" spans="1:16">
      <c r="A365" t="str">
        <f>IF(AND('Cihazlar'!A365="",'Cihazlar'!B365=""),"",IFERROR(INDEX('Müşteriler'!$A:$A,MATCH(IF('Cihazlar'!A365="","§",'Cihazlar'!A365),'Müşteriler'!$K:$K,0)),IFERROR(INDEX('Müşteriler'!$A:$A,MATCH(IF('Cihazlar'!B365="","§",'Cihazlar'!B365),'Müşteriler'!$C:$C,0)),'Cihazlar'!A365&amp;'Cihazlar'!B365)))</f>
        <v/>
      </c>
      <c r="B365" t="str">
        <f>IF('Cihazlar'!C365="","",IF(N365="",'Cihazlar'!C365,INDEX('Ürünler'!$B:$B,N365)))</f>
        <v/>
      </c>
      <c r="C365" t="str">
        <f>IF('Cihazlar'!D365="","",'Cihazlar'!D365)</f>
        <v/>
      </c>
      <c r="D365" s="16" t="str">
        <f>M365</f>
        <v/>
      </c>
      <c r="E365" t="str">
        <f>IF(P365&gt;0,P365&amp;" gün",IF(O365&gt;0,O365&amp;" ay",""))</f>
        <v/>
      </c>
      <c r="F365" s="16" t="str">
        <f>IF(OR('Cihazlar'!C365="",M365=""),"",IF(P365&gt;0,M365+P365,IF(O365&gt;0,EDATE(M365,O365),"")))</f>
        <v/>
      </c>
      <c r="G365" s="17" t="str">
        <f>IF(F365="","",F365-TODAY())</f>
        <v/>
      </c>
      <c r="H365" t="str">
        <f>IF(G365="","",IF(G365&lt;0,"Gecikmiş",IF(G365&lt;=30,"30 gün içinde","Planlı")))</f>
        <v/>
      </c>
      <c r="I365" s="16" t="str">
        <f>IF('Cihazlar'!S365="","",IF('Cihazlar'!T365="Uygun değil",(IF('Cihazlar'!S365="","",IF(ISNUMBER('Cihazlar'!S365),'Cihazlar'!S365,IFERROR(DATE(VALUE(RIGHT('Cihazlar'!S365,4)),VALUE(MID('Cihazlar'!S365,4,2)),VALUE(LEFT('Cihazlar'!S365,2))),""))))+0,EDATE((IF('Cihazlar'!S365="","",IF(ISNUMBER('Cihazlar'!S365),'Cihazlar'!S365,IFERROR(DATE(VALUE(RIGHT('Cihazlar'!S365,4)),VALUE(MID('Cihazlar'!S365,4,2)),VALUE(LEFT('Cihazlar'!S365,2))),"")))),12)))</f>
        <v/>
      </c>
      <c r="J365" s="17" t="str">
        <f>IF(I365="","",I365-TODAY())</f>
        <v/>
      </c>
      <c r="K365" s="16" t="str">
        <f>IF('Cihazlar'!V365="","",IF('Cihazlar'!W365="Uygun değil",(IF('Cihazlar'!V365="","",IF(ISNUMBER('Cihazlar'!V365),'Cihazlar'!V365,IFERROR(DATE(VALUE(RIGHT('Cihazlar'!V365,4)),VALUE(MID('Cihazlar'!V365,4,2)),VALUE(LEFT('Cihazlar'!V365,2))),""))))+0,EDATE((IF('Cihazlar'!V365="","",IF(ISNUMBER('Cihazlar'!V365),'Cihazlar'!V365,IFERROR(DATE(VALUE(RIGHT('Cihazlar'!V365,4)),VALUE(MID('Cihazlar'!V365,4,2)),VALUE(LEFT('Cihazlar'!V365,2))),"")))),12)))</f>
        <v/>
      </c>
      <c r="L365" s="17" t="str">
        <f>IF(K365="","",K365-TODAY())</f>
        <v/>
      </c>
      <c r="M365" s="16" t="str">
        <f>IF('Cihazlar'!F365&lt;&gt;"",IF('Cihazlar'!F365="","",IF(ISNUMBER('Cihazlar'!F365),'Cihazlar'!F365,IFERROR(DATE(VALUE(RIGHT('Cihazlar'!F365,4)),VALUE(MID('Cihazlar'!F365,4,2)),VALUE(LEFT('Cihazlar'!F365,2))),""))),IF('Cihazlar'!E365="","",IF(ISNUMBER('Cihazlar'!E365),'Cihazlar'!E365,IFERROR(DATE(VALUE(RIGHT('Cihazlar'!E365,4)),VALUE(MID('Cihazlar'!E365,4,2)),VALUE(LEFT('Cihazlar'!E365,2))),""))))</f>
        <v/>
      </c>
      <c r="N365" t="str">
        <f>IF('Cihazlar'!C365="","",IFERROR(MATCH('Cihazlar'!C365,'Ürünler'!$A:$A,0),IFERROR(MATCH('Cihazlar'!C365,'Ürünler'!$B:$B,0),"")))</f>
        <v/>
      </c>
      <c r="O365">
        <f>IF(P365&gt;0,0,IF('Cihazlar'!J365&lt;&gt;"",N(VALUE('Cihazlar'!J365)),IF(N365="",0,N(INDEX('Ürünler'!$C:$C,N365)))))</f>
        <v>0</v>
      </c>
      <c r="P365">
        <f>IF('Cihazlar'!K365&lt;&gt;"",N(VALUE('Cihazlar'!K365)),IF('Cihazlar'!J365&lt;&gt;"",0,IF(N365="",0,N(INDEX('Ürünler'!$D:$D,N365)))))</f>
        <v>0</v>
      </c>
    </row>
    <row r="366" spans="1:16">
      <c r="A366" t="str">
        <f>IF(AND('Cihazlar'!A366="",'Cihazlar'!B366=""),"",IFERROR(INDEX('Müşteriler'!$A:$A,MATCH(IF('Cihazlar'!A366="","§",'Cihazlar'!A366),'Müşteriler'!$K:$K,0)),IFERROR(INDEX('Müşteriler'!$A:$A,MATCH(IF('Cihazlar'!B366="","§",'Cihazlar'!B366),'Müşteriler'!$C:$C,0)),'Cihazlar'!A366&amp;'Cihazlar'!B366)))</f>
        <v/>
      </c>
      <c r="B366" t="str">
        <f>IF('Cihazlar'!C366="","",IF(N366="",'Cihazlar'!C366,INDEX('Ürünler'!$B:$B,N366)))</f>
        <v/>
      </c>
      <c r="C366" t="str">
        <f>IF('Cihazlar'!D366="","",'Cihazlar'!D366)</f>
        <v/>
      </c>
      <c r="D366" s="16" t="str">
        <f>M366</f>
        <v/>
      </c>
      <c r="E366" t="str">
        <f>IF(P366&gt;0,P366&amp;" gün",IF(O366&gt;0,O366&amp;" ay",""))</f>
        <v/>
      </c>
      <c r="F366" s="16" t="str">
        <f>IF(OR('Cihazlar'!C366="",M366=""),"",IF(P366&gt;0,M366+P366,IF(O366&gt;0,EDATE(M366,O366),"")))</f>
        <v/>
      </c>
      <c r="G366" s="17" t="str">
        <f>IF(F366="","",F366-TODAY())</f>
        <v/>
      </c>
      <c r="H366" t="str">
        <f>IF(G366="","",IF(G366&lt;0,"Gecikmiş",IF(G366&lt;=30,"30 gün içinde","Planlı")))</f>
        <v/>
      </c>
      <c r="I366" s="16" t="str">
        <f>IF('Cihazlar'!S366="","",IF('Cihazlar'!T366="Uygun değil",(IF('Cihazlar'!S366="","",IF(ISNUMBER('Cihazlar'!S366),'Cihazlar'!S366,IFERROR(DATE(VALUE(RIGHT('Cihazlar'!S366,4)),VALUE(MID('Cihazlar'!S366,4,2)),VALUE(LEFT('Cihazlar'!S366,2))),""))))+0,EDATE((IF('Cihazlar'!S366="","",IF(ISNUMBER('Cihazlar'!S366),'Cihazlar'!S366,IFERROR(DATE(VALUE(RIGHT('Cihazlar'!S366,4)),VALUE(MID('Cihazlar'!S366,4,2)),VALUE(LEFT('Cihazlar'!S366,2))),"")))),12)))</f>
        <v/>
      </c>
      <c r="J366" s="17" t="str">
        <f>IF(I366="","",I366-TODAY())</f>
        <v/>
      </c>
      <c r="K366" s="16" t="str">
        <f>IF('Cihazlar'!V366="","",IF('Cihazlar'!W366="Uygun değil",(IF('Cihazlar'!V366="","",IF(ISNUMBER('Cihazlar'!V366),'Cihazlar'!V366,IFERROR(DATE(VALUE(RIGHT('Cihazlar'!V366,4)),VALUE(MID('Cihazlar'!V366,4,2)),VALUE(LEFT('Cihazlar'!V366,2))),""))))+0,EDATE((IF('Cihazlar'!V366="","",IF(ISNUMBER('Cihazlar'!V366),'Cihazlar'!V366,IFERROR(DATE(VALUE(RIGHT('Cihazlar'!V366,4)),VALUE(MID('Cihazlar'!V366,4,2)),VALUE(LEFT('Cihazlar'!V366,2))),"")))),12)))</f>
        <v/>
      </c>
      <c r="L366" s="17" t="str">
        <f>IF(K366="","",K366-TODAY())</f>
        <v/>
      </c>
      <c r="M366" s="16" t="str">
        <f>IF('Cihazlar'!F366&lt;&gt;"",IF('Cihazlar'!F366="","",IF(ISNUMBER('Cihazlar'!F366),'Cihazlar'!F366,IFERROR(DATE(VALUE(RIGHT('Cihazlar'!F366,4)),VALUE(MID('Cihazlar'!F366,4,2)),VALUE(LEFT('Cihazlar'!F366,2))),""))),IF('Cihazlar'!E366="","",IF(ISNUMBER('Cihazlar'!E366),'Cihazlar'!E366,IFERROR(DATE(VALUE(RIGHT('Cihazlar'!E366,4)),VALUE(MID('Cihazlar'!E366,4,2)),VALUE(LEFT('Cihazlar'!E366,2))),""))))</f>
        <v/>
      </c>
      <c r="N366" t="str">
        <f>IF('Cihazlar'!C366="","",IFERROR(MATCH('Cihazlar'!C366,'Ürünler'!$A:$A,0),IFERROR(MATCH('Cihazlar'!C366,'Ürünler'!$B:$B,0),"")))</f>
        <v/>
      </c>
      <c r="O366">
        <f>IF(P366&gt;0,0,IF('Cihazlar'!J366&lt;&gt;"",N(VALUE('Cihazlar'!J366)),IF(N366="",0,N(INDEX('Ürünler'!$C:$C,N366)))))</f>
        <v>0</v>
      </c>
      <c r="P366">
        <f>IF('Cihazlar'!K366&lt;&gt;"",N(VALUE('Cihazlar'!K366)),IF('Cihazlar'!J366&lt;&gt;"",0,IF(N366="",0,N(INDEX('Ürünler'!$D:$D,N366)))))</f>
        <v>0</v>
      </c>
    </row>
    <row r="367" spans="1:16">
      <c r="A367" t="str">
        <f>IF(AND('Cihazlar'!A367="",'Cihazlar'!B367=""),"",IFERROR(INDEX('Müşteriler'!$A:$A,MATCH(IF('Cihazlar'!A367="","§",'Cihazlar'!A367),'Müşteriler'!$K:$K,0)),IFERROR(INDEX('Müşteriler'!$A:$A,MATCH(IF('Cihazlar'!B367="","§",'Cihazlar'!B367),'Müşteriler'!$C:$C,0)),'Cihazlar'!A367&amp;'Cihazlar'!B367)))</f>
        <v/>
      </c>
      <c r="B367" t="str">
        <f>IF('Cihazlar'!C367="","",IF(N367="",'Cihazlar'!C367,INDEX('Ürünler'!$B:$B,N367)))</f>
        <v/>
      </c>
      <c r="C367" t="str">
        <f>IF('Cihazlar'!D367="","",'Cihazlar'!D367)</f>
        <v/>
      </c>
      <c r="D367" s="16" t="str">
        <f>M367</f>
        <v/>
      </c>
      <c r="E367" t="str">
        <f>IF(P367&gt;0,P367&amp;" gün",IF(O367&gt;0,O367&amp;" ay",""))</f>
        <v/>
      </c>
      <c r="F367" s="16" t="str">
        <f>IF(OR('Cihazlar'!C367="",M367=""),"",IF(P367&gt;0,M367+P367,IF(O367&gt;0,EDATE(M367,O367),"")))</f>
        <v/>
      </c>
      <c r="G367" s="17" t="str">
        <f>IF(F367="","",F367-TODAY())</f>
        <v/>
      </c>
      <c r="H367" t="str">
        <f>IF(G367="","",IF(G367&lt;0,"Gecikmiş",IF(G367&lt;=30,"30 gün içinde","Planlı")))</f>
        <v/>
      </c>
      <c r="I367" s="16" t="str">
        <f>IF('Cihazlar'!S367="","",IF('Cihazlar'!T367="Uygun değil",(IF('Cihazlar'!S367="","",IF(ISNUMBER('Cihazlar'!S367),'Cihazlar'!S367,IFERROR(DATE(VALUE(RIGHT('Cihazlar'!S367,4)),VALUE(MID('Cihazlar'!S367,4,2)),VALUE(LEFT('Cihazlar'!S367,2))),""))))+0,EDATE((IF('Cihazlar'!S367="","",IF(ISNUMBER('Cihazlar'!S367),'Cihazlar'!S367,IFERROR(DATE(VALUE(RIGHT('Cihazlar'!S367,4)),VALUE(MID('Cihazlar'!S367,4,2)),VALUE(LEFT('Cihazlar'!S367,2))),"")))),12)))</f>
        <v/>
      </c>
      <c r="J367" s="17" t="str">
        <f>IF(I367="","",I367-TODAY())</f>
        <v/>
      </c>
      <c r="K367" s="16" t="str">
        <f>IF('Cihazlar'!V367="","",IF('Cihazlar'!W367="Uygun değil",(IF('Cihazlar'!V367="","",IF(ISNUMBER('Cihazlar'!V367),'Cihazlar'!V367,IFERROR(DATE(VALUE(RIGHT('Cihazlar'!V367,4)),VALUE(MID('Cihazlar'!V367,4,2)),VALUE(LEFT('Cihazlar'!V367,2))),""))))+0,EDATE((IF('Cihazlar'!V367="","",IF(ISNUMBER('Cihazlar'!V367),'Cihazlar'!V367,IFERROR(DATE(VALUE(RIGHT('Cihazlar'!V367,4)),VALUE(MID('Cihazlar'!V367,4,2)),VALUE(LEFT('Cihazlar'!V367,2))),"")))),12)))</f>
        <v/>
      </c>
      <c r="L367" s="17" t="str">
        <f>IF(K367="","",K367-TODAY())</f>
        <v/>
      </c>
      <c r="M367" s="16" t="str">
        <f>IF('Cihazlar'!F367&lt;&gt;"",IF('Cihazlar'!F367="","",IF(ISNUMBER('Cihazlar'!F367),'Cihazlar'!F367,IFERROR(DATE(VALUE(RIGHT('Cihazlar'!F367,4)),VALUE(MID('Cihazlar'!F367,4,2)),VALUE(LEFT('Cihazlar'!F367,2))),""))),IF('Cihazlar'!E367="","",IF(ISNUMBER('Cihazlar'!E367),'Cihazlar'!E367,IFERROR(DATE(VALUE(RIGHT('Cihazlar'!E367,4)),VALUE(MID('Cihazlar'!E367,4,2)),VALUE(LEFT('Cihazlar'!E367,2))),""))))</f>
        <v/>
      </c>
      <c r="N367" t="str">
        <f>IF('Cihazlar'!C367="","",IFERROR(MATCH('Cihazlar'!C367,'Ürünler'!$A:$A,0),IFERROR(MATCH('Cihazlar'!C367,'Ürünler'!$B:$B,0),"")))</f>
        <v/>
      </c>
      <c r="O367">
        <f>IF(P367&gt;0,0,IF('Cihazlar'!J367&lt;&gt;"",N(VALUE('Cihazlar'!J367)),IF(N367="",0,N(INDEX('Ürünler'!$C:$C,N367)))))</f>
        <v>0</v>
      </c>
      <c r="P367">
        <f>IF('Cihazlar'!K367&lt;&gt;"",N(VALUE('Cihazlar'!K367)),IF('Cihazlar'!J367&lt;&gt;"",0,IF(N367="",0,N(INDEX('Ürünler'!$D:$D,N367)))))</f>
        <v>0</v>
      </c>
    </row>
    <row r="368" spans="1:16">
      <c r="A368" t="str">
        <f>IF(AND('Cihazlar'!A368="",'Cihazlar'!B368=""),"",IFERROR(INDEX('Müşteriler'!$A:$A,MATCH(IF('Cihazlar'!A368="","§",'Cihazlar'!A368),'Müşteriler'!$K:$K,0)),IFERROR(INDEX('Müşteriler'!$A:$A,MATCH(IF('Cihazlar'!B368="","§",'Cihazlar'!B368),'Müşteriler'!$C:$C,0)),'Cihazlar'!A368&amp;'Cihazlar'!B368)))</f>
        <v/>
      </c>
      <c r="B368" t="str">
        <f>IF('Cihazlar'!C368="","",IF(N368="",'Cihazlar'!C368,INDEX('Ürünler'!$B:$B,N368)))</f>
        <v/>
      </c>
      <c r="C368" t="str">
        <f>IF('Cihazlar'!D368="","",'Cihazlar'!D368)</f>
        <v/>
      </c>
      <c r="D368" s="16" t="str">
        <f>M368</f>
        <v/>
      </c>
      <c r="E368" t="str">
        <f>IF(P368&gt;0,P368&amp;" gün",IF(O368&gt;0,O368&amp;" ay",""))</f>
        <v/>
      </c>
      <c r="F368" s="16" t="str">
        <f>IF(OR('Cihazlar'!C368="",M368=""),"",IF(P368&gt;0,M368+P368,IF(O368&gt;0,EDATE(M368,O368),"")))</f>
        <v/>
      </c>
      <c r="G368" s="17" t="str">
        <f>IF(F368="","",F368-TODAY())</f>
        <v/>
      </c>
      <c r="H368" t="str">
        <f>IF(G368="","",IF(G368&lt;0,"Gecikmiş",IF(G368&lt;=30,"30 gün içinde","Planlı")))</f>
        <v/>
      </c>
      <c r="I368" s="16" t="str">
        <f>IF('Cihazlar'!S368="","",IF('Cihazlar'!T368="Uygun değil",(IF('Cihazlar'!S368="","",IF(ISNUMBER('Cihazlar'!S368),'Cihazlar'!S368,IFERROR(DATE(VALUE(RIGHT('Cihazlar'!S368,4)),VALUE(MID('Cihazlar'!S368,4,2)),VALUE(LEFT('Cihazlar'!S368,2))),""))))+0,EDATE((IF('Cihazlar'!S368="","",IF(ISNUMBER('Cihazlar'!S368),'Cihazlar'!S368,IFERROR(DATE(VALUE(RIGHT('Cihazlar'!S368,4)),VALUE(MID('Cihazlar'!S368,4,2)),VALUE(LEFT('Cihazlar'!S368,2))),"")))),12)))</f>
        <v/>
      </c>
      <c r="J368" s="17" t="str">
        <f>IF(I368="","",I368-TODAY())</f>
        <v/>
      </c>
      <c r="K368" s="16" t="str">
        <f>IF('Cihazlar'!V368="","",IF('Cihazlar'!W368="Uygun değil",(IF('Cihazlar'!V368="","",IF(ISNUMBER('Cihazlar'!V368),'Cihazlar'!V368,IFERROR(DATE(VALUE(RIGHT('Cihazlar'!V368,4)),VALUE(MID('Cihazlar'!V368,4,2)),VALUE(LEFT('Cihazlar'!V368,2))),""))))+0,EDATE((IF('Cihazlar'!V368="","",IF(ISNUMBER('Cihazlar'!V368),'Cihazlar'!V368,IFERROR(DATE(VALUE(RIGHT('Cihazlar'!V368,4)),VALUE(MID('Cihazlar'!V368,4,2)),VALUE(LEFT('Cihazlar'!V368,2))),"")))),12)))</f>
        <v/>
      </c>
      <c r="L368" s="17" t="str">
        <f>IF(K368="","",K368-TODAY())</f>
        <v/>
      </c>
      <c r="M368" s="16" t="str">
        <f>IF('Cihazlar'!F368&lt;&gt;"",IF('Cihazlar'!F368="","",IF(ISNUMBER('Cihazlar'!F368),'Cihazlar'!F368,IFERROR(DATE(VALUE(RIGHT('Cihazlar'!F368,4)),VALUE(MID('Cihazlar'!F368,4,2)),VALUE(LEFT('Cihazlar'!F368,2))),""))),IF('Cihazlar'!E368="","",IF(ISNUMBER('Cihazlar'!E368),'Cihazlar'!E368,IFERROR(DATE(VALUE(RIGHT('Cihazlar'!E368,4)),VALUE(MID('Cihazlar'!E368,4,2)),VALUE(LEFT('Cihazlar'!E368,2))),""))))</f>
        <v/>
      </c>
      <c r="N368" t="str">
        <f>IF('Cihazlar'!C368="","",IFERROR(MATCH('Cihazlar'!C368,'Ürünler'!$A:$A,0),IFERROR(MATCH('Cihazlar'!C368,'Ürünler'!$B:$B,0),"")))</f>
        <v/>
      </c>
      <c r="O368">
        <f>IF(P368&gt;0,0,IF('Cihazlar'!J368&lt;&gt;"",N(VALUE('Cihazlar'!J368)),IF(N368="",0,N(INDEX('Ürünler'!$C:$C,N368)))))</f>
        <v>0</v>
      </c>
      <c r="P368">
        <f>IF('Cihazlar'!K368&lt;&gt;"",N(VALUE('Cihazlar'!K368)),IF('Cihazlar'!J368&lt;&gt;"",0,IF(N368="",0,N(INDEX('Ürünler'!$D:$D,N368)))))</f>
        <v>0</v>
      </c>
    </row>
    <row r="369" spans="1:16">
      <c r="A369" t="str">
        <f>IF(AND('Cihazlar'!A369="",'Cihazlar'!B369=""),"",IFERROR(INDEX('Müşteriler'!$A:$A,MATCH(IF('Cihazlar'!A369="","§",'Cihazlar'!A369),'Müşteriler'!$K:$K,0)),IFERROR(INDEX('Müşteriler'!$A:$A,MATCH(IF('Cihazlar'!B369="","§",'Cihazlar'!B369),'Müşteriler'!$C:$C,0)),'Cihazlar'!A369&amp;'Cihazlar'!B369)))</f>
        <v/>
      </c>
      <c r="B369" t="str">
        <f>IF('Cihazlar'!C369="","",IF(N369="",'Cihazlar'!C369,INDEX('Ürünler'!$B:$B,N369)))</f>
        <v/>
      </c>
      <c r="C369" t="str">
        <f>IF('Cihazlar'!D369="","",'Cihazlar'!D369)</f>
        <v/>
      </c>
      <c r="D369" s="16" t="str">
        <f>M369</f>
        <v/>
      </c>
      <c r="E369" t="str">
        <f>IF(P369&gt;0,P369&amp;" gün",IF(O369&gt;0,O369&amp;" ay",""))</f>
        <v/>
      </c>
      <c r="F369" s="16" t="str">
        <f>IF(OR('Cihazlar'!C369="",M369=""),"",IF(P369&gt;0,M369+P369,IF(O369&gt;0,EDATE(M369,O369),"")))</f>
        <v/>
      </c>
      <c r="G369" s="17" t="str">
        <f>IF(F369="","",F369-TODAY())</f>
        <v/>
      </c>
      <c r="H369" t="str">
        <f>IF(G369="","",IF(G369&lt;0,"Gecikmiş",IF(G369&lt;=30,"30 gün içinde","Planlı")))</f>
        <v/>
      </c>
      <c r="I369" s="16" t="str">
        <f>IF('Cihazlar'!S369="","",IF('Cihazlar'!T369="Uygun değil",(IF('Cihazlar'!S369="","",IF(ISNUMBER('Cihazlar'!S369),'Cihazlar'!S369,IFERROR(DATE(VALUE(RIGHT('Cihazlar'!S369,4)),VALUE(MID('Cihazlar'!S369,4,2)),VALUE(LEFT('Cihazlar'!S369,2))),""))))+0,EDATE((IF('Cihazlar'!S369="","",IF(ISNUMBER('Cihazlar'!S369),'Cihazlar'!S369,IFERROR(DATE(VALUE(RIGHT('Cihazlar'!S369,4)),VALUE(MID('Cihazlar'!S369,4,2)),VALUE(LEFT('Cihazlar'!S369,2))),"")))),12)))</f>
        <v/>
      </c>
      <c r="J369" s="17" t="str">
        <f>IF(I369="","",I369-TODAY())</f>
        <v/>
      </c>
      <c r="K369" s="16" t="str">
        <f>IF('Cihazlar'!V369="","",IF('Cihazlar'!W369="Uygun değil",(IF('Cihazlar'!V369="","",IF(ISNUMBER('Cihazlar'!V369),'Cihazlar'!V369,IFERROR(DATE(VALUE(RIGHT('Cihazlar'!V369,4)),VALUE(MID('Cihazlar'!V369,4,2)),VALUE(LEFT('Cihazlar'!V369,2))),""))))+0,EDATE((IF('Cihazlar'!V369="","",IF(ISNUMBER('Cihazlar'!V369),'Cihazlar'!V369,IFERROR(DATE(VALUE(RIGHT('Cihazlar'!V369,4)),VALUE(MID('Cihazlar'!V369,4,2)),VALUE(LEFT('Cihazlar'!V369,2))),"")))),12)))</f>
        <v/>
      </c>
      <c r="L369" s="17" t="str">
        <f>IF(K369="","",K369-TODAY())</f>
        <v/>
      </c>
      <c r="M369" s="16" t="str">
        <f>IF('Cihazlar'!F369&lt;&gt;"",IF('Cihazlar'!F369="","",IF(ISNUMBER('Cihazlar'!F369),'Cihazlar'!F369,IFERROR(DATE(VALUE(RIGHT('Cihazlar'!F369,4)),VALUE(MID('Cihazlar'!F369,4,2)),VALUE(LEFT('Cihazlar'!F369,2))),""))),IF('Cihazlar'!E369="","",IF(ISNUMBER('Cihazlar'!E369),'Cihazlar'!E369,IFERROR(DATE(VALUE(RIGHT('Cihazlar'!E369,4)),VALUE(MID('Cihazlar'!E369,4,2)),VALUE(LEFT('Cihazlar'!E369,2))),""))))</f>
        <v/>
      </c>
      <c r="N369" t="str">
        <f>IF('Cihazlar'!C369="","",IFERROR(MATCH('Cihazlar'!C369,'Ürünler'!$A:$A,0),IFERROR(MATCH('Cihazlar'!C369,'Ürünler'!$B:$B,0),"")))</f>
        <v/>
      </c>
      <c r="O369">
        <f>IF(P369&gt;0,0,IF('Cihazlar'!J369&lt;&gt;"",N(VALUE('Cihazlar'!J369)),IF(N369="",0,N(INDEX('Ürünler'!$C:$C,N369)))))</f>
        <v>0</v>
      </c>
      <c r="P369">
        <f>IF('Cihazlar'!K369&lt;&gt;"",N(VALUE('Cihazlar'!K369)),IF('Cihazlar'!J369&lt;&gt;"",0,IF(N369="",0,N(INDEX('Ürünler'!$D:$D,N369)))))</f>
        <v>0</v>
      </c>
    </row>
    <row r="370" spans="1:16">
      <c r="A370" t="str">
        <f>IF(AND('Cihazlar'!A370="",'Cihazlar'!B370=""),"",IFERROR(INDEX('Müşteriler'!$A:$A,MATCH(IF('Cihazlar'!A370="","§",'Cihazlar'!A370),'Müşteriler'!$K:$K,0)),IFERROR(INDEX('Müşteriler'!$A:$A,MATCH(IF('Cihazlar'!B370="","§",'Cihazlar'!B370),'Müşteriler'!$C:$C,0)),'Cihazlar'!A370&amp;'Cihazlar'!B370)))</f>
        <v/>
      </c>
      <c r="B370" t="str">
        <f>IF('Cihazlar'!C370="","",IF(N370="",'Cihazlar'!C370,INDEX('Ürünler'!$B:$B,N370)))</f>
        <v/>
      </c>
      <c r="C370" t="str">
        <f>IF('Cihazlar'!D370="","",'Cihazlar'!D370)</f>
        <v/>
      </c>
      <c r="D370" s="16" t="str">
        <f>M370</f>
        <v/>
      </c>
      <c r="E370" t="str">
        <f>IF(P370&gt;0,P370&amp;" gün",IF(O370&gt;0,O370&amp;" ay",""))</f>
        <v/>
      </c>
      <c r="F370" s="16" t="str">
        <f>IF(OR('Cihazlar'!C370="",M370=""),"",IF(P370&gt;0,M370+P370,IF(O370&gt;0,EDATE(M370,O370),"")))</f>
        <v/>
      </c>
      <c r="G370" s="17" t="str">
        <f>IF(F370="","",F370-TODAY())</f>
        <v/>
      </c>
      <c r="H370" t="str">
        <f>IF(G370="","",IF(G370&lt;0,"Gecikmiş",IF(G370&lt;=30,"30 gün içinde","Planlı")))</f>
        <v/>
      </c>
      <c r="I370" s="16" t="str">
        <f>IF('Cihazlar'!S370="","",IF('Cihazlar'!T370="Uygun değil",(IF('Cihazlar'!S370="","",IF(ISNUMBER('Cihazlar'!S370),'Cihazlar'!S370,IFERROR(DATE(VALUE(RIGHT('Cihazlar'!S370,4)),VALUE(MID('Cihazlar'!S370,4,2)),VALUE(LEFT('Cihazlar'!S370,2))),""))))+0,EDATE((IF('Cihazlar'!S370="","",IF(ISNUMBER('Cihazlar'!S370),'Cihazlar'!S370,IFERROR(DATE(VALUE(RIGHT('Cihazlar'!S370,4)),VALUE(MID('Cihazlar'!S370,4,2)),VALUE(LEFT('Cihazlar'!S370,2))),"")))),12)))</f>
        <v/>
      </c>
      <c r="J370" s="17" t="str">
        <f>IF(I370="","",I370-TODAY())</f>
        <v/>
      </c>
      <c r="K370" s="16" t="str">
        <f>IF('Cihazlar'!V370="","",IF('Cihazlar'!W370="Uygun değil",(IF('Cihazlar'!V370="","",IF(ISNUMBER('Cihazlar'!V370),'Cihazlar'!V370,IFERROR(DATE(VALUE(RIGHT('Cihazlar'!V370,4)),VALUE(MID('Cihazlar'!V370,4,2)),VALUE(LEFT('Cihazlar'!V370,2))),""))))+0,EDATE((IF('Cihazlar'!V370="","",IF(ISNUMBER('Cihazlar'!V370),'Cihazlar'!V370,IFERROR(DATE(VALUE(RIGHT('Cihazlar'!V370,4)),VALUE(MID('Cihazlar'!V370,4,2)),VALUE(LEFT('Cihazlar'!V370,2))),"")))),12)))</f>
        <v/>
      </c>
      <c r="L370" s="17" t="str">
        <f>IF(K370="","",K370-TODAY())</f>
        <v/>
      </c>
      <c r="M370" s="16" t="str">
        <f>IF('Cihazlar'!F370&lt;&gt;"",IF('Cihazlar'!F370="","",IF(ISNUMBER('Cihazlar'!F370),'Cihazlar'!F370,IFERROR(DATE(VALUE(RIGHT('Cihazlar'!F370,4)),VALUE(MID('Cihazlar'!F370,4,2)),VALUE(LEFT('Cihazlar'!F370,2))),""))),IF('Cihazlar'!E370="","",IF(ISNUMBER('Cihazlar'!E370),'Cihazlar'!E370,IFERROR(DATE(VALUE(RIGHT('Cihazlar'!E370,4)),VALUE(MID('Cihazlar'!E370,4,2)),VALUE(LEFT('Cihazlar'!E370,2))),""))))</f>
        <v/>
      </c>
      <c r="N370" t="str">
        <f>IF('Cihazlar'!C370="","",IFERROR(MATCH('Cihazlar'!C370,'Ürünler'!$A:$A,0),IFERROR(MATCH('Cihazlar'!C370,'Ürünler'!$B:$B,0),"")))</f>
        <v/>
      </c>
      <c r="O370">
        <f>IF(P370&gt;0,0,IF('Cihazlar'!J370&lt;&gt;"",N(VALUE('Cihazlar'!J370)),IF(N370="",0,N(INDEX('Ürünler'!$C:$C,N370)))))</f>
        <v>0</v>
      </c>
      <c r="P370">
        <f>IF('Cihazlar'!K370&lt;&gt;"",N(VALUE('Cihazlar'!K370)),IF('Cihazlar'!J370&lt;&gt;"",0,IF(N370="",0,N(INDEX('Ürünler'!$D:$D,N370)))))</f>
        <v>0</v>
      </c>
    </row>
    <row r="371" spans="1:16">
      <c r="A371" t="str">
        <f>IF(AND('Cihazlar'!A371="",'Cihazlar'!B371=""),"",IFERROR(INDEX('Müşteriler'!$A:$A,MATCH(IF('Cihazlar'!A371="","§",'Cihazlar'!A371),'Müşteriler'!$K:$K,0)),IFERROR(INDEX('Müşteriler'!$A:$A,MATCH(IF('Cihazlar'!B371="","§",'Cihazlar'!B371),'Müşteriler'!$C:$C,0)),'Cihazlar'!A371&amp;'Cihazlar'!B371)))</f>
        <v/>
      </c>
      <c r="B371" t="str">
        <f>IF('Cihazlar'!C371="","",IF(N371="",'Cihazlar'!C371,INDEX('Ürünler'!$B:$B,N371)))</f>
        <v/>
      </c>
      <c r="C371" t="str">
        <f>IF('Cihazlar'!D371="","",'Cihazlar'!D371)</f>
        <v/>
      </c>
      <c r="D371" s="16" t="str">
        <f>M371</f>
        <v/>
      </c>
      <c r="E371" t="str">
        <f>IF(P371&gt;0,P371&amp;" gün",IF(O371&gt;0,O371&amp;" ay",""))</f>
        <v/>
      </c>
      <c r="F371" s="16" t="str">
        <f>IF(OR('Cihazlar'!C371="",M371=""),"",IF(P371&gt;0,M371+P371,IF(O371&gt;0,EDATE(M371,O371),"")))</f>
        <v/>
      </c>
      <c r="G371" s="17" t="str">
        <f>IF(F371="","",F371-TODAY())</f>
        <v/>
      </c>
      <c r="H371" t="str">
        <f>IF(G371="","",IF(G371&lt;0,"Gecikmiş",IF(G371&lt;=30,"30 gün içinde","Planlı")))</f>
        <v/>
      </c>
      <c r="I371" s="16" t="str">
        <f>IF('Cihazlar'!S371="","",IF('Cihazlar'!T371="Uygun değil",(IF('Cihazlar'!S371="","",IF(ISNUMBER('Cihazlar'!S371),'Cihazlar'!S371,IFERROR(DATE(VALUE(RIGHT('Cihazlar'!S371,4)),VALUE(MID('Cihazlar'!S371,4,2)),VALUE(LEFT('Cihazlar'!S371,2))),""))))+0,EDATE((IF('Cihazlar'!S371="","",IF(ISNUMBER('Cihazlar'!S371),'Cihazlar'!S371,IFERROR(DATE(VALUE(RIGHT('Cihazlar'!S371,4)),VALUE(MID('Cihazlar'!S371,4,2)),VALUE(LEFT('Cihazlar'!S371,2))),"")))),12)))</f>
        <v/>
      </c>
      <c r="J371" s="17" t="str">
        <f>IF(I371="","",I371-TODAY())</f>
        <v/>
      </c>
      <c r="K371" s="16" t="str">
        <f>IF('Cihazlar'!V371="","",IF('Cihazlar'!W371="Uygun değil",(IF('Cihazlar'!V371="","",IF(ISNUMBER('Cihazlar'!V371),'Cihazlar'!V371,IFERROR(DATE(VALUE(RIGHT('Cihazlar'!V371,4)),VALUE(MID('Cihazlar'!V371,4,2)),VALUE(LEFT('Cihazlar'!V371,2))),""))))+0,EDATE((IF('Cihazlar'!V371="","",IF(ISNUMBER('Cihazlar'!V371),'Cihazlar'!V371,IFERROR(DATE(VALUE(RIGHT('Cihazlar'!V371,4)),VALUE(MID('Cihazlar'!V371,4,2)),VALUE(LEFT('Cihazlar'!V371,2))),"")))),12)))</f>
        <v/>
      </c>
      <c r="L371" s="17" t="str">
        <f>IF(K371="","",K371-TODAY())</f>
        <v/>
      </c>
      <c r="M371" s="16" t="str">
        <f>IF('Cihazlar'!F371&lt;&gt;"",IF('Cihazlar'!F371="","",IF(ISNUMBER('Cihazlar'!F371),'Cihazlar'!F371,IFERROR(DATE(VALUE(RIGHT('Cihazlar'!F371,4)),VALUE(MID('Cihazlar'!F371,4,2)),VALUE(LEFT('Cihazlar'!F371,2))),""))),IF('Cihazlar'!E371="","",IF(ISNUMBER('Cihazlar'!E371),'Cihazlar'!E371,IFERROR(DATE(VALUE(RIGHT('Cihazlar'!E371,4)),VALUE(MID('Cihazlar'!E371,4,2)),VALUE(LEFT('Cihazlar'!E371,2))),""))))</f>
        <v/>
      </c>
      <c r="N371" t="str">
        <f>IF('Cihazlar'!C371="","",IFERROR(MATCH('Cihazlar'!C371,'Ürünler'!$A:$A,0),IFERROR(MATCH('Cihazlar'!C371,'Ürünler'!$B:$B,0),"")))</f>
        <v/>
      </c>
      <c r="O371">
        <f>IF(P371&gt;0,0,IF('Cihazlar'!J371&lt;&gt;"",N(VALUE('Cihazlar'!J371)),IF(N371="",0,N(INDEX('Ürünler'!$C:$C,N371)))))</f>
        <v>0</v>
      </c>
      <c r="P371">
        <f>IF('Cihazlar'!K371&lt;&gt;"",N(VALUE('Cihazlar'!K371)),IF('Cihazlar'!J371&lt;&gt;"",0,IF(N371="",0,N(INDEX('Ürünler'!$D:$D,N371)))))</f>
        <v>0</v>
      </c>
    </row>
    <row r="372" spans="1:16">
      <c r="A372" t="str">
        <f>IF(AND('Cihazlar'!A372="",'Cihazlar'!B372=""),"",IFERROR(INDEX('Müşteriler'!$A:$A,MATCH(IF('Cihazlar'!A372="","§",'Cihazlar'!A372),'Müşteriler'!$K:$K,0)),IFERROR(INDEX('Müşteriler'!$A:$A,MATCH(IF('Cihazlar'!B372="","§",'Cihazlar'!B372),'Müşteriler'!$C:$C,0)),'Cihazlar'!A372&amp;'Cihazlar'!B372)))</f>
        <v/>
      </c>
      <c r="B372" t="str">
        <f>IF('Cihazlar'!C372="","",IF(N372="",'Cihazlar'!C372,INDEX('Ürünler'!$B:$B,N372)))</f>
        <v/>
      </c>
      <c r="C372" t="str">
        <f>IF('Cihazlar'!D372="","",'Cihazlar'!D372)</f>
        <v/>
      </c>
      <c r="D372" s="16" t="str">
        <f>M372</f>
        <v/>
      </c>
      <c r="E372" t="str">
        <f>IF(P372&gt;0,P372&amp;" gün",IF(O372&gt;0,O372&amp;" ay",""))</f>
        <v/>
      </c>
      <c r="F372" s="16" t="str">
        <f>IF(OR('Cihazlar'!C372="",M372=""),"",IF(P372&gt;0,M372+P372,IF(O372&gt;0,EDATE(M372,O372),"")))</f>
        <v/>
      </c>
      <c r="G372" s="17" t="str">
        <f>IF(F372="","",F372-TODAY())</f>
        <v/>
      </c>
      <c r="H372" t="str">
        <f>IF(G372="","",IF(G372&lt;0,"Gecikmiş",IF(G372&lt;=30,"30 gün içinde","Planlı")))</f>
        <v/>
      </c>
      <c r="I372" s="16" t="str">
        <f>IF('Cihazlar'!S372="","",IF('Cihazlar'!T372="Uygun değil",(IF('Cihazlar'!S372="","",IF(ISNUMBER('Cihazlar'!S372),'Cihazlar'!S372,IFERROR(DATE(VALUE(RIGHT('Cihazlar'!S372,4)),VALUE(MID('Cihazlar'!S372,4,2)),VALUE(LEFT('Cihazlar'!S372,2))),""))))+0,EDATE((IF('Cihazlar'!S372="","",IF(ISNUMBER('Cihazlar'!S372),'Cihazlar'!S372,IFERROR(DATE(VALUE(RIGHT('Cihazlar'!S372,4)),VALUE(MID('Cihazlar'!S372,4,2)),VALUE(LEFT('Cihazlar'!S372,2))),"")))),12)))</f>
        <v/>
      </c>
      <c r="J372" s="17" t="str">
        <f>IF(I372="","",I372-TODAY())</f>
        <v/>
      </c>
      <c r="K372" s="16" t="str">
        <f>IF('Cihazlar'!V372="","",IF('Cihazlar'!W372="Uygun değil",(IF('Cihazlar'!V372="","",IF(ISNUMBER('Cihazlar'!V372),'Cihazlar'!V372,IFERROR(DATE(VALUE(RIGHT('Cihazlar'!V372,4)),VALUE(MID('Cihazlar'!V372,4,2)),VALUE(LEFT('Cihazlar'!V372,2))),""))))+0,EDATE((IF('Cihazlar'!V372="","",IF(ISNUMBER('Cihazlar'!V372),'Cihazlar'!V372,IFERROR(DATE(VALUE(RIGHT('Cihazlar'!V372,4)),VALUE(MID('Cihazlar'!V372,4,2)),VALUE(LEFT('Cihazlar'!V372,2))),"")))),12)))</f>
        <v/>
      </c>
      <c r="L372" s="17" t="str">
        <f>IF(K372="","",K372-TODAY())</f>
        <v/>
      </c>
      <c r="M372" s="16" t="str">
        <f>IF('Cihazlar'!F372&lt;&gt;"",IF('Cihazlar'!F372="","",IF(ISNUMBER('Cihazlar'!F372),'Cihazlar'!F372,IFERROR(DATE(VALUE(RIGHT('Cihazlar'!F372,4)),VALUE(MID('Cihazlar'!F372,4,2)),VALUE(LEFT('Cihazlar'!F372,2))),""))),IF('Cihazlar'!E372="","",IF(ISNUMBER('Cihazlar'!E372),'Cihazlar'!E372,IFERROR(DATE(VALUE(RIGHT('Cihazlar'!E372,4)),VALUE(MID('Cihazlar'!E372,4,2)),VALUE(LEFT('Cihazlar'!E372,2))),""))))</f>
        <v/>
      </c>
      <c r="N372" t="str">
        <f>IF('Cihazlar'!C372="","",IFERROR(MATCH('Cihazlar'!C372,'Ürünler'!$A:$A,0),IFERROR(MATCH('Cihazlar'!C372,'Ürünler'!$B:$B,0),"")))</f>
        <v/>
      </c>
      <c r="O372">
        <f>IF(P372&gt;0,0,IF('Cihazlar'!J372&lt;&gt;"",N(VALUE('Cihazlar'!J372)),IF(N372="",0,N(INDEX('Ürünler'!$C:$C,N372)))))</f>
        <v>0</v>
      </c>
      <c r="P372">
        <f>IF('Cihazlar'!K372&lt;&gt;"",N(VALUE('Cihazlar'!K372)),IF('Cihazlar'!J372&lt;&gt;"",0,IF(N372="",0,N(INDEX('Ürünler'!$D:$D,N372)))))</f>
        <v>0</v>
      </c>
    </row>
    <row r="373" spans="1:16">
      <c r="A373" t="str">
        <f>IF(AND('Cihazlar'!A373="",'Cihazlar'!B373=""),"",IFERROR(INDEX('Müşteriler'!$A:$A,MATCH(IF('Cihazlar'!A373="","§",'Cihazlar'!A373),'Müşteriler'!$K:$K,0)),IFERROR(INDEX('Müşteriler'!$A:$A,MATCH(IF('Cihazlar'!B373="","§",'Cihazlar'!B373),'Müşteriler'!$C:$C,0)),'Cihazlar'!A373&amp;'Cihazlar'!B373)))</f>
        <v/>
      </c>
      <c r="B373" t="str">
        <f>IF('Cihazlar'!C373="","",IF(N373="",'Cihazlar'!C373,INDEX('Ürünler'!$B:$B,N373)))</f>
        <v/>
      </c>
      <c r="C373" t="str">
        <f>IF('Cihazlar'!D373="","",'Cihazlar'!D373)</f>
        <v/>
      </c>
      <c r="D373" s="16" t="str">
        <f>M373</f>
        <v/>
      </c>
      <c r="E373" t="str">
        <f>IF(P373&gt;0,P373&amp;" gün",IF(O373&gt;0,O373&amp;" ay",""))</f>
        <v/>
      </c>
      <c r="F373" s="16" t="str">
        <f>IF(OR('Cihazlar'!C373="",M373=""),"",IF(P373&gt;0,M373+P373,IF(O373&gt;0,EDATE(M373,O373),"")))</f>
        <v/>
      </c>
      <c r="G373" s="17" t="str">
        <f>IF(F373="","",F373-TODAY())</f>
        <v/>
      </c>
      <c r="H373" t="str">
        <f>IF(G373="","",IF(G373&lt;0,"Gecikmiş",IF(G373&lt;=30,"30 gün içinde","Planlı")))</f>
        <v/>
      </c>
      <c r="I373" s="16" t="str">
        <f>IF('Cihazlar'!S373="","",IF('Cihazlar'!T373="Uygun değil",(IF('Cihazlar'!S373="","",IF(ISNUMBER('Cihazlar'!S373),'Cihazlar'!S373,IFERROR(DATE(VALUE(RIGHT('Cihazlar'!S373,4)),VALUE(MID('Cihazlar'!S373,4,2)),VALUE(LEFT('Cihazlar'!S373,2))),""))))+0,EDATE((IF('Cihazlar'!S373="","",IF(ISNUMBER('Cihazlar'!S373),'Cihazlar'!S373,IFERROR(DATE(VALUE(RIGHT('Cihazlar'!S373,4)),VALUE(MID('Cihazlar'!S373,4,2)),VALUE(LEFT('Cihazlar'!S373,2))),"")))),12)))</f>
        <v/>
      </c>
      <c r="J373" s="17" t="str">
        <f>IF(I373="","",I373-TODAY())</f>
        <v/>
      </c>
      <c r="K373" s="16" t="str">
        <f>IF('Cihazlar'!V373="","",IF('Cihazlar'!W373="Uygun değil",(IF('Cihazlar'!V373="","",IF(ISNUMBER('Cihazlar'!V373),'Cihazlar'!V373,IFERROR(DATE(VALUE(RIGHT('Cihazlar'!V373,4)),VALUE(MID('Cihazlar'!V373,4,2)),VALUE(LEFT('Cihazlar'!V373,2))),""))))+0,EDATE((IF('Cihazlar'!V373="","",IF(ISNUMBER('Cihazlar'!V373),'Cihazlar'!V373,IFERROR(DATE(VALUE(RIGHT('Cihazlar'!V373,4)),VALUE(MID('Cihazlar'!V373,4,2)),VALUE(LEFT('Cihazlar'!V373,2))),"")))),12)))</f>
        <v/>
      </c>
      <c r="L373" s="17" t="str">
        <f>IF(K373="","",K373-TODAY())</f>
        <v/>
      </c>
      <c r="M373" s="16" t="str">
        <f>IF('Cihazlar'!F373&lt;&gt;"",IF('Cihazlar'!F373="","",IF(ISNUMBER('Cihazlar'!F373),'Cihazlar'!F373,IFERROR(DATE(VALUE(RIGHT('Cihazlar'!F373,4)),VALUE(MID('Cihazlar'!F373,4,2)),VALUE(LEFT('Cihazlar'!F373,2))),""))),IF('Cihazlar'!E373="","",IF(ISNUMBER('Cihazlar'!E373),'Cihazlar'!E373,IFERROR(DATE(VALUE(RIGHT('Cihazlar'!E373,4)),VALUE(MID('Cihazlar'!E373,4,2)),VALUE(LEFT('Cihazlar'!E373,2))),""))))</f>
        <v/>
      </c>
      <c r="N373" t="str">
        <f>IF('Cihazlar'!C373="","",IFERROR(MATCH('Cihazlar'!C373,'Ürünler'!$A:$A,0),IFERROR(MATCH('Cihazlar'!C373,'Ürünler'!$B:$B,0),"")))</f>
        <v/>
      </c>
      <c r="O373">
        <f>IF(P373&gt;0,0,IF('Cihazlar'!J373&lt;&gt;"",N(VALUE('Cihazlar'!J373)),IF(N373="",0,N(INDEX('Ürünler'!$C:$C,N373)))))</f>
        <v>0</v>
      </c>
      <c r="P373">
        <f>IF('Cihazlar'!K373&lt;&gt;"",N(VALUE('Cihazlar'!K373)),IF('Cihazlar'!J373&lt;&gt;"",0,IF(N373="",0,N(INDEX('Ürünler'!$D:$D,N373)))))</f>
        <v>0</v>
      </c>
    </row>
    <row r="374" spans="1:16">
      <c r="A374" t="str">
        <f>IF(AND('Cihazlar'!A374="",'Cihazlar'!B374=""),"",IFERROR(INDEX('Müşteriler'!$A:$A,MATCH(IF('Cihazlar'!A374="","§",'Cihazlar'!A374),'Müşteriler'!$K:$K,0)),IFERROR(INDEX('Müşteriler'!$A:$A,MATCH(IF('Cihazlar'!B374="","§",'Cihazlar'!B374),'Müşteriler'!$C:$C,0)),'Cihazlar'!A374&amp;'Cihazlar'!B374)))</f>
        <v/>
      </c>
      <c r="B374" t="str">
        <f>IF('Cihazlar'!C374="","",IF(N374="",'Cihazlar'!C374,INDEX('Ürünler'!$B:$B,N374)))</f>
        <v/>
      </c>
      <c r="C374" t="str">
        <f>IF('Cihazlar'!D374="","",'Cihazlar'!D374)</f>
        <v/>
      </c>
      <c r="D374" s="16" t="str">
        <f>M374</f>
        <v/>
      </c>
      <c r="E374" t="str">
        <f>IF(P374&gt;0,P374&amp;" gün",IF(O374&gt;0,O374&amp;" ay",""))</f>
        <v/>
      </c>
      <c r="F374" s="16" t="str">
        <f>IF(OR('Cihazlar'!C374="",M374=""),"",IF(P374&gt;0,M374+P374,IF(O374&gt;0,EDATE(M374,O374),"")))</f>
        <v/>
      </c>
      <c r="G374" s="17" t="str">
        <f>IF(F374="","",F374-TODAY())</f>
        <v/>
      </c>
      <c r="H374" t="str">
        <f>IF(G374="","",IF(G374&lt;0,"Gecikmiş",IF(G374&lt;=30,"30 gün içinde","Planlı")))</f>
        <v/>
      </c>
      <c r="I374" s="16" t="str">
        <f>IF('Cihazlar'!S374="","",IF('Cihazlar'!T374="Uygun değil",(IF('Cihazlar'!S374="","",IF(ISNUMBER('Cihazlar'!S374),'Cihazlar'!S374,IFERROR(DATE(VALUE(RIGHT('Cihazlar'!S374,4)),VALUE(MID('Cihazlar'!S374,4,2)),VALUE(LEFT('Cihazlar'!S374,2))),""))))+0,EDATE((IF('Cihazlar'!S374="","",IF(ISNUMBER('Cihazlar'!S374),'Cihazlar'!S374,IFERROR(DATE(VALUE(RIGHT('Cihazlar'!S374,4)),VALUE(MID('Cihazlar'!S374,4,2)),VALUE(LEFT('Cihazlar'!S374,2))),"")))),12)))</f>
        <v/>
      </c>
      <c r="J374" s="17" t="str">
        <f>IF(I374="","",I374-TODAY())</f>
        <v/>
      </c>
      <c r="K374" s="16" t="str">
        <f>IF('Cihazlar'!V374="","",IF('Cihazlar'!W374="Uygun değil",(IF('Cihazlar'!V374="","",IF(ISNUMBER('Cihazlar'!V374),'Cihazlar'!V374,IFERROR(DATE(VALUE(RIGHT('Cihazlar'!V374,4)),VALUE(MID('Cihazlar'!V374,4,2)),VALUE(LEFT('Cihazlar'!V374,2))),""))))+0,EDATE((IF('Cihazlar'!V374="","",IF(ISNUMBER('Cihazlar'!V374),'Cihazlar'!V374,IFERROR(DATE(VALUE(RIGHT('Cihazlar'!V374,4)),VALUE(MID('Cihazlar'!V374,4,2)),VALUE(LEFT('Cihazlar'!V374,2))),"")))),12)))</f>
        <v/>
      </c>
      <c r="L374" s="17" t="str">
        <f>IF(K374="","",K374-TODAY())</f>
        <v/>
      </c>
      <c r="M374" s="16" t="str">
        <f>IF('Cihazlar'!F374&lt;&gt;"",IF('Cihazlar'!F374="","",IF(ISNUMBER('Cihazlar'!F374),'Cihazlar'!F374,IFERROR(DATE(VALUE(RIGHT('Cihazlar'!F374,4)),VALUE(MID('Cihazlar'!F374,4,2)),VALUE(LEFT('Cihazlar'!F374,2))),""))),IF('Cihazlar'!E374="","",IF(ISNUMBER('Cihazlar'!E374),'Cihazlar'!E374,IFERROR(DATE(VALUE(RIGHT('Cihazlar'!E374,4)),VALUE(MID('Cihazlar'!E374,4,2)),VALUE(LEFT('Cihazlar'!E374,2))),""))))</f>
        <v/>
      </c>
      <c r="N374" t="str">
        <f>IF('Cihazlar'!C374="","",IFERROR(MATCH('Cihazlar'!C374,'Ürünler'!$A:$A,0),IFERROR(MATCH('Cihazlar'!C374,'Ürünler'!$B:$B,0),"")))</f>
        <v/>
      </c>
      <c r="O374">
        <f>IF(P374&gt;0,0,IF('Cihazlar'!J374&lt;&gt;"",N(VALUE('Cihazlar'!J374)),IF(N374="",0,N(INDEX('Ürünler'!$C:$C,N374)))))</f>
        <v>0</v>
      </c>
      <c r="P374">
        <f>IF('Cihazlar'!K374&lt;&gt;"",N(VALUE('Cihazlar'!K374)),IF('Cihazlar'!J374&lt;&gt;"",0,IF(N374="",0,N(INDEX('Ürünler'!$D:$D,N374)))))</f>
        <v>0</v>
      </c>
    </row>
    <row r="375" spans="1:16">
      <c r="A375" t="str">
        <f>IF(AND('Cihazlar'!A375="",'Cihazlar'!B375=""),"",IFERROR(INDEX('Müşteriler'!$A:$A,MATCH(IF('Cihazlar'!A375="","§",'Cihazlar'!A375),'Müşteriler'!$K:$K,0)),IFERROR(INDEX('Müşteriler'!$A:$A,MATCH(IF('Cihazlar'!B375="","§",'Cihazlar'!B375),'Müşteriler'!$C:$C,0)),'Cihazlar'!A375&amp;'Cihazlar'!B375)))</f>
        <v/>
      </c>
      <c r="B375" t="str">
        <f>IF('Cihazlar'!C375="","",IF(N375="",'Cihazlar'!C375,INDEX('Ürünler'!$B:$B,N375)))</f>
        <v/>
      </c>
      <c r="C375" t="str">
        <f>IF('Cihazlar'!D375="","",'Cihazlar'!D375)</f>
        <v/>
      </c>
      <c r="D375" s="16" t="str">
        <f>M375</f>
        <v/>
      </c>
      <c r="E375" t="str">
        <f>IF(P375&gt;0,P375&amp;" gün",IF(O375&gt;0,O375&amp;" ay",""))</f>
        <v/>
      </c>
      <c r="F375" s="16" t="str">
        <f>IF(OR('Cihazlar'!C375="",M375=""),"",IF(P375&gt;0,M375+P375,IF(O375&gt;0,EDATE(M375,O375),"")))</f>
        <v/>
      </c>
      <c r="G375" s="17" t="str">
        <f>IF(F375="","",F375-TODAY())</f>
        <v/>
      </c>
      <c r="H375" t="str">
        <f>IF(G375="","",IF(G375&lt;0,"Gecikmiş",IF(G375&lt;=30,"30 gün içinde","Planlı")))</f>
        <v/>
      </c>
      <c r="I375" s="16" t="str">
        <f>IF('Cihazlar'!S375="","",IF('Cihazlar'!T375="Uygun değil",(IF('Cihazlar'!S375="","",IF(ISNUMBER('Cihazlar'!S375),'Cihazlar'!S375,IFERROR(DATE(VALUE(RIGHT('Cihazlar'!S375,4)),VALUE(MID('Cihazlar'!S375,4,2)),VALUE(LEFT('Cihazlar'!S375,2))),""))))+0,EDATE((IF('Cihazlar'!S375="","",IF(ISNUMBER('Cihazlar'!S375),'Cihazlar'!S375,IFERROR(DATE(VALUE(RIGHT('Cihazlar'!S375,4)),VALUE(MID('Cihazlar'!S375,4,2)),VALUE(LEFT('Cihazlar'!S375,2))),"")))),12)))</f>
        <v/>
      </c>
      <c r="J375" s="17" t="str">
        <f>IF(I375="","",I375-TODAY())</f>
        <v/>
      </c>
      <c r="K375" s="16" t="str">
        <f>IF('Cihazlar'!V375="","",IF('Cihazlar'!W375="Uygun değil",(IF('Cihazlar'!V375="","",IF(ISNUMBER('Cihazlar'!V375),'Cihazlar'!V375,IFERROR(DATE(VALUE(RIGHT('Cihazlar'!V375,4)),VALUE(MID('Cihazlar'!V375,4,2)),VALUE(LEFT('Cihazlar'!V375,2))),""))))+0,EDATE((IF('Cihazlar'!V375="","",IF(ISNUMBER('Cihazlar'!V375),'Cihazlar'!V375,IFERROR(DATE(VALUE(RIGHT('Cihazlar'!V375,4)),VALUE(MID('Cihazlar'!V375,4,2)),VALUE(LEFT('Cihazlar'!V375,2))),"")))),12)))</f>
        <v/>
      </c>
      <c r="L375" s="17" t="str">
        <f>IF(K375="","",K375-TODAY())</f>
        <v/>
      </c>
      <c r="M375" s="16" t="str">
        <f>IF('Cihazlar'!F375&lt;&gt;"",IF('Cihazlar'!F375="","",IF(ISNUMBER('Cihazlar'!F375),'Cihazlar'!F375,IFERROR(DATE(VALUE(RIGHT('Cihazlar'!F375,4)),VALUE(MID('Cihazlar'!F375,4,2)),VALUE(LEFT('Cihazlar'!F375,2))),""))),IF('Cihazlar'!E375="","",IF(ISNUMBER('Cihazlar'!E375),'Cihazlar'!E375,IFERROR(DATE(VALUE(RIGHT('Cihazlar'!E375,4)),VALUE(MID('Cihazlar'!E375,4,2)),VALUE(LEFT('Cihazlar'!E375,2))),""))))</f>
        <v/>
      </c>
      <c r="N375" t="str">
        <f>IF('Cihazlar'!C375="","",IFERROR(MATCH('Cihazlar'!C375,'Ürünler'!$A:$A,0),IFERROR(MATCH('Cihazlar'!C375,'Ürünler'!$B:$B,0),"")))</f>
        <v/>
      </c>
      <c r="O375">
        <f>IF(P375&gt;0,0,IF('Cihazlar'!J375&lt;&gt;"",N(VALUE('Cihazlar'!J375)),IF(N375="",0,N(INDEX('Ürünler'!$C:$C,N375)))))</f>
        <v>0</v>
      </c>
      <c r="P375">
        <f>IF('Cihazlar'!K375&lt;&gt;"",N(VALUE('Cihazlar'!K375)),IF('Cihazlar'!J375&lt;&gt;"",0,IF(N375="",0,N(INDEX('Ürünler'!$D:$D,N375)))))</f>
        <v>0</v>
      </c>
    </row>
    <row r="376" spans="1:16">
      <c r="A376" t="str">
        <f>IF(AND('Cihazlar'!A376="",'Cihazlar'!B376=""),"",IFERROR(INDEX('Müşteriler'!$A:$A,MATCH(IF('Cihazlar'!A376="","§",'Cihazlar'!A376),'Müşteriler'!$K:$K,0)),IFERROR(INDEX('Müşteriler'!$A:$A,MATCH(IF('Cihazlar'!B376="","§",'Cihazlar'!B376),'Müşteriler'!$C:$C,0)),'Cihazlar'!A376&amp;'Cihazlar'!B376)))</f>
        <v/>
      </c>
      <c r="B376" t="str">
        <f>IF('Cihazlar'!C376="","",IF(N376="",'Cihazlar'!C376,INDEX('Ürünler'!$B:$B,N376)))</f>
        <v/>
      </c>
      <c r="C376" t="str">
        <f>IF('Cihazlar'!D376="","",'Cihazlar'!D376)</f>
        <v/>
      </c>
      <c r="D376" s="16" t="str">
        <f>M376</f>
        <v/>
      </c>
      <c r="E376" t="str">
        <f>IF(P376&gt;0,P376&amp;" gün",IF(O376&gt;0,O376&amp;" ay",""))</f>
        <v/>
      </c>
      <c r="F376" s="16" t="str">
        <f>IF(OR('Cihazlar'!C376="",M376=""),"",IF(P376&gt;0,M376+P376,IF(O376&gt;0,EDATE(M376,O376),"")))</f>
        <v/>
      </c>
      <c r="G376" s="17" t="str">
        <f>IF(F376="","",F376-TODAY())</f>
        <v/>
      </c>
      <c r="H376" t="str">
        <f>IF(G376="","",IF(G376&lt;0,"Gecikmiş",IF(G376&lt;=30,"30 gün içinde","Planlı")))</f>
        <v/>
      </c>
      <c r="I376" s="16" t="str">
        <f>IF('Cihazlar'!S376="","",IF('Cihazlar'!T376="Uygun değil",(IF('Cihazlar'!S376="","",IF(ISNUMBER('Cihazlar'!S376),'Cihazlar'!S376,IFERROR(DATE(VALUE(RIGHT('Cihazlar'!S376,4)),VALUE(MID('Cihazlar'!S376,4,2)),VALUE(LEFT('Cihazlar'!S376,2))),""))))+0,EDATE((IF('Cihazlar'!S376="","",IF(ISNUMBER('Cihazlar'!S376),'Cihazlar'!S376,IFERROR(DATE(VALUE(RIGHT('Cihazlar'!S376,4)),VALUE(MID('Cihazlar'!S376,4,2)),VALUE(LEFT('Cihazlar'!S376,2))),"")))),12)))</f>
        <v/>
      </c>
      <c r="J376" s="17" t="str">
        <f>IF(I376="","",I376-TODAY())</f>
        <v/>
      </c>
      <c r="K376" s="16" t="str">
        <f>IF('Cihazlar'!V376="","",IF('Cihazlar'!W376="Uygun değil",(IF('Cihazlar'!V376="","",IF(ISNUMBER('Cihazlar'!V376),'Cihazlar'!V376,IFERROR(DATE(VALUE(RIGHT('Cihazlar'!V376,4)),VALUE(MID('Cihazlar'!V376,4,2)),VALUE(LEFT('Cihazlar'!V376,2))),""))))+0,EDATE((IF('Cihazlar'!V376="","",IF(ISNUMBER('Cihazlar'!V376),'Cihazlar'!V376,IFERROR(DATE(VALUE(RIGHT('Cihazlar'!V376,4)),VALUE(MID('Cihazlar'!V376,4,2)),VALUE(LEFT('Cihazlar'!V376,2))),"")))),12)))</f>
        <v/>
      </c>
      <c r="L376" s="17" t="str">
        <f>IF(K376="","",K376-TODAY())</f>
        <v/>
      </c>
      <c r="M376" s="16" t="str">
        <f>IF('Cihazlar'!F376&lt;&gt;"",IF('Cihazlar'!F376="","",IF(ISNUMBER('Cihazlar'!F376),'Cihazlar'!F376,IFERROR(DATE(VALUE(RIGHT('Cihazlar'!F376,4)),VALUE(MID('Cihazlar'!F376,4,2)),VALUE(LEFT('Cihazlar'!F376,2))),""))),IF('Cihazlar'!E376="","",IF(ISNUMBER('Cihazlar'!E376),'Cihazlar'!E376,IFERROR(DATE(VALUE(RIGHT('Cihazlar'!E376,4)),VALUE(MID('Cihazlar'!E376,4,2)),VALUE(LEFT('Cihazlar'!E376,2))),""))))</f>
        <v/>
      </c>
      <c r="N376" t="str">
        <f>IF('Cihazlar'!C376="","",IFERROR(MATCH('Cihazlar'!C376,'Ürünler'!$A:$A,0),IFERROR(MATCH('Cihazlar'!C376,'Ürünler'!$B:$B,0),"")))</f>
        <v/>
      </c>
      <c r="O376">
        <f>IF(P376&gt;0,0,IF('Cihazlar'!J376&lt;&gt;"",N(VALUE('Cihazlar'!J376)),IF(N376="",0,N(INDEX('Ürünler'!$C:$C,N376)))))</f>
        <v>0</v>
      </c>
      <c r="P376">
        <f>IF('Cihazlar'!K376&lt;&gt;"",N(VALUE('Cihazlar'!K376)),IF('Cihazlar'!J376&lt;&gt;"",0,IF(N376="",0,N(INDEX('Ürünler'!$D:$D,N376)))))</f>
        <v>0</v>
      </c>
    </row>
    <row r="377" spans="1:16">
      <c r="A377" t="str">
        <f>IF(AND('Cihazlar'!A377="",'Cihazlar'!B377=""),"",IFERROR(INDEX('Müşteriler'!$A:$A,MATCH(IF('Cihazlar'!A377="","§",'Cihazlar'!A377),'Müşteriler'!$K:$K,0)),IFERROR(INDEX('Müşteriler'!$A:$A,MATCH(IF('Cihazlar'!B377="","§",'Cihazlar'!B377),'Müşteriler'!$C:$C,0)),'Cihazlar'!A377&amp;'Cihazlar'!B377)))</f>
        <v/>
      </c>
      <c r="B377" t="str">
        <f>IF('Cihazlar'!C377="","",IF(N377="",'Cihazlar'!C377,INDEX('Ürünler'!$B:$B,N377)))</f>
        <v/>
      </c>
      <c r="C377" t="str">
        <f>IF('Cihazlar'!D377="","",'Cihazlar'!D377)</f>
        <v/>
      </c>
      <c r="D377" s="16" t="str">
        <f>M377</f>
        <v/>
      </c>
      <c r="E377" t="str">
        <f>IF(P377&gt;0,P377&amp;" gün",IF(O377&gt;0,O377&amp;" ay",""))</f>
        <v/>
      </c>
      <c r="F377" s="16" t="str">
        <f>IF(OR('Cihazlar'!C377="",M377=""),"",IF(P377&gt;0,M377+P377,IF(O377&gt;0,EDATE(M377,O377),"")))</f>
        <v/>
      </c>
      <c r="G377" s="17" t="str">
        <f>IF(F377="","",F377-TODAY())</f>
        <v/>
      </c>
      <c r="H377" t="str">
        <f>IF(G377="","",IF(G377&lt;0,"Gecikmiş",IF(G377&lt;=30,"30 gün içinde","Planlı")))</f>
        <v/>
      </c>
      <c r="I377" s="16" t="str">
        <f>IF('Cihazlar'!S377="","",IF('Cihazlar'!T377="Uygun değil",(IF('Cihazlar'!S377="","",IF(ISNUMBER('Cihazlar'!S377),'Cihazlar'!S377,IFERROR(DATE(VALUE(RIGHT('Cihazlar'!S377,4)),VALUE(MID('Cihazlar'!S377,4,2)),VALUE(LEFT('Cihazlar'!S377,2))),""))))+0,EDATE((IF('Cihazlar'!S377="","",IF(ISNUMBER('Cihazlar'!S377),'Cihazlar'!S377,IFERROR(DATE(VALUE(RIGHT('Cihazlar'!S377,4)),VALUE(MID('Cihazlar'!S377,4,2)),VALUE(LEFT('Cihazlar'!S377,2))),"")))),12)))</f>
        <v/>
      </c>
      <c r="J377" s="17" t="str">
        <f>IF(I377="","",I377-TODAY())</f>
        <v/>
      </c>
      <c r="K377" s="16" t="str">
        <f>IF('Cihazlar'!V377="","",IF('Cihazlar'!W377="Uygun değil",(IF('Cihazlar'!V377="","",IF(ISNUMBER('Cihazlar'!V377),'Cihazlar'!V377,IFERROR(DATE(VALUE(RIGHT('Cihazlar'!V377,4)),VALUE(MID('Cihazlar'!V377,4,2)),VALUE(LEFT('Cihazlar'!V377,2))),""))))+0,EDATE((IF('Cihazlar'!V377="","",IF(ISNUMBER('Cihazlar'!V377),'Cihazlar'!V377,IFERROR(DATE(VALUE(RIGHT('Cihazlar'!V377,4)),VALUE(MID('Cihazlar'!V377,4,2)),VALUE(LEFT('Cihazlar'!V377,2))),"")))),12)))</f>
        <v/>
      </c>
      <c r="L377" s="17" t="str">
        <f>IF(K377="","",K377-TODAY())</f>
        <v/>
      </c>
      <c r="M377" s="16" t="str">
        <f>IF('Cihazlar'!F377&lt;&gt;"",IF('Cihazlar'!F377="","",IF(ISNUMBER('Cihazlar'!F377),'Cihazlar'!F377,IFERROR(DATE(VALUE(RIGHT('Cihazlar'!F377,4)),VALUE(MID('Cihazlar'!F377,4,2)),VALUE(LEFT('Cihazlar'!F377,2))),""))),IF('Cihazlar'!E377="","",IF(ISNUMBER('Cihazlar'!E377),'Cihazlar'!E377,IFERROR(DATE(VALUE(RIGHT('Cihazlar'!E377,4)),VALUE(MID('Cihazlar'!E377,4,2)),VALUE(LEFT('Cihazlar'!E377,2))),""))))</f>
        <v/>
      </c>
      <c r="N377" t="str">
        <f>IF('Cihazlar'!C377="","",IFERROR(MATCH('Cihazlar'!C377,'Ürünler'!$A:$A,0),IFERROR(MATCH('Cihazlar'!C377,'Ürünler'!$B:$B,0),"")))</f>
        <v/>
      </c>
      <c r="O377">
        <f>IF(P377&gt;0,0,IF('Cihazlar'!J377&lt;&gt;"",N(VALUE('Cihazlar'!J377)),IF(N377="",0,N(INDEX('Ürünler'!$C:$C,N377)))))</f>
        <v>0</v>
      </c>
      <c r="P377">
        <f>IF('Cihazlar'!K377&lt;&gt;"",N(VALUE('Cihazlar'!K377)),IF('Cihazlar'!J377&lt;&gt;"",0,IF(N377="",0,N(INDEX('Ürünler'!$D:$D,N377)))))</f>
        <v>0</v>
      </c>
    </row>
    <row r="378" spans="1:16">
      <c r="A378" t="str">
        <f>IF(AND('Cihazlar'!A378="",'Cihazlar'!B378=""),"",IFERROR(INDEX('Müşteriler'!$A:$A,MATCH(IF('Cihazlar'!A378="","§",'Cihazlar'!A378),'Müşteriler'!$K:$K,0)),IFERROR(INDEX('Müşteriler'!$A:$A,MATCH(IF('Cihazlar'!B378="","§",'Cihazlar'!B378),'Müşteriler'!$C:$C,0)),'Cihazlar'!A378&amp;'Cihazlar'!B378)))</f>
        <v/>
      </c>
      <c r="B378" t="str">
        <f>IF('Cihazlar'!C378="","",IF(N378="",'Cihazlar'!C378,INDEX('Ürünler'!$B:$B,N378)))</f>
        <v/>
      </c>
      <c r="C378" t="str">
        <f>IF('Cihazlar'!D378="","",'Cihazlar'!D378)</f>
        <v/>
      </c>
      <c r="D378" s="16" t="str">
        <f>M378</f>
        <v/>
      </c>
      <c r="E378" t="str">
        <f>IF(P378&gt;0,P378&amp;" gün",IF(O378&gt;0,O378&amp;" ay",""))</f>
        <v/>
      </c>
      <c r="F378" s="16" t="str">
        <f>IF(OR('Cihazlar'!C378="",M378=""),"",IF(P378&gt;0,M378+P378,IF(O378&gt;0,EDATE(M378,O378),"")))</f>
        <v/>
      </c>
      <c r="G378" s="17" t="str">
        <f>IF(F378="","",F378-TODAY())</f>
        <v/>
      </c>
      <c r="H378" t="str">
        <f>IF(G378="","",IF(G378&lt;0,"Gecikmiş",IF(G378&lt;=30,"30 gün içinde","Planlı")))</f>
        <v/>
      </c>
      <c r="I378" s="16" t="str">
        <f>IF('Cihazlar'!S378="","",IF('Cihazlar'!T378="Uygun değil",(IF('Cihazlar'!S378="","",IF(ISNUMBER('Cihazlar'!S378),'Cihazlar'!S378,IFERROR(DATE(VALUE(RIGHT('Cihazlar'!S378,4)),VALUE(MID('Cihazlar'!S378,4,2)),VALUE(LEFT('Cihazlar'!S378,2))),""))))+0,EDATE((IF('Cihazlar'!S378="","",IF(ISNUMBER('Cihazlar'!S378),'Cihazlar'!S378,IFERROR(DATE(VALUE(RIGHT('Cihazlar'!S378,4)),VALUE(MID('Cihazlar'!S378,4,2)),VALUE(LEFT('Cihazlar'!S378,2))),"")))),12)))</f>
        <v/>
      </c>
      <c r="J378" s="17" t="str">
        <f>IF(I378="","",I378-TODAY())</f>
        <v/>
      </c>
      <c r="K378" s="16" t="str">
        <f>IF('Cihazlar'!V378="","",IF('Cihazlar'!W378="Uygun değil",(IF('Cihazlar'!V378="","",IF(ISNUMBER('Cihazlar'!V378),'Cihazlar'!V378,IFERROR(DATE(VALUE(RIGHT('Cihazlar'!V378,4)),VALUE(MID('Cihazlar'!V378,4,2)),VALUE(LEFT('Cihazlar'!V378,2))),""))))+0,EDATE((IF('Cihazlar'!V378="","",IF(ISNUMBER('Cihazlar'!V378),'Cihazlar'!V378,IFERROR(DATE(VALUE(RIGHT('Cihazlar'!V378,4)),VALUE(MID('Cihazlar'!V378,4,2)),VALUE(LEFT('Cihazlar'!V378,2))),"")))),12)))</f>
        <v/>
      </c>
      <c r="L378" s="17" t="str">
        <f>IF(K378="","",K378-TODAY())</f>
        <v/>
      </c>
      <c r="M378" s="16" t="str">
        <f>IF('Cihazlar'!F378&lt;&gt;"",IF('Cihazlar'!F378="","",IF(ISNUMBER('Cihazlar'!F378),'Cihazlar'!F378,IFERROR(DATE(VALUE(RIGHT('Cihazlar'!F378,4)),VALUE(MID('Cihazlar'!F378,4,2)),VALUE(LEFT('Cihazlar'!F378,2))),""))),IF('Cihazlar'!E378="","",IF(ISNUMBER('Cihazlar'!E378),'Cihazlar'!E378,IFERROR(DATE(VALUE(RIGHT('Cihazlar'!E378,4)),VALUE(MID('Cihazlar'!E378,4,2)),VALUE(LEFT('Cihazlar'!E378,2))),""))))</f>
        <v/>
      </c>
      <c r="N378" t="str">
        <f>IF('Cihazlar'!C378="","",IFERROR(MATCH('Cihazlar'!C378,'Ürünler'!$A:$A,0),IFERROR(MATCH('Cihazlar'!C378,'Ürünler'!$B:$B,0),"")))</f>
        <v/>
      </c>
      <c r="O378">
        <f>IF(P378&gt;0,0,IF('Cihazlar'!J378&lt;&gt;"",N(VALUE('Cihazlar'!J378)),IF(N378="",0,N(INDEX('Ürünler'!$C:$C,N378)))))</f>
        <v>0</v>
      </c>
      <c r="P378">
        <f>IF('Cihazlar'!K378&lt;&gt;"",N(VALUE('Cihazlar'!K378)),IF('Cihazlar'!J378&lt;&gt;"",0,IF(N378="",0,N(INDEX('Ürünler'!$D:$D,N378)))))</f>
        <v>0</v>
      </c>
    </row>
    <row r="379" spans="1:16">
      <c r="A379" t="str">
        <f>IF(AND('Cihazlar'!A379="",'Cihazlar'!B379=""),"",IFERROR(INDEX('Müşteriler'!$A:$A,MATCH(IF('Cihazlar'!A379="","§",'Cihazlar'!A379),'Müşteriler'!$K:$K,0)),IFERROR(INDEX('Müşteriler'!$A:$A,MATCH(IF('Cihazlar'!B379="","§",'Cihazlar'!B379),'Müşteriler'!$C:$C,0)),'Cihazlar'!A379&amp;'Cihazlar'!B379)))</f>
        <v/>
      </c>
      <c r="B379" t="str">
        <f>IF('Cihazlar'!C379="","",IF(N379="",'Cihazlar'!C379,INDEX('Ürünler'!$B:$B,N379)))</f>
        <v/>
      </c>
      <c r="C379" t="str">
        <f>IF('Cihazlar'!D379="","",'Cihazlar'!D379)</f>
        <v/>
      </c>
      <c r="D379" s="16" t="str">
        <f>M379</f>
        <v/>
      </c>
      <c r="E379" t="str">
        <f>IF(P379&gt;0,P379&amp;" gün",IF(O379&gt;0,O379&amp;" ay",""))</f>
        <v/>
      </c>
      <c r="F379" s="16" t="str">
        <f>IF(OR('Cihazlar'!C379="",M379=""),"",IF(P379&gt;0,M379+P379,IF(O379&gt;0,EDATE(M379,O379),"")))</f>
        <v/>
      </c>
      <c r="G379" s="17" t="str">
        <f>IF(F379="","",F379-TODAY())</f>
        <v/>
      </c>
      <c r="H379" t="str">
        <f>IF(G379="","",IF(G379&lt;0,"Gecikmiş",IF(G379&lt;=30,"30 gün içinde","Planlı")))</f>
        <v/>
      </c>
      <c r="I379" s="16" t="str">
        <f>IF('Cihazlar'!S379="","",IF('Cihazlar'!T379="Uygun değil",(IF('Cihazlar'!S379="","",IF(ISNUMBER('Cihazlar'!S379),'Cihazlar'!S379,IFERROR(DATE(VALUE(RIGHT('Cihazlar'!S379,4)),VALUE(MID('Cihazlar'!S379,4,2)),VALUE(LEFT('Cihazlar'!S379,2))),""))))+0,EDATE((IF('Cihazlar'!S379="","",IF(ISNUMBER('Cihazlar'!S379),'Cihazlar'!S379,IFERROR(DATE(VALUE(RIGHT('Cihazlar'!S379,4)),VALUE(MID('Cihazlar'!S379,4,2)),VALUE(LEFT('Cihazlar'!S379,2))),"")))),12)))</f>
        <v/>
      </c>
      <c r="J379" s="17" t="str">
        <f>IF(I379="","",I379-TODAY())</f>
        <v/>
      </c>
      <c r="K379" s="16" t="str">
        <f>IF('Cihazlar'!V379="","",IF('Cihazlar'!W379="Uygun değil",(IF('Cihazlar'!V379="","",IF(ISNUMBER('Cihazlar'!V379),'Cihazlar'!V379,IFERROR(DATE(VALUE(RIGHT('Cihazlar'!V379,4)),VALUE(MID('Cihazlar'!V379,4,2)),VALUE(LEFT('Cihazlar'!V379,2))),""))))+0,EDATE((IF('Cihazlar'!V379="","",IF(ISNUMBER('Cihazlar'!V379),'Cihazlar'!V379,IFERROR(DATE(VALUE(RIGHT('Cihazlar'!V379,4)),VALUE(MID('Cihazlar'!V379,4,2)),VALUE(LEFT('Cihazlar'!V379,2))),"")))),12)))</f>
        <v/>
      </c>
      <c r="L379" s="17" t="str">
        <f>IF(K379="","",K379-TODAY())</f>
        <v/>
      </c>
      <c r="M379" s="16" t="str">
        <f>IF('Cihazlar'!F379&lt;&gt;"",IF('Cihazlar'!F379="","",IF(ISNUMBER('Cihazlar'!F379),'Cihazlar'!F379,IFERROR(DATE(VALUE(RIGHT('Cihazlar'!F379,4)),VALUE(MID('Cihazlar'!F379,4,2)),VALUE(LEFT('Cihazlar'!F379,2))),""))),IF('Cihazlar'!E379="","",IF(ISNUMBER('Cihazlar'!E379),'Cihazlar'!E379,IFERROR(DATE(VALUE(RIGHT('Cihazlar'!E379,4)),VALUE(MID('Cihazlar'!E379,4,2)),VALUE(LEFT('Cihazlar'!E379,2))),""))))</f>
        <v/>
      </c>
      <c r="N379" t="str">
        <f>IF('Cihazlar'!C379="","",IFERROR(MATCH('Cihazlar'!C379,'Ürünler'!$A:$A,0),IFERROR(MATCH('Cihazlar'!C379,'Ürünler'!$B:$B,0),"")))</f>
        <v/>
      </c>
      <c r="O379">
        <f>IF(P379&gt;0,0,IF('Cihazlar'!J379&lt;&gt;"",N(VALUE('Cihazlar'!J379)),IF(N379="",0,N(INDEX('Ürünler'!$C:$C,N379)))))</f>
        <v>0</v>
      </c>
      <c r="P379">
        <f>IF('Cihazlar'!K379&lt;&gt;"",N(VALUE('Cihazlar'!K379)),IF('Cihazlar'!J379&lt;&gt;"",0,IF(N379="",0,N(INDEX('Ürünler'!$D:$D,N379)))))</f>
        <v>0</v>
      </c>
    </row>
    <row r="380" spans="1:16">
      <c r="A380" t="str">
        <f>IF(AND('Cihazlar'!A380="",'Cihazlar'!B380=""),"",IFERROR(INDEX('Müşteriler'!$A:$A,MATCH(IF('Cihazlar'!A380="","§",'Cihazlar'!A380),'Müşteriler'!$K:$K,0)),IFERROR(INDEX('Müşteriler'!$A:$A,MATCH(IF('Cihazlar'!B380="","§",'Cihazlar'!B380),'Müşteriler'!$C:$C,0)),'Cihazlar'!A380&amp;'Cihazlar'!B380)))</f>
        <v/>
      </c>
      <c r="B380" t="str">
        <f>IF('Cihazlar'!C380="","",IF(N380="",'Cihazlar'!C380,INDEX('Ürünler'!$B:$B,N380)))</f>
        <v/>
      </c>
      <c r="C380" t="str">
        <f>IF('Cihazlar'!D380="","",'Cihazlar'!D380)</f>
        <v/>
      </c>
      <c r="D380" s="16" t="str">
        <f>M380</f>
        <v/>
      </c>
      <c r="E380" t="str">
        <f>IF(P380&gt;0,P380&amp;" gün",IF(O380&gt;0,O380&amp;" ay",""))</f>
        <v/>
      </c>
      <c r="F380" s="16" t="str">
        <f>IF(OR('Cihazlar'!C380="",M380=""),"",IF(P380&gt;0,M380+P380,IF(O380&gt;0,EDATE(M380,O380),"")))</f>
        <v/>
      </c>
      <c r="G380" s="17" t="str">
        <f>IF(F380="","",F380-TODAY())</f>
        <v/>
      </c>
      <c r="H380" t="str">
        <f>IF(G380="","",IF(G380&lt;0,"Gecikmiş",IF(G380&lt;=30,"30 gün içinde","Planlı")))</f>
        <v/>
      </c>
      <c r="I380" s="16" t="str">
        <f>IF('Cihazlar'!S380="","",IF('Cihazlar'!T380="Uygun değil",(IF('Cihazlar'!S380="","",IF(ISNUMBER('Cihazlar'!S380),'Cihazlar'!S380,IFERROR(DATE(VALUE(RIGHT('Cihazlar'!S380,4)),VALUE(MID('Cihazlar'!S380,4,2)),VALUE(LEFT('Cihazlar'!S380,2))),""))))+0,EDATE((IF('Cihazlar'!S380="","",IF(ISNUMBER('Cihazlar'!S380),'Cihazlar'!S380,IFERROR(DATE(VALUE(RIGHT('Cihazlar'!S380,4)),VALUE(MID('Cihazlar'!S380,4,2)),VALUE(LEFT('Cihazlar'!S380,2))),"")))),12)))</f>
        <v/>
      </c>
      <c r="J380" s="17" t="str">
        <f>IF(I380="","",I380-TODAY())</f>
        <v/>
      </c>
      <c r="K380" s="16" t="str">
        <f>IF('Cihazlar'!V380="","",IF('Cihazlar'!W380="Uygun değil",(IF('Cihazlar'!V380="","",IF(ISNUMBER('Cihazlar'!V380),'Cihazlar'!V380,IFERROR(DATE(VALUE(RIGHT('Cihazlar'!V380,4)),VALUE(MID('Cihazlar'!V380,4,2)),VALUE(LEFT('Cihazlar'!V380,2))),""))))+0,EDATE((IF('Cihazlar'!V380="","",IF(ISNUMBER('Cihazlar'!V380),'Cihazlar'!V380,IFERROR(DATE(VALUE(RIGHT('Cihazlar'!V380,4)),VALUE(MID('Cihazlar'!V380,4,2)),VALUE(LEFT('Cihazlar'!V380,2))),"")))),12)))</f>
        <v/>
      </c>
      <c r="L380" s="17" t="str">
        <f>IF(K380="","",K380-TODAY())</f>
        <v/>
      </c>
      <c r="M380" s="16" t="str">
        <f>IF('Cihazlar'!F380&lt;&gt;"",IF('Cihazlar'!F380="","",IF(ISNUMBER('Cihazlar'!F380),'Cihazlar'!F380,IFERROR(DATE(VALUE(RIGHT('Cihazlar'!F380,4)),VALUE(MID('Cihazlar'!F380,4,2)),VALUE(LEFT('Cihazlar'!F380,2))),""))),IF('Cihazlar'!E380="","",IF(ISNUMBER('Cihazlar'!E380),'Cihazlar'!E380,IFERROR(DATE(VALUE(RIGHT('Cihazlar'!E380,4)),VALUE(MID('Cihazlar'!E380,4,2)),VALUE(LEFT('Cihazlar'!E380,2))),""))))</f>
        <v/>
      </c>
      <c r="N380" t="str">
        <f>IF('Cihazlar'!C380="","",IFERROR(MATCH('Cihazlar'!C380,'Ürünler'!$A:$A,0),IFERROR(MATCH('Cihazlar'!C380,'Ürünler'!$B:$B,0),"")))</f>
        <v/>
      </c>
      <c r="O380">
        <f>IF(P380&gt;0,0,IF('Cihazlar'!J380&lt;&gt;"",N(VALUE('Cihazlar'!J380)),IF(N380="",0,N(INDEX('Ürünler'!$C:$C,N380)))))</f>
        <v>0</v>
      </c>
      <c r="P380">
        <f>IF('Cihazlar'!K380&lt;&gt;"",N(VALUE('Cihazlar'!K380)),IF('Cihazlar'!J380&lt;&gt;"",0,IF(N380="",0,N(INDEX('Ürünler'!$D:$D,N380)))))</f>
        <v>0</v>
      </c>
    </row>
    <row r="381" spans="1:16">
      <c r="A381" t="str">
        <f>IF(AND('Cihazlar'!A381="",'Cihazlar'!B381=""),"",IFERROR(INDEX('Müşteriler'!$A:$A,MATCH(IF('Cihazlar'!A381="","§",'Cihazlar'!A381),'Müşteriler'!$K:$K,0)),IFERROR(INDEX('Müşteriler'!$A:$A,MATCH(IF('Cihazlar'!B381="","§",'Cihazlar'!B381),'Müşteriler'!$C:$C,0)),'Cihazlar'!A381&amp;'Cihazlar'!B381)))</f>
        <v/>
      </c>
      <c r="B381" t="str">
        <f>IF('Cihazlar'!C381="","",IF(N381="",'Cihazlar'!C381,INDEX('Ürünler'!$B:$B,N381)))</f>
        <v/>
      </c>
      <c r="C381" t="str">
        <f>IF('Cihazlar'!D381="","",'Cihazlar'!D381)</f>
        <v/>
      </c>
      <c r="D381" s="16" t="str">
        <f>M381</f>
        <v/>
      </c>
      <c r="E381" t="str">
        <f>IF(P381&gt;0,P381&amp;" gün",IF(O381&gt;0,O381&amp;" ay",""))</f>
        <v/>
      </c>
      <c r="F381" s="16" t="str">
        <f>IF(OR('Cihazlar'!C381="",M381=""),"",IF(P381&gt;0,M381+P381,IF(O381&gt;0,EDATE(M381,O381),"")))</f>
        <v/>
      </c>
      <c r="G381" s="17" t="str">
        <f>IF(F381="","",F381-TODAY())</f>
        <v/>
      </c>
      <c r="H381" t="str">
        <f>IF(G381="","",IF(G381&lt;0,"Gecikmiş",IF(G381&lt;=30,"30 gün içinde","Planlı")))</f>
        <v/>
      </c>
      <c r="I381" s="16" t="str">
        <f>IF('Cihazlar'!S381="","",IF('Cihazlar'!T381="Uygun değil",(IF('Cihazlar'!S381="","",IF(ISNUMBER('Cihazlar'!S381),'Cihazlar'!S381,IFERROR(DATE(VALUE(RIGHT('Cihazlar'!S381,4)),VALUE(MID('Cihazlar'!S381,4,2)),VALUE(LEFT('Cihazlar'!S381,2))),""))))+0,EDATE((IF('Cihazlar'!S381="","",IF(ISNUMBER('Cihazlar'!S381),'Cihazlar'!S381,IFERROR(DATE(VALUE(RIGHT('Cihazlar'!S381,4)),VALUE(MID('Cihazlar'!S381,4,2)),VALUE(LEFT('Cihazlar'!S381,2))),"")))),12)))</f>
        <v/>
      </c>
      <c r="J381" s="17" t="str">
        <f>IF(I381="","",I381-TODAY())</f>
        <v/>
      </c>
      <c r="K381" s="16" t="str">
        <f>IF('Cihazlar'!V381="","",IF('Cihazlar'!W381="Uygun değil",(IF('Cihazlar'!V381="","",IF(ISNUMBER('Cihazlar'!V381),'Cihazlar'!V381,IFERROR(DATE(VALUE(RIGHT('Cihazlar'!V381,4)),VALUE(MID('Cihazlar'!V381,4,2)),VALUE(LEFT('Cihazlar'!V381,2))),""))))+0,EDATE((IF('Cihazlar'!V381="","",IF(ISNUMBER('Cihazlar'!V381),'Cihazlar'!V381,IFERROR(DATE(VALUE(RIGHT('Cihazlar'!V381,4)),VALUE(MID('Cihazlar'!V381,4,2)),VALUE(LEFT('Cihazlar'!V381,2))),"")))),12)))</f>
        <v/>
      </c>
      <c r="L381" s="17" t="str">
        <f>IF(K381="","",K381-TODAY())</f>
        <v/>
      </c>
      <c r="M381" s="16" t="str">
        <f>IF('Cihazlar'!F381&lt;&gt;"",IF('Cihazlar'!F381="","",IF(ISNUMBER('Cihazlar'!F381),'Cihazlar'!F381,IFERROR(DATE(VALUE(RIGHT('Cihazlar'!F381,4)),VALUE(MID('Cihazlar'!F381,4,2)),VALUE(LEFT('Cihazlar'!F381,2))),""))),IF('Cihazlar'!E381="","",IF(ISNUMBER('Cihazlar'!E381),'Cihazlar'!E381,IFERROR(DATE(VALUE(RIGHT('Cihazlar'!E381,4)),VALUE(MID('Cihazlar'!E381,4,2)),VALUE(LEFT('Cihazlar'!E381,2))),""))))</f>
        <v/>
      </c>
      <c r="N381" t="str">
        <f>IF('Cihazlar'!C381="","",IFERROR(MATCH('Cihazlar'!C381,'Ürünler'!$A:$A,0),IFERROR(MATCH('Cihazlar'!C381,'Ürünler'!$B:$B,0),"")))</f>
        <v/>
      </c>
      <c r="O381">
        <f>IF(P381&gt;0,0,IF('Cihazlar'!J381&lt;&gt;"",N(VALUE('Cihazlar'!J381)),IF(N381="",0,N(INDEX('Ürünler'!$C:$C,N381)))))</f>
        <v>0</v>
      </c>
      <c r="P381">
        <f>IF('Cihazlar'!K381&lt;&gt;"",N(VALUE('Cihazlar'!K381)),IF('Cihazlar'!J381&lt;&gt;"",0,IF(N381="",0,N(INDEX('Ürünler'!$D:$D,N381)))))</f>
        <v>0</v>
      </c>
    </row>
    <row r="382" spans="1:16">
      <c r="A382" t="str">
        <f>IF(AND('Cihazlar'!A382="",'Cihazlar'!B382=""),"",IFERROR(INDEX('Müşteriler'!$A:$A,MATCH(IF('Cihazlar'!A382="","§",'Cihazlar'!A382),'Müşteriler'!$K:$K,0)),IFERROR(INDEX('Müşteriler'!$A:$A,MATCH(IF('Cihazlar'!B382="","§",'Cihazlar'!B382),'Müşteriler'!$C:$C,0)),'Cihazlar'!A382&amp;'Cihazlar'!B382)))</f>
        <v/>
      </c>
      <c r="B382" t="str">
        <f>IF('Cihazlar'!C382="","",IF(N382="",'Cihazlar'!C382,INDEX('Ürünler'!$B:$B,N382)))</f>
        <v/>
      </c>
      <c r="C382" t="str">
        <f>IF('Cihazlar'!D382="","",'Cihazlar'!D382)</f>
        <v/>
      </c>
      <c r="D382" s="16" t="str">
        <f>M382</f>
        <v/>
      </c>
      <c r="E382" t="str">
        <f>IF(P382&gt;0,P382&amp;" gün",IF(O382&gt;0,O382&amp;" ay",""))</f>
        <v/>
      </c>
      <c r="F382" s="16" t="str">
        <f>IF(OR('Cihazlar'!C382="",M382=""),"",IF(P382&gt;0,M382+P382,IF(O382&gt;0,EDATE(M382,O382),"")))</f>
        <v/>
      </c>
      <c r="G382" s="17" t="str">
        <f>IF(F382="","",F382-TODAY())</f>
        <v/>
      </c>
      <c r="H382" t="str">
        <f>IF(G382="","",IF(G382&lt;0,"Gecikmiş",IF(G382&lt;=30,"30 gün içinde","Planlı")))</f>
        <v/>
      </c>
      <c r="I382" s="16" t="str">
        <f>IF('Cihazlar'!S382="","",IF('Cihazlar'!T382="Uygun değil",(IF('Cihazlar'!S382="","",IF(ISNUMBER('Cihazlar'!S382),'Cihazlar'!S382,IFERROR(DATE(VALUE(RIGHT('Cihazlar'!S382,4)),VALUE(MID('Cihazlar'!S382,4,2)),VALUE(LEFT('Cihazlar'!S382,2))),""))))+0,EDATE((IF('Cihazlar'!S382="","",IF(ISNUMBER('Cihazlar'!S382),'Cihazlar'!S382,IFERROR(DATE(VALUE(RIGHT('Cihazlar'!S382,4)),VALUE(MID('Cihazlar'!S382,4,2)),VALUE(LEFT('Cihazlar'!S382,2))),"")))),12)))</f>
        <v/>
      </c>
      <c r="J382" s="17" t="str">
        <f>IF(I382="","",I382-TODAY())</f>
        <v/>
      </c>
      <c r="K382" s="16" t="str">
        <f>IF('Cihazlar'!V382="","",IF('Cihazlar'!W382="Uygun değil",(IF('Cihazlar'!V382="","",IF(ISNUMBER('Cihazlar'!V382),'Cihazlar'!V382,IFERROR(DATE(VALUE(RIGHT('Cihazlar'!V382,4)),VALUE(MID('Cihazlar'!V382,4,2)),VALUE(LEFT('Cihazlar'!V382,2))),""))))+0,EDATE((IF('Cihazlar'!V382="","",IF(ISNUMBER('Cihazlar'!V382),'Cihazlar'!V382,IFERROR(DATE(VALUE(RIGHT('Cihazlar'!V382,4)),VALUE(MID('Cihazlar'!V382,4,2)),VALUE(LEFT('Cihazlar'!V382,2))),"")))),12)))</f>
        <v/>
      </c>
      <c r="L382" s="17" t="str">
        <f>IF(K382="","",K382-TODAY())</f>
        <v/>
      </c>
      <c r="M382" s="16" t="str">
        <f>IF('Cihazlar'!F382&lt;&gt;"",IF('Cihazlar'!F382="","",IF(ISNUMBER('Cihazlar'!F382),'Cihazlar'!F382,IFERROR(DATE(VALUE(RIGHT('Cihazlar'!F382,4)),VALUE(MID('Cihazlar'!F382,4,2)),VALUE(LEFT('Cihazlar'!F382,2))),""))),IF('Cihazlar'!E382="","",IF(ISNUMBER('Cihazlar'!E382),'Cihazlar'!E382,IFERROR(DATE(VALUE(RIGHT('Cihazlar'!E382,4)),VALUE(MID('Cihazlar'!E382,4,2)),VALUE(LEFT('Cihazlar'!E382,2))),""))))</f>
        <v/>
      </c>
      <c r="N382" t="str">
        <f>IF('Cihazlar'!C382="","",IFERROR(MATCH('Cihazlar'!C382,'Ürünler'!$A:$A,0),IFERROR(MATCH('Cihazlar'!C382,'Ürünler'!$B:$B,0),"")))</f>
        <v/>
      </c>
      <c r="O382">
        <f>IF(P382&gt;0,0,IF('Cihazlar'!J382&lt;&gt;"",N(VALUE('Cihazlar'!J382)),IF(N382="",0,N(INDEX('Ürünler'!$C:$C,N382)))))</f>
        <v>0</v>
      </c>
      <c r="P382">
        <f>IF('Cihazlar'!K382&lt;&gt;"",N(VALUE('Cihazlar'!K382)),IF('Cihazlar'!J382&lt;&gt;"",0,IF(N382="",0,N(INDEX('Ürünler'!$D:$D,N382)))))</f>
        <v>0</v>
      </c>
    </row>
    <row r="383" spans="1:16">
      <c r="A383" t="str">
        <f>IF(AND('Cihazlar'!A383="",'Cihazlar'!B383=""),"",IFERROR(INDEX('Müşteriler'!$A:$A,MATCH(IF('Cihazlar'!A383="","§",'Cihazlar'!A383),'Müşteriler'!$K:$K,0)),IFERROR(INDEX('Müşteriler'!$A:$A,MATCH(IF('Cihazlar'!B383="","§",'Cihazlar'!B383),'Müşteriler'!$C:$C,0)),'Cihazlar'!A383&amp;'Cihazlar'!B383)))</f>
        <v/>
      </c>
      <c r="B383" t="str">
        <f>IF('Cihazlar'!C383="","",IF(N383="",'Cihazlar'!C383,INDEX('Ürünler'!$B:$B,N383)))</f>
        <v/>
      </c>
      <c r="C383" t="str">
        <f>IF('Cihazlar'!D383="","",'Cihazlar'!D383)</f>
        <v/>
      </c>
      <c r="D383" s="16" t="str">
        <f>M383</f>
        <v/>
      </c>
      <c r="E383" t="str">
        <f>IF(P383&gt;0,P383&amp;" gün",IF(O383&gt;0,O383&amp;" ay",""))</f>
        <v/>
      </c>
      <c r="F383" s="16" t="str">
        <f>IF(OR('Cihazlar'!C383="",M383=""),"",IF(P383&gt;0,M383+P383,IF(O383&gt;0,EDATE(M383,O383),"")))</f>
        <v/>
      </c>
      <c r="G383" s="17" t="str">
        <f>IF(F383="","",F383-TODAY())</f>
        <v/>
      </c>
      <c r="H383" t="str">
        <f>IF(G383="","",IF(G383&lt;0,"Gecikmiş",IF(G383&lt;=30,"30 gün içinde","Planlı")))</f>
        <v/>
      </c>
      <c r="I383" s="16" t="str">
        <f>IF('Cihazlar'!S383="","",IF('Cihazlar'!T383="Uygun değil",(IF('Cihazlar'!S383="","",IF(ISNUMBER('Cihazlar'!S383),'Cihazlar'!S383,IFERROR(DATE(VALUE(RIGHT('Cihazlar'!S383,4)),VALUE(MID('Cihazlar'!S383,4,2)),VALUE(LEFT('Cihazlar'!S383,2))),""))))+0,EDATE((IF('Cihazlar'!S383="","",IF(ISNUMBER('Cihazlar'!S383),'Cihazlar'!S383,IFERROR(DATE(VALUE(RIGHT('Cihazlar'!S383,4)),VALUE(MID('Cihazlar'!S383,4,2)),VALUE(LEFT('Cihazlar'!S383,2))),"")))),12)))</f>
        <v/>
      </c>
      <c r="J383" s="17" t="str">
        <f>IF(I383="","",I383-TODAY())</f>
        <v/>
      </c>
      <c r="K383" s="16" t="str">
        <f>IF('Cihazlar'!V383="","",IF('Cihazlar'!W383="Uygun değil",(IF('Cihazlar'!V383="","",IF(ISNUMBER('Cihazlar'!V383),'Cihazlar'!V383,IFERROR(DATE(VALUE(RIGHT('Cihazlar'!V383,4)),VALUE(MID('Cihazlar'!V383,4,2)),VALUE(LEFT('Cihazlar'!V383,2))),""))))+0,EDATE((IF('Cihazlar'!V383="","",IF(ISNUMBER('Cihazlar'!V383),'Cihazlar'!V383,IFERROR(DATE(VALUE(RIGHT('Cihazlar'!V383,4)),VALUE(MID('Cihazlar'!V383,4,2)),VALUE(LEFT('Cihazlar'!V383,2))),"")))),12)))</f>
        <v/>
      </c>
      <c r="L383" s="17" t="str">
        <f>IF(K383="","",K383-TODAY())</f>
        <v/>
      </c>
      <c r="M383" s="16" t="str">
        <f>IF('Cihazlar'!F383&lt;&gt;"",IF('Cihazlar'!F383="","",IF(ISNUMBER('Cihazlar'!F383),'Cihazlar'!F383,IFERROR(DATE(VALUE(RIGHT('Cihazlar'!F383,4)),VALUE(MID('Cihazlar'!F383,4,2)),VALUE(LEFT('Cihazlar'!F383,2))),""))),IF('Cihazlar'!E383="","",IF(ISNUMBER('Cihazlar'!E383),'Cihazlar'!E383,IFERROR(DATE(VALUE(RIGHT('Cihazlar'!E383,4)),VALUE(MID('Cihazlar'!E383,4,2)),VALUE(LEFT('Cihazlar'!E383,2))),""))))</f>
        <v/>
      </c>
      <c r="N383" t="str">
        <f>IF('Cihazlar'!C383="","",IFERROR(MATCH('Cihazlar'!C383,'Ürünler'!$A:$A,0),IFERROR(MATCH('Cihazlar'!C383,'Ürünler'!$B:$B,0),"")))</f>
        <v/>
      </c>
      <c r="O383">
        <f>IF(P383&gt;0,0,IF('Cihazlar'!J383&lt;&gt;"",N(VALUE('Cihazlar'!J383)),IF(N383="",0,N(INDEX('Ürünler'!$C:$C,N383)))))</f>
        <v>0</v>
      </c>
      <c r="P383">
        <f>IF('Cihazlar'!K383&lt;&gt;"",N(VALUE('Cihazlar'!K383)),IF('Cihazlar'!J383&lt;&gt;"",0,IF(N383="",0,N(INDEX('Ürünler'!$D:$D,N383)))))</f>
        <v>0</v>
      </c>
    </row>
    <row r="384" spans="1:16">
      <c r="A384" t="str">
        <f>IF(AND('Cihazlar'!A384="",'Cihazlar'!B384=""),"",IFERROR(INDEX('Müşteriler'!$A:$A,MATCH(IF('Cihazlar'!A384="","§",'Cihazlar'!A384),'Müşteriler'!$K:$K,0)),IFERROR(INDEX('Müşteriler'!$A:$A,MATCH(IF('Cihazlar'!B384="","§",'Cihazlar'!B384),'Müşteriler'!$C:$C,0)),'Cihazlar'!A384&amp;'Cihazlar'!B384)))</f>
        <v/>
      </c>
      <c r="B384" t="str">
        <f>IF('Cihazlar'!C384="","",IF(N384="",'Cihazlar'!C384,INDEX('Ürünler'!$B:$B,N384)))</f>
        <v/>
      </c>
      <c r="C384" t="str">
        <f>IF('Cihazlar'!D384="","",'Cihazlar'!D384)</f>
        <v/>
      </c>
      <c r="D384" s="16" t="str">
        <f>M384</f>
        <v/>
      </c>
      <c r="E384" t="str">
        <f>IF(P384&gt;0,P384&amp;" gün",IF(O384&gt;0,O384&amp;" ay",""))</f>
        <v/>
      </c>
      <c r="F384" s="16" t="str">
        <f>IF(OR('Cihazlar'!C384="",M384=""),"",IF(P384&gt;0,M384+P384,IF(O384&gt;0,EDATE(M384,O384),"")))</f>
        <v/>
      </c>
      <c r="G384" s="17" t="str">
        <f>IF(F384="","",F384-TODAY())</f>
        <v/>
      </c>
      <c r="H384" t="str">
        <f>IF(G384="","",IF(G384&lt;0,"Gecikmiş",IF(G384&lt;=30,"30 gün içinde","Planlı")))</f>
        <v/>
      </c>
      <c r="I384" s="16" t="str">
        <f>IF('Cihazlar'!S384="","",IF('Cihazlar'!T384="Uygun değil",(IF('Cihazlar'!S384="","",IF(ISNUMBER('Cihazlar'!S384),'Cihazlar'!S384,IFERROR(DATE(VALUE(RIGHT('Cihazlar'!S384,4)),VALUE(MID('Cihazlar'!S384,4,2)),VALUE(LEFT('Cihazlar'!S384,2))),""))))+0,EDATE((IF('Cihazlar'!S384="","",IF(ISNUMBER('Cihazlar'!S384),'Cihazlar'!S384,IFERROR(DATE(VALUE(RIGHT('Cihazlar'!S384,4)),VALUE(MID('Cihazlar'!S384,4,2)),VALUE(LEFT('Cihazlar'!S384,2))),"")))),12)))</f>
        <v/>
      </c>
      <c r="J384" s="17" t="str">
        <f>IF(I384="","",I384-TODAY())</f>
        <v/>
      </c>
      <c r="K384" s="16" t="str">
        <f>IF('Cihazlar'!V384="","",IF('Cihazlar'!W384="Uygun değil",(IF('Cihazlar'!V384="","",IF(ISNUMBER('Cihazlar'!V384),'Cihazlar'!V384,IFERROR(DATE(VALUE(RIGHT('Cihazlar'!V384,4)),VALUE(MID('Cihazlar'!V384,4,2)),VALUE(LEFT('Cihazlar'!V384,2))),""))))+0,EDATE((IF('Cihazlar'!V384="","",IF(ISNUMBER('Cihazlar'!V384),'Cihazlar'!V384,IFERROR(DATE(VALUE(RIGHT('Cihazlar'!V384,4)),VALUE(MID('Cihazlar'!V384,4,2)),VALUE(LEFT('Cihazlar'!V384,2))),"")))),12)))</f>
        <v/>
      </c>
      <c r="L384" s="17" t="str">
        <f>IF(K384="","",K384-TODAY())</f>
        <v/>
      </c>
      <c r="M384" s="16" t="str">
        <f>IF('Cihazlar'!F384&lt;&gt;"",IF('Cihazlar'!F384="","",IF(ISNUMBER('Cihazlar'!F384),'Cihazlar'!F384,IFERROR(DATE(VALUE(RIGHT('Cihazlar'!F384,4)),VALUE(MID('Cihazlar'!F384,4,2)),VALUE(LEFT('Cihazlar'!F384,2))),""))),IF('Cihazlar'!E384="","",IF(ISNUMBER('Cihazlar'!E384),'Cihazlar'!E384,IFERROR(DATE(VALUE(RIGHT('Cihazlar'!E384,4)),VALUE(MID('Cihazlar'!E384,4,2)),VALUE(LEFT('Cihazlar'!E384,2))),""))))</f>
        <v/>
      </c>
      <c r="N384" t="str">
        <f>IF('Cihazlar'!C384="","",IFERROR(MATCH('Cihazlar'!C384,'Ürünler'!$A:$A,0),IFERROR(MATCH('Cihazlar'!C384,'Ürünler'!$B:$B,0),"")))</f>
        <v/>
      </c>
      <c r="O384">
        <f>IF(P384&gt;0,0,IF('Cihazlar'!J384&lt;&gt;"",N(VALUE('Cihazlar'!J384)),IF(N384="",0,N(INDEX('Ürünler'!$C:$C,N384)))))</f>
        <v>0</v>
      </c>
      <c r="P384">
        <f>IF('Cihazlar'!K384&lt;&gt;"",N(VALUE('Cihazlar'!K384)),IF('Cihazlar'!J384&lt;&gt;"",0,IF(N384="",0,N(INDEX('Ürünler'!$D:$D,N384)))))</f>
        <v>0</v>
      </c>
    </row>
    <row r="385" spans="1:16">
      <c r="A385" t="str">
        <f>IF(AND('Cihazlar'!A385="",'Cihazlar'!B385=""),"",IFERROR(INDEX('Müşteriler'!$A:$A,MATCH(IF('Cihazlar'!A385="","§",'Cihazlar'!A385),'Müşteriler'!$K:$K,0)),IFERROR(INDEX('Müşteriler'!$A:$A,MATCH(IF('Cihazlar'!B385="","§",'Cihazlar'!B385),'Müşteriler'!$C:$C,0)),'Cihazlar'!A385&amp;'Cihazlar'!B385)))</f>
        <v/>
      </c>
      <c r="B385" t="str">
        <f>IF('Cihazlar'!C385="","",IF(N385="",'Cihazlar'!C385,INDEX('Ürünler'!$B:$B,N385)))</f>
        <v/>
      </c>
      <c r="C385" t="str">
        <f>IF('Cihazlar'!D385="","",'Cihazlar'!D385)</f>
        <v/>
      </c>
      <c r="D385" s="16" t="str">
        <f>M385</f>
        <v/>
      </c>
      <c r="E385" t="str">
        <f>IF(P385&gt;0,P385&amp;" gün",IF(O385&gt;0,O385&amp;" ay",""))</f>
        <v/>
      </c>
      <c r="F385" s="16" t="str">
        <f>IF(OR('Cihazlar'!C385="",M385=""),"",IF(P385&gt;0,M385+P385,IF(O385&gt;0,EDATE(M385,O385),"")))</f>
        <v/>
      </c>
      <c r="G385" s="17" t="str">
        <f>IF(F385="","",F385-TODAY())</f>
        <v/>
      </c>
      <c r="H385" t="str">
        <f>IF(G385="","",IF(G385&lt;0,"Gecikmiş",IF(G385&lt;=30,"30 gün içinde","Planlı")))</f>
        <v/>
      </c>
      <c r="I385" s="16" t="str">
        <f>IF('Cihazlar'!S385="","",IF('Cihazlar'!T385="Uygun değil",(IF('Cihazlar'!S385="","",IF(ISNUMBER('Cihazlar'!S385),'Cihazlar'!S385,IFERROR(DATE(VALUE(RIGHT('Cihazlar'!S385,4)),VALUE(MID('Cihazlar'!S385,4,2)),VALUE(LEFT('Cihazlar'!S385,2))),""))))+0,EDATE((IF('Cihazlar'!S385="","",IF(ISNUMBER('Cihazlar'!S385),'Cihazlar'!S385,IFERROR(DATE(VALUE(RIGHT('Cihazlar'!S385,4)),VALUE(MID('Cihazlar'!S385,4,2)),VALUE(LEFT('Cihazlar'!S385,2))),"")))),12)))</f>
        <v/>
      </c>
      <c r="J385" s="17" t="str">
        <f>IF(I385="","",I385-TODAY())</f>
        <v/>
      </c>
      <c r="K385" s="16" t="str">
        <f>IF('Cihazlar'!V385="","",IF('Cihazlar'!W385="Uygun değil",(IF('Cihazlar'!V385="","",IF(ISNUMBER('Cihazlar'!V385),'Cihazlar'!V385,IFERROR(DATE(VALUE(RIGHT('Cihazlar'!V385,4)),VALUE(MID('Cihazlar'!V385,4,2)),VALUE(LEFT('Cihazlar'!V385,2))),""))))+0,EDATE((IF('Cihazlar'!V385="","",IF(ISNUMBER('Cihazlar'!V385),'Cihazlar'!V385,IFERROR(DATE(VALUE(RIGHT('Cihazlar'!V385,4)),VALUE(MID('Cihazlar'!V385,4,2)),VALUE(LEFT('Cihazlar'!V385,2))),"")))),12)))</f>
        <v/>
      </c>
      <c r="L385" s="17" t="str">
        <f>IF(K385="","",K385-TODAY())</f>
        <v/>
      </c>
      <c r="M385" s="16" t="str">
        <f>IF('Cihazlar'!F385&lt;&gt;"",IF('Cihazlar'!F385="","",IF(ISNUMBER('Cihazlar'!F385),'Cihazlar'!F385,IFERROR(DATE(VALUE(RIGHT('Cihazlar'!F385,4)),VALUE(MID('Cihazlar'!F385,4,2)),VALUE(LEFT('Cihazlar'!F385,2))),""))),IF('Cihazlar'!E385="","",IF(ISNUMBER('Cihazlar'!E385),'Cihazlar'!E385,IFERROR(DATE(VALUE(RIGHT('Cihazlar'!E385,4)),VALUE(MID('Cihazlar'!E385,4,2)),VALUE(LEFT('Cihazlar'!E385,2))),""))))</f>
        <v/>
      </c>
      <c r="N385" t="str">
        <f>IF('Cihazlar'!C385="","",IFERROR(MATCH('Cihazlar'!C385,'Ürünler'!$A:$A,0),IFERROR(MATCH('Cihazlar'!C385,'Ürünler'!$B:$B,0),"")))</f>
        <v/>
      </c>
      <c r="O385">
        <f>IF(P385&gt;0,0,IF('Cihazlar'!J385&lt;&gt;"",N(VALUE('Cihazlar'!J385)),IF(N385="",0,N(INDEX('Ürünler'!$C:$C,N385)))))</f>
        <v>0</v>
      </c>
      <c r="P385">
        <f>IF('Cihazlar'!K385&lt;&gt;"",N(VALUE('Cihazlar'!K385)),IF('Cihazlar'!J385&lt;&gt;"",0,IF(N385="",0,N(INDEX('Ürünler'!$D:$D,N385)))))</f>
        <v>0</v>
      </c>
    </row>
    <row r="386" spans="1:16">
      <c r="A386" t="str">
        <f>IF(AND('Cihazlar'!A386="",'Cihazlar'!B386=""),"",IFERROR(INDEX('Müşteriler'!$A:$A,MATCH(IF('Cihazlar'!A386="","§",'Cihazlar'!A386),'Müşteriler'!$K:$K,0)),IFERROR(INDEX('Müşteriler'!$A:$A,MATCH(IF('Cihazlar'!B386="","§",'Cihazlar'!B386),'Müşteriler'!$C:$C,0)),'Cihazlar'!A386&amp;'Cihazlar'!B386)))</f>
        <v/>
      </c>
      <c r="B386" t="str">
        <f>IF('Cihazlar'!C386="","",IF(N386="",'Cihazlar'!C386,INDEX('Ürünler'!$B:$B,N386)))</f>
        <v/>
      </c>
      <c r="C386" t="str">
        <f>IF('Cihazlar'!D386="","",'Cihazlar'!D386)</f>
        <v/>
      </c>
      <c r="D386" s="16" t="str">
        <f>M386</f>
        <v/>
      </c>
      <c r="E386" t="str">
        <f>IF(P386&gt;0,P386&amp;" gün",IF(O386&gt;0,O386&amp;" ay",""))</f>
        <v/>
      </c>
      <c r="F386" s="16" t="str">
        <f>IF(OR('Cihazlar'!C386="",M386=""),"",IF(P386&gt;0,M386+P386,IF(O386&gt;0,EDATE(M386,O386),"")))</f>
        <v/>
      </c>
      <c r="G386" s="17" t="str">
        <f>IF(F386="","",F386-TODAY())</f>
        <v/>
      </c>
      <c r="H386" t="str">
        <f>IF(G386="","",IF(G386&lt;0,"Gecikmiş",IF(G386&lt;=30,"30 gün içinde","Planlı")))</f>
        <v/>
      </c>
      <c r="I386" s="16" t="str">
        <f>IF('Cihazlar'!S386="","",IF('Cihazlar'!T386="Uygun değil",(IF('Cihazlar'!S386="","",IF(ISNUMBER('Cihazlar'!S386),'Cihazlar'!S386,IFERROR(DATE(VALUE(RIGHT('Cihazlar'!S386,4)),VALUE(MID('Cihazlar'!S386,4,2)),VALUE(LEFT('Cihazlar'!S386,2))),""))))+0,EDATE((IF('Cihazlar'!S386="","",IF(ISNUMBER('Cihazlar'!S386),'Cihazlar'!S386,IFERROR(DATE(VALUE(RIGHT('Cihazlar'!S386,4)),VALUE(MID('Cihazlar'!S386,4,2)),VALUE(LEFT('Cihazlar'!S386,2))),"")))),12)))</f>
        <v/>
      </c>
      <c r="J386" s="17" t="str">
        <f>IF(I386="","",I386-TODAY())</f>
        <v/>
      </c>
      <c r="K386" s="16" t="str">
        <f>IF('Cihazlar'!V386="","",IF('Cihazlar'!W386="Uygun değil",(IF('Cihazlar'!V386="","",IF(ISNUMBER('Cihazlar'!V386),'Cihazlar'!V386,IFERROR(DATE(VALUE(RIGHT('Cihazlar'!V386,4)),VALUE(MID('Cihazlar'!V386,4,2)),VALUE(LEFT('Cihazlar'!V386,2))),""))))+0,EDATE((IF('Cihazlar'!V386="","",IF(ISNUMBER('Cihazlar'!V386),'Cihazlar'!V386,IFERROR(DATE(VALUE(RIGHT('Cihazlar'!V386,4)),VALUE(MID('Cihazlar'!V386,4,2)),VALUE(LEFT('Cihazlar'!V386,2))),"")))),12)))</f>
        <v/>
      </c>
      <c r="L386" s="17" t="str">
        <f>IF(K386="","",K386-TODAY())</f>
        <v/>
      </c>
      <c r="M386" s="16" t="str">
        <f>IF('Cihazlar'!F386&lt;&gt;"",IF('Cihazlar'!F386="","",IF(ISNUMBER('Cihazlar'!F386),'Cihazlar'!F386,IFERROR(DATE(VALUE(RIGHT('Cihazlar'!F386,4)),VALUE(MID('Cihazlar'!F386,4,2)),VALUE(LEFT('Cihazlar'!F386,2))),""))),IF('Cihazlar'!E386="","",IF(ISNUMBER('Cihazlar'!E386),'Cihazlar'!E386,IFERROR(DATE(VALUE(RIGHT('Cihazlar'!E386,4)),VALUE(MID('Cihazlar'!E386,4,2)),VALUE(LEFT('Cihazlar'!E386,2))),""))))</f>
        <v/>
      </c>
      <c r="N386" t="str">
        <f>IF('Cihazlar'!C386="","",IFERROR(MATCH('Cihazlar'!C386,'Ürünler'!$A:$A,0),IFERROR(MATCH('Cihazlar'!C386,'Ürünler'!$B:$B,0),"")))</f>
        <v/>
      </c>
      <c r="O386">
        <f>IF(P386&gt;0,0,IF('Cihazlar'!J386&lt;&gt;"",N(VALUE('Cihazlar'!J386)),IF(N386="",0,N(INDEX('Ürünler'!$C:$C,N386)))))</f>
        <v>0</v>
      </c>
      <c r="P386">
        <f>IF('Cihazlar'!K386&lt;&gt;"",N(VALUE('Cihazlar'!K386)),IF('Cihazlar'!J386&lt;&gt;"",0,IF(N386="",0,N(INDEX('Ürünler'!$D:$D,N386)))))</f>
        <v>0</v>
      </c>
    </row>
    <row r="387" spans="1:16">
      <c r="A387" t="str">
        <f>IF(AND('Cihazlar'!A387="",'Cihazlar'!B387=""),"",IFERROR(INDEX('Müşteriler'!$A:$A,MATCH(IF('Cihazlar'!A387="","§",'Cihazlar'!A387),'Müşteriler'!$K:$K,0)),IFERROR(INDEX('Müşteriler'!$A:$A,MATCH(IF('Cihazlar'!B387="","§",'Cihazlar'!B387),'Müşteriler'!$C:$C,0)),'Cihazlar'!A387&amp;'Cihazlar'!B387)))</f>
        <v/>
      </c>
      <c r="B387" t="str">
        <f>IF('Cihazlar'!C387="","",IF(N387="",'Cihazlar'!C387,INDEX('Ürünler'!$B:$B,N387)))</f>
        <v/>
      </c>
      <c r="C387" t="str">
        <f>IF('Cihazlar'!D387="","",'Cihazlar'!D387)</f>
        <v/>
      </c>
      <c r="D387" s="16" t="str">
        <f>M387</f>
        <v/>
      </c>
      <c r="E387" t="str">
        <f>IF(P387&gt;0,P387&amp;" gün",IF(O387&gt;0,O387&amp;" ay",""))</f>
        <v/>
      </c>
      <c r="F387" s="16" t="str">
        <f>IF(OR('Cihazlar'!C387="",M387=""),"",IF(P387&gt;0,M387+P387,IF(O387&gt;0,EDATE(M387,O387),"")))</f>
        <v/>
      </c>
      <c r="G387" s="17" t="str">
        <f>IF(F387="","",F387-TODAY())</f>
        <v/>
      </c>
      <c r="H387" t="str">
        <f>IF(G387="","",IF(G387&lt;0,"Gecikmiş",IF(G387&lt;=30,"30 gün içinde","Planlı")))</f>
        <v/>
      </c>
      <c r="I387" s="16" t="str">
        <f>IF('Cihazlar'!S387="","",IF('Cihazlar'!T387="Uygun değil",(IF('Cihazlar'!S387="","",IF(ISNUMBER('Cihazlar'!S387),'Cihazlar'!S387,IFERROR(DATE(VALUE(RIGHT('Cihazlar'!S387,4)),VALUE(MID('Cihazlar'!S387,4,2)),VALUE(LEFT('Cihazlar'!S387,2))),""))))+0,EDATE((IF('Cihazlar'!S387="","",IF(ISNUMBER('Cihazlar'!S387),'Cihazlar'!S387,IFERROR(DATE(VALUE(RIGHT('Cihazlar'!S387,4)),VALUE(MID('Cihazlar'!S387,4,2)),VALUE(LEFT('Cihazlar'!S387,2))),"")))),12)))</f>
        <v/>
      </c>
      <c r="J387" s="17" t="str">
        <f>IF(I387="","",I387-TODAY())</f>
        <v/>
      </c>
      <c r="K387" s="16" t="str">
        <f>IF('Cihazlar'!V387="","",IF('Cihazlar'!W387="Uygun değil",(IF('Cihazlar'!V387="","",IF(ISNUMBER('Cihazlar'!V387),'Cihazlar'!V387,IFERROR(DATE(VALUE(RIGHT('Cihazlar'!V387,4)),VALUE(MID('Cihazlar'!V387,4,2)),VALUE(LEFT('Cihazlar'!V387,2))),""))))+0,EDATE((IF('Cihazlar'!V387="","",IF(ISNUMBER('Cihazlar'!V387),'Cihazlar'!V387,IFERROR(DATE(VALUE(RIGHT('Cihazlar'!V387,4)),VALUE(MID('Cihazlar'!V387,4,2)),VALUE(LEFT('Cihazlar'!V387,2))),"")))),12)))</f>
        <v/>
      </c>
      <c r="L387" s="17" t="str">
        <f>IF(K387="","",K387-TODAY())</f>
        <v/>
      </c>
      <c r="M387" s="16" t="str">
        <f>IF('Cihazlar'!F387&lt;&gt;"",IF('Cihazlar'!F387="","",IF(ISNUMBER('Cihazlar'!F387),'Cihazlar'!F387,IFERROR(DATE(VALUE(RIGHT('Cihazlar'!F387,4)),VALUE(MID('Cihazlar'!F387,4,2)),VALUE(LEFT('Cihazlar'!F387,2))),""))),IF('Cihazlar'!E387="","",IF(ISNUMBER('Cihazlar'!E387),'Cihazlar'!E387,IFERROR(DATE(VALUE(RIGHT('Cihazlar'!E387,4)),VALUE(MID('Cihazlar'!E387,4,2)),VALUE(LEFT('Cihazlar'!E387,2))),""))))</f>
        <v/>
      </c>
      <c r="N387" t="str">
        <f>IF('Cihazlar'!C387="","",IFERROR(MATCH('Cihazlar'!C387,'Ürünler'!$A:$A,0),IFERROR(MATCH('Cihazlar'!C387,'Ürünler'!$B:$B,0),"")))</f>
        <v/>
      </c>
      <c r="O387">
        <f>IF(P387&gt;0,0,IF('Cihazlar'!J387&lt;&gt;"",N(VALUE('Cihazlar'!J387)),IF(N387="",0,N(INDEX('Ürünler'!$C:$C,N387)))))</f>
        <v>0</v>
      </c>
      <c r="P387">
        <f>IF('Cihazlar'!K387&lt;&gt;"",N(VALUE('Cihazlar'!K387)),IF('Cihazlar'!J387&lt;&gt;"",0,IF(N387="",0,N(INDEX('Ürünler'!$D:$D,N387)))))</f>
        <v>0</v>
      </c>
    </row>
    <row r="388" spans="1:16">
      <c r="A388" t="str">
        <f>IF(AND('Cihazlar'!A388="",'Cihazlar'!B388=""),"",IFERROR(INDEX('Müşteriler'!$A:$A,MATCH(IF('Cihazlar'!A388="","§",'Cihazlar'!A388),'Müşteriler'!$K:$K,0)),IFERROR(INDEX('Müşteriler'!$A:$A,MATCH(IF('Cihazlar'!B388="","§",'Cihazlar'!B388),'Müşteriler'!$C:$C,0)),'Cihazlar'!A388&amp;'Cihazlar'!B388)))</f>
        <v/>
      </c>
      <c r="B388" t="str">
        <f>IF('Cihazlar'!C388="","",IF(N388="",'Cihazlar'!C388,INDEX('Ürünler'!$B:$B,N388)))</f>
        <v/>
      </c>
      <c r="C388" t="str">
        <f>IF('Cihazlar'!D388="","",'Cihazlar'!D388)</f>
        <v/>
      </c>
      <c r="D388" s="16" t="str">
        <f>M388</f>
        <v/>
      </c>
      <c r="E388" t="str">
        <f>IF(P388&gt;0,P388&amp;" gün",IF(O388&gt;0,O388&amp;" ay",""))</f>
        <v/>
      </c>
      <c r="F388" s="16" t="str">
        <f>IF(OR('Cihazlar'!C388="",M388=""),"",IF(P388&gt;0,M388+P388,IF(O388&gt;0,EDATE(M388,O388),"")))</f>
        <v/>
      </c>
      <c r="G388" s="17" t="str">
        <f>IF(F388="","",F388-TODAY())</f>
        <v/>
      </c>
      <c r="H388" t="str">
        <f>IF(G388="","",IF(G388&lt;0,"Gecikmiş",IF(G388&lt;=30,"30 gün içinde","Planlı")))</f>
        <v/>
      </c>
      <c r="I388" s="16" t="str">
        <f>IF('Cihazlar'!S388="","",IF('Cihazlar'!T388="Uygun değil",(IF('Cihazlar'!S388="","",IF(ISNUMBER('Cihazlar'!S388),'Cihazlar'!S388,IFERROR(DATE(VALUE(RIGHT('Cihazlar'!S388,4)),VALUE(MID('Cihazlar'!S388,4,2)),VALUE(LEFT('Cihazlar'!S388,2))),""))))+0,EDATE((IF('Cihazlar'!S388="","",IF(ISNUMBER('Cihazlar'!S388),'Cihazlar'!S388,IFERROR(DATE(VALUE(RIGHT('Cihazlar'!S388,4)),VALUE(MID('Cihazlar'!S388,4,2)),VALUE(LEFT('Cihazlar'!S388,2))),"")))),12)))</f>
        <v/>
      </c>
      <c r="J388" s="17" t="str">
        <f>IF(I388="","",I388-TODAY())</f>
        <v/>
      </c>
      <c r="K388" s="16" t="str">
        <f>IF('Cihazlar'!V388="","",IF('Cihazlar'!W388="Uygun değil",(IF('Cihazlar'!V388="","",IF(ISNUMBER('Cihazlar'!V388),'Cihazlar'!V388,IFERROR(DATE(VALUE(RIGHT('Cihazlar'!V388,4)),VALUE(MID('Cihazlar'!V388,4,2)),VALUE(LEFT('Cihazlar'!V388,2))),""))))+0,EDATE((IF('Cihazlar'!V388="","",IF(ISNUMBER('Cihazlar'!V388),'Cihazlar'!V388,IFERROR(DATE(VALUE(RIGHT('Cihazlar'!V388,4)),VALUE(MID('Cihazlar'!V388,4,2)),VALUE(LEFT('Cihazlar'!V388,2))),"")))),12)))</f>
        <v/>
      </c>
      <c r="L388" s="17" t="str">
        <f>IF(K388="","",K388-TODAY())</f>
        <v/>
      </c>
      <c r="M388" s="16" t="str">
        <f>IF('Cihazlar'!F388&lt;&gt;"",IF('Cihazlar'!F388="","",IF(ISNUMBER('Cihazlar'!F388),'Cihazlar'!F388,IFERROR(DATE(VALUE(RIGHT('Cihazlar'!F388,4)),VALUE(MID('Cihazlar'!F388,4,2)),VALUE(LEFT('Cihazlar'!F388,2))),""))),IF('Cihazlar'!E388="","",IF(ISNUMBER('Cihazlar'!E388),'Cihazlar'!E388,IFERROR(DATE(VALUE(RIGHT('Cihazlar'!E388,4)),VALUE(MID('Cihazlar'!E388,4,2)),VALUE(LEFT('Cihazlar'!E388,2))),""))))</f>
        <v/>
      </c>
      <c r="N388" t="str">
        <f>IF('Cihazlar'!C388="","",IFERROR(MATCH('Cihazlar'!C388,'Ürünler'!$A:$A,0),IFERROR(MATCH('Cihazlar'!C388,'Ürünler'!$B:$B,0),"")))</f>
        <v/>
      </c>
      <c r="O388">
        <f>IF(P388&gt;0,0,IF('Cihazlar'!J388&lt;&gt;"",N(VALUE('Cihazlar'!J388)),IF(N388="",0,N(INDEX('Ürünler'!$C:$C,N388)))))</f>
        <v>0</v>
      </c>
      <c r="P388">
        <f>IF('Cihazlar'!K388&lt;&gt;"",N(VALUE('Cihazlar'!K388)),IF('Cihazlar'!J388&lt;&gt;"",0,IF(N388="",0,N(INDEX('Ürünler'!$D:$D,N388)))))</f>
        <v>0</v>
      </c>
    </row>
    <row r="389" spans="1:16">
      <c r="A389" t="str">
        <f>IF(AND('Cihazlar'!A389="",'Cihazlar'!B389=""),"",IFERROR(INDEX('Müşteriler'!$A:$A,MATCH(IF('Cihazlar'!A389="","§",'Cihazlar'!A389),'Müşteriler'!$K:$K,0)),IFERROR(INDEX('Müşteriler'!$A:$A,MATCH(IF('Cihazlar'!B389="","§",'Cihazlar'!B389),'Müşteriler'!$C:$C,0)),'Cihazlar'!A389&amp;'Cihazlar'!B389)))</f>
        <v/>
      </c>
      <c r="B389" t="str">
        <f>IF('Cihazlar'!C389="","",IF(N389="",'Cihazlar'!C389,INDEX('Ürünler'!$B:$B,N389)))</f>
        <v/>
      </c>
      <c r="C389" t="str">
        <f>IF('Cihazlar'!D389="","",'Cihazlar'!D389)</f>
        <v/>
      </c>
      <c r="D389" s="16" t="str">
        <f>M389</f>
        <v/>
      </c>
      <c r="E389" t="str">
        <f>IF(P389&gt;0,P389&amp;" gün",IF(O389&gt;0,O389&amp;" ay",""))</f>
        <v/>
      </c>
      <c r="F389" s="16" t="str">
        <f>IF(OR('Cihazlar'!C389="",M389=""),"",IF(P389&gt;0,M389+P389,IF(O389&gt;0,EDATE(M389,O389),"")))</f>
        <v/>
      </c>
      <c r="G389" s="17" t="str">
        <f>IF(F389="","",F389-TODAY())</f>
        <v/>
      </c>
      <c r="H389" t="str">
        <f>IF(G389="","",IF(G389&lt;0,"Gecikmiş",IF(G389&lt;=30,"30 gün içinde","Planlı")))</f>
        <v/>
      </c>
      <c r="I389" s="16" t="str">
        <f>IF('Cihazlar'!S389="","",IF('Cihazlar'!T389="Uygun değil",(IF('Cihazlar'!S389="","",IF(ISNUMBER('Cihazlar'!S389),'Cihazlar'!S389,IFERROR(DATE(VALUE(RIGHT('Cihazlar'!S389,4)),VALUE(MID('Cihazlar'!S389,4,2)),VALUE(LEFT('Cihazlar'!S389,2))),""))))+0,EDATE((IF('Cihazlar'!S389="","",IF(ISNUMBER('Cihazlar'!S389),'Cihazlar'!S389,IFERROR(DATE(VALUE(RIGHT('Cihazlar'!S389,4)),VALUE(MID('Cihazlar'!S389,4,2)),VALUE(LEFT('Cihazlar'!S389,2))),"")))),12)))</f>
        <v/>
      </c>
      <c r="J389" s="17" t="str">
        <f>IF(I389="","",I389-TODAY())</f>
        <v/>
      </c>
      <c r="K389" s="16" t="str">
        <f>IF('Cihazlar'!V389="","",IF('Cihazlar'!W389="Uygun değil",(IF('Cihazlar'!V389="","",IF(ISNUMBER('Cihazlar'!V389),'Cihazlar'!V389,IFERROR(DATE(VALUE(RIGHT('Cihazlar'!V389,4)),VALUE(MID('Cihazlar'!V389,4,2)),VALUE(LEFT('Cihazlar'!V389,2))),""))))+0,EDATE((IF('Cihazlar'!V389="","",IF(ISNUMBER('Cihazlar'!V389),'Cihazlar'!V389,IFERROR(DATE(VALUE(RIGHT('Cihazlar'!V389,4)),VALUE(MID('Cihazlar'!V389,4,2)),VALUE(LEFT('Cihazlar'!V389,2))),"")))),12)))</f>
        <v/>
      </c>
      <c r="L389" s="17" t="str">
        <f>IF(K389="","",K389-TODAY())</f>
        <v/>
      </c>
      <c r="M389" s="16" t="str">
        <f>IF('Cihazlar'!F389&lt;&gt;"",IF('Cihazlar'!F389="","",IF(ISNUMBER('Cihazlar'!F389),'Cihazlar'!F389,IFERROR(DATE(VALUE(RIGHT('Cihazlar'!F389,4)),VALUE(MID('Cihazlar'!F389,4,2)),VALUE(LEFT('Cihazlar'!F389,2))),""))),IF('Cihazlar'!E389="","",IF(ISNUMBER('Cihazlar'!E389),'Cihazlar'!E389,IFERROR(DATE(VALUE(RIGHT('Cihazlar'!E389,4)),VALUE(MID('Cihazlar'!E389,4,2)),VALUE(LEFT('Cihazlar'!E389,2))),""))))</f>
        <v/>
      </c>
      <c r="N389" t="str">
        <f>IF('Cihazlar'!C389="","",IFERROR(MATCH('Cihazlar'!C389,'Ürünler'!$A:$A,0),IFERROR(MATCH('Cihazlar'!C389,'Ürünler'!$B:$B,0),"")))</f>
        <v/>
      </c>
      <c r="O389">
        <f>IF(P389&gt;0,0,IF('Cihazlar'!J389&lt;&gt;"",N(VALUE('Cihazlar'!J389)),IF(N389="",0,N(INDEX('Ürünler'!$C:$C,N389)))))</f>
        <v>0</v>
      </c>
      <c r="P389">
        <f>IF('Cihazlar'!K389&lt;&gt;"",N(VALUE('Cihazlar'!K389)),IF('Cihazlar'!J389&lt;&gt;"",0,IF(N389="",0,N(INDEX('Ürünler'!$D:$D,N389)))))</f>
        <v>0</v>
      </c>
    </row>
    <row r="390" spans="1:16">
      <c r="A390" t="str">
        <f>IF(AND('Cihazlar'!A390="",'Cihazlar'!B390=""),"",IFERROR(INDEX('Müşteriler'!$A:$A,MATCH(IF('Cihazlar'!A390="","§",'Cihazlar'!A390),'Müşteriler'!$K:$K,0)),IFERROR(INDEX('Müşteriler'!$A:$A,MATCH(IF('Cihazlar'!B390="","§",'Cihazlar'!B390),'Müşteriler'!$C:$C,0)),'Cihazlar'!A390&amp;'Cihazlar'!B390)))</f>
        <v/>
      </c>
      <c r="B390" t="str">
        <f>IF('Cihazlar'!C390="","",IF(N390="",'Cihazlar'!C390,INDEX('Ürünler'!$B:$B,N390)))</f>
        <v/>
      </c>
      <c r="C390" t="str">
        <f>IF('Cihazlar'!D390="","",'Cihazlar'!D390)</f>
        <v/>
      </c>
      <c r="D390" s="16" t="str">
        <f>M390</f>
        <v/>
      </c>
      <c r="E390" t="str">
        <f>IF(P390&gt;0,P390&amp;" gün",IF(O390&gt;0,O390&amp;" ay",""))</f>
        <v/>
      </c>
      <c r="F390" s="16" t="str">
        <f>IF(OR('Cihazlar'!C390="",M390=""),"",IF(P390&gt;0,M390+P390,IF(O390&gt;0,EDATE(M390,O390),"")))</f>
        <v/>
      </c>
      <c r="G390" s="17" t="str">
        <f>IF(F390="","",F390-TODAY())</f>
        <v/>
      </c>
      <c r="H390" t="str">
        <f>IF(G390="","",IF(G390&lt;0,"Gecikmiş",IF(G390&lt;=30,"30 gün içinde","Planlı")))</f>
        <v/>
      </c>
      <c r="I390" s="16" t="str">
        <f>IF('Cihazlar'!S390="","",IF('Cihazlar'!T390="Uygun değil",(IF('Cihazlar'!S390="","",IF(ISNUMBER('Cihazlar'!S390),'Cihazlar'!S390,IFERROR(DATE(VALUE(RIGHT('Cihazlar'!S390,4)),VALUE(MID('Cihazlar'!S390,4,2)),VALUE(LEFT('Cihazlar'!S390,2))),""))))+0,EDATE((IF('Cihazlar'!S390="","",IF(ISNUMBER('Cihazlar'!S390),'Cihazlar'!S390,IFERROR(DATE(VALUE(RIGHT('Cihazlar'!S390,4)),VALUE(MID('Cihazlar'!S390,4,2)),VALUE(LEFT('Cihazlar'!S390,2))),"")))),12)))</f>
        <v/>
      </c>
      <c r="J390" s="17" t="str">
        <f>IF(I390="","",I390-TODAY())</f>
        <v/>
      </c>
      <c r="K390" s="16" t="str">
        <f>IF('Cihazlar'!V390="","",IF('Cihazlar'!W390="Uygun değil",(IF('Cihazlar'!V390="","",IF(ISNUMBER('Cihazlar'!V390),'Cihazlar'!V390,IFERROR(DATE(VALUE(RIGHT('Cihazlar'!V390,4)),VALUE(MID('Cihazlar'!V390,4,2)),VALUE(LEFT('Cihazlar'!V390,2))),""))))+0,EDATE((IF('Cihazlar'!V390="","",IF(ISNUMBER('Cihazlar'!V390),'Cihazlar'!V390,IFERROR(DATE(VALUE(RIGHT('Cihazlar'!V390,4)),VALUE(MID('Cihazlar'!V390,4,2)),VALUE(LEFT('Cihazlar'!V390,2))),"")))),12)))</f>
        <v/>
      </c>
      <c r="L390" s="17" t="str">
        <f>IF(K390="","",K390-TODAY())</f>
        <v/>
      </c>
      <c r="M390" s="16" t="str">
        <f>IF('Cihazlar'!F390&lt;&gt;"",IF('Cihazlar'!F390="","",IF(ISNUMBER('Cihazlar'!F390),'Cihazlar'!F390,IFERROR(DATE(VALUE(RIGHT('Cihazlar'!F390,4)),VALUE(MID('Cihazlar'!F390,4,2)),VALUE(LEFT('Cihazlar'!F390,2))),""))),IF('Cihazlar'!E390="","",IF(ISNUMBER('Cihazlar'!E390),'Cihazlar'!E390,IFERROR(DATE(VALUE(RIGHT('Cihazlar'!E390,4)),VALUE(MID('Cihazlar'!E390,4,2)),VALUE(LEFT('Cihazlar'!E390,2))),""))))</f>
        <v/>
      </c>
      <c r="N390" t="str">
        <f>IF('Cihazlar'!C390="","",IFERROR(MATCH('Cihazlar'!C390,'Ürünler'!$A:$A,0),IFERROR(MATCH('Cihazlar'!C390,'Ürünler'!$B:$B,0),"")))</f>
        <v/>
      </c>
      <c r="O390">
        <f>IF(P390&gt;0,0,IF('Cihazlar'!J390&lt;&gt;"",N(VALUE('Cihazlar'!J390)),IF(N390="",0,N(INDEX('Ürünler'!$C:$C,N390)))))</f>
        <v>0</v>
      </c>
      <c r="P390">
        <f>IF('Cihazlar'!K390&lt;&gt;"",N(VALUE('Cihazlar'!K390)),IF('Cihazlar'!J390&lt;&gt;"",0,IF(N390="",0,N(INDEX('Ürünler'!$D:$D,N390)))))</f>
        <v>0</v>
      </c>
    </row>
    <row r="391" spans="1:16">
      <c r="A391" t="str">
        <f>IF(AND('Cihazlar'!A391="",'Cihazlar'!B391=""),"",IFERROR(INDEX('Müşteriler'!$A:$A,MATCH(IF('Cihazlar'!A391="","§",'Cihazlar'!A391),'Müşteriler'!$K:$K,0)),IFERROR(INDEX('Müşteriler'!$A:$A,MATCH(IF('Cihazlar'!B391="","§",'Cihazlar'!B391),'Müşteriler'!$C:$C,0)),'Cihazlar'!A391&amp;'Cihazlar'!B391)))</f>
        <v/>
      </c>
      <c r="B391" t="str">
        <f>IF('Cihazlar'!C391="","",IF(N391="",'Cihazlar'!C391,INDEX('Ürünler'!$B:$B,N391)))</f>
        <v/>
      </c>
      <c r="C391" t="str">
        <f>IF('Cihazlar'!D391="","",'Cihazlar'!D391)</f>
        <v/>
      </c>
      <c r="D391" s="16" t="str">
        <f>M391</f>
        <v/>
      </c>
      <c r="E391" t="str">
        <f>IF(P391&gt;0,P391&amp;" gün",IF(O391&gt;0,O391&amp;" ay",""))</f>
        <v/>
      </c>
      <c r="F391" s="16" t="str">
        <f>IF(OR('Cihazlar'!C391="",M391=""),"",IF(P391&gt;0,M391+P391,IF(O391&gt;0,EDATE(M391,O391),"")))</f>
        <v/>
      </c>
      <c r="G391" s="17" t="str">
        <f>IF(F391="","",F391-TODAY())</f>
        <v/>
      </c>
      <c r="H391" t="str">
        <f>IF(G391="","",IF(G391&lt;0,"Gecikmiş",IF(G391&lt;=30,"30 gün içinde","Planlı")))</f>
        <v/>
      </c>
      <c r="I391" s="16" t="str">
        <f>IF('Cihazlar'!S391="","",IF('Cihazlar'!T391="Uygun değil",(IF('Cihazlar'!S391="","",IF(ISNUMBER('Cihazlar'!S391),'Cihazlar'!S391,IFERROR(DATE(VALUE(RIGHT('Cihazlar'!S391,4)),VALUE(MID('Cihazlar'!S391,4,2)),VALUE(LEFT('Cihazlar'!S391,2))),""))))+0,EDATE((IF('Cihazlar'!S391="","",IF(ISNUMBER('Cihazlar'!S391),'Cihazlar'!S391,IFERROR(DATE(VALUE(RIGHT('Cihazlar'!S391,4)),VALUE(MID('Cihazlar'!S391,4,2)),VALUE(LEFT('Cihazlar'!S391,2))),"")))),12)))</f>
        <v/>
      </c>
      <c r="J391" s="17" t="str">
        <f>IF(I391="","",I391-TODAY())</f>
        <v/>
      </c>
      <c r="K391" s="16" t="str">
        <f>IF('Cihazlar'!V391="","",IF('Cihazlar'!W391="Uygun değil",(IF('Cihazlar'!V391="","",IF(ISNUMBER('Cihazlar'!V391),'Cihazlar'!V391,IFERROR(DATE(VALUE(RIGHT('Cihazlar'!V391,4)),VALUE(MID('Cihazlar'!V391,4,2)),VALUE(LEFT('Cihazlar'!V391,2))),""))))+0,EDATE((IF('Cihazlar'!V391="","",IF(ISNUMBER('Cihazlar'!V391),'Cihazlar'!V391,IFERROR(DATE(VALUE(RIGHT('Cihazlar'!V391,4)),VALUE(MID('Cihazlar'!V391,4,2)),VALUE(LEFT('Cihazlar'!V391,2))),"")))),12)))</f>
        <v/>
      </c>
      <c r="L391" s="17" t="str">
        <f>IF(K391="","",K391-TODAY())</f>
        <v/>
      </c>
      <c r="M391" s="16" t="str">
        <f>IF('Cihazlar'!F391&lt;&gt;"",IF('Cihazlar'!F391="","",IF(ISNUMBER('Cihazlar'!F391),'Cihazlar'!F391,IFERROR(DATE(VALUE(RIGHT('Cihazlar'!F391,4)),VALUE(MID('Cihazlar'!F391,4,2)),VALUE(LEFT('Cihazlar'!F391,2))),""))),IF('Cihazlar'!E391="","",IF(ISNUMBER('Cihazlar'!E391),'Cihazlar'!E391,IFERROR(DATE(VALUE(RIGHT('Cihazlar'!E391,4)),VALUE(MID('Cihazlar'!E391,4,2)),VALUE(LEFT('Cihazlar'!E391,2))),""))))</f>
        <v/>
      </c>
      <c r="N391" t="str">
        <f>IF('Cihazlar'!C391="","",IFERROR(MATCH('Cihazlar'!C391,'Ürünler'!$A:$A,0),IFERROR(MATCH('Cihazlar'!C391,'Ürünler'!$B:$B,0),"")))</f>
        <v/>
      </c>
      <c r="O391">
        <f>IF(P391&gt;0,0,IF('Cihazlar'!J391&lt;&gt;"",N(VALUE('Cihazlar'!J391)),IF(N391="",0,N(INDEX('Ürünler'!$C:$C,N391)))))</f>
        <v>0</v>
      </c>
      <c r="P391">
        <f>IF('Cihazlar'!K391&lt;&gt;"",N(VALUE('Cihazlar'!K391)),IF('Cihazlar'!J391&lt;&gt;"",0,IF(N391="",0,N(INDEX('Ürünler'!$D:$D,N391)))))</f>
        <v>0</v>
      </c>
    </row>
    <row r="392" spans="1:16">
      <c r="A392" t="str">
        <f>IF(AND('Cihazlar'!A392="",'Cihazlar'!B392=""),"",IFERROR(INDEX('Müşteriler'!$A:$A,MATCH(IF('Cihazlar'!A392="","§",'Cihazlar'!A392),'Müşteriler'!$K:$K,0)),IFERROR(INDEX('Müşteriler'!$A:$A,MATCH(IF('Cihazlar'!B392="","§",'Cihazlar'!B392),'Müşteriler'!$C:$C,0)),'Cihazlar'!A392&amp;'Cihazlar'!B392)))</f>
        <v/>
      </c>
      <c r="B392" t="str">
        <f>IF('Cihazlar'!C392="","",IF(N392="",'Cihazlar'!C392,INDEX('Ürünler'!$B:$B,N392)))</f>
        <v/>
      </c>
      <c r="C392" t="str">
        <f>IF('Cihazlar'!D392="","",'Cihazlar'!D392)</f>
        <v/>
      </c>
      <c r="D392" s="16" t="str">
        <f>M392</f>
        <v/>
      </c>
      <c r="E392" t="str">
        <f>IF(P392&gt;0,P392&amp;" gün",IF(O392&gt;0,O392&amp;" ay",""))</f>
        <v/>
      </c>
      <c r="F392" s="16" t="str">
        <f>IF(OR('Cihazlar'!C392="",M392=""),"",IF(P392&gt;0,M392+P392,IF(O392&gt;0,EDATE(M392,O392),"")))</f>
        <v/>
      </c>
      <c r="G392" s="17" t="str">
        <f>IF(F392="","",F392-TODAY())</f>
        <v/>
      </c>
      <c r="H392" t="str">
        <f>IF(G392="","",IF(G392&lt;0,"Gecikmiş",IF(G392&lt;=30,"30 gün içinde","Planlı")))</f>
        <v/>
      </c>
      <c r="I392" s="16" t="str">
        <f>IF('Cihazlar'!S392="","",IF('Cihazlar'!T392="Uygun değil",(IF('Cihazlar'!S392="","",IF(ISNUMBER('Cihazlar'!S392),'Cihazlar'!S392,IFERROR(DATE(VALUE(RIGHT('Cihazlar'!S392,4)),VALUE(MID('Cihazlar'!S392,4,2)),VALUE(LEFT('Cihazlar'!S392,2))),""))))+0,EDATE((IF('Cihazlar'!S392="","",IF(ISNUMBER('Cihazlar'!S392),'Cihazlar'!S392,IFERROR(DATE(VALUE(RIGHT('Cihazlar'!S392,4)),VALUE(MID('Cihazlar'!S392,4,2)),VALUE(LEFT('Cihazlar'!S392,2))),"")))),12)))</f>
        <v/>
      </c>
      <c r="J392" s="17" t="str">
        <f>IF(I392="","",I392-TODAY())</f>
        <v/>
      </c>
      <c r="K392" s="16" t="str">
        <f>IF('Cihazlar'!V392="","",IF('Cihazlar'!W392="Uygun değil",(IF('Cihazlar'!V392="","",IF(ISNUMBER('Cihazlar'!V392),'Cihazlar'!V392,IFERROR(DATE(VALUE(RIGHT('Cihazlar'!V392,4)),VALUE(MID('Cihazlar'!V392,4,2)),VALUE(LEFT('Cihazlar'!V392,2))),""))))+0,EDATE((IF('Cihazlar'!V392="","",IF(ISNUMBER('Cihazlar'!V392),'Cihazlar'!V392,IFERROR(DATE(VALUE(RIGHT('Cihazlar'!V392,4)),VALUE(MID('Cihazlar'!V392,4,2)),VALUE(LEFT('Cihazlar'!V392,2))),"")))),12)))</f>
        <v/>
      </c>
      <c r="L392" s="17" t="str">
        <f>IF(K392="","",K392-TODAY())</f>
        <v/>
      </c>
      <c r="M392" s="16" t="str">
        <f>IF('Cihazlar'!F392&lt;&gt;"",IF('Cihazlar'!F392="","",IF(ISNUMBER('Cihazlar'!F392),'Cihazlar'!F392,IFERROR(DATE(VALUE(RIGHT('Cihazlar'!F392,4)),VALUE(MID('Cihazlar'!F392,4,2)),VALUE(LEFT('Cihazlar'!F392,2))),""))),IF('Cihazlar'!E392="","",IF(ISNUMBER('Cihazlar'!E392),'Cihazlar'!E392,IFERROR(DATE(VALUE(RIGHT('Cihazlar'!E392,4)),VALUE(MID('Cihazlar'!E392,4,2)),VALUE(LEFT('Cihazlar'!E392,2))),""))))</f>
        <v/>
      </c>
      <c r="N392" t="str">
        <f>IF('Cihazlar'!C392="","",IFERROR(MATCH('Cihazlar'!C392,'Ürünler'!$A:$A,0),IFERROR(MATCH('Cihazlar'!C392,'Ürünler'!$B:$B,0),"")))</f>
        <v/>
      </c>
      <c r="O392">
        <f>IF(P392&gt;0,0,IF('Cihazlar'!J392&lt;&gt;"",N(VALUE('Cihazlar'!J392)),IF(N392="",0,N(INDEX('Ürünler'!$C:$C,N392)))))</f>
        <v>0</v>
      </c>
      <c r="P392">
        <f>IF('Cihazlar'!K392&lt;&gt;"",N(VALUE('Cihazlar'!K392)),IF('Cihazlar'!J392&lt;&gt;"",0,IF(N392="",0,N(INDEX('Ürünler'!$D:$D,N392)))))</f>
        <v>0</v>
      </c>
    </row>
    <row r="393" spans="1:16">
      <c r="A393" t="str">
        <f>IF(AND('Cihazlar'!A393="",'Cihazlar'!B393=""),"",IFERROR(INDEX('Müşteriler'!$A:$A,MATCH(IF('Cihazlar'!A393="","§",'Cihazlar'!A393),'Müşteriler'!$K:$K,0)),IFERROR(INDEX('Müşteriler'!$A:$A,MATCH(IF('Cihazlar'!B393="","§",'Cihazlar'!B393),'Müşteriler'!$C:$C,0)),'Cihazlar'!A393&amp;'Cihazlar'!B393)))</f>
        <v/>
      </c>
      <c r="B393" t="str">
        <f>IF('Cihazlar'!C393="","",IF(N393="",'Cihazlar'!C393,INDEX('Ürünler'!$B:$B,N393)))</f>
        <v/>
      </c>
      <c r="C393" t="str">
        <f>IF('Cihazlar'!D393="","",'Cihazlar'!D393)</f>
        <v/>
      </c>
      <c r="D393" s="16" t="str">
        <f>M393</f>
        <v/>
      </c>
      <c r="E393" t="str">
        <f>IF(P393&gt;0,P393&amp;" gün",IF(O393&gt;0,O393&amp;" ay",""))</f>
        <v/>
      </c>
      <c r="F393" s="16" t="str">
        <f>IF(OR('Cihazlar'!C393="",M393=""),"",IF(P393&gt;0,M393+P393,IF(O393&gt;0,EDATE(M393,O393),"")))</f>
        <v/>
      </c>
      <c r="G393" s="17" t="str">
        <f>IF(F393="","",F393-TODAY())</f>
        <v/>
      </c>
      <c r="H393" t="str">
        <f>IF(G393="","",IF(G393&lt;0,"Gecikmiş",IF(G393&lt;=30,"30 gün içinde","Planlı")))</f>
        <v/>
      </c>
      <c r="I393" s="16" t="str">
        <f>IF('Cihazlar'!S393="","",IF('Cihazlar'!T393="Uygun değil",(IF('Cihazlar'!S393="","",IF(ISNUMBER('Cihazlar'!S393),'Cihazlar'!S393,IFERROR(DATE(VALUE(RIGHT('Cihazlar'!S393,4)),VALUE(MID('Cihazlar'!S393,4,2)),VALUE(LEFT('Cihazlar'!S393,2))),""))))+0,EDATE((IF('Cihazlar'!S393="","",IF(ISNUMBER('Cihazlar'!S393),'Cihazlar'!S393,IFERROR(DATE(VALUE(RIGHT('Cihazlar'!S393,4)),VALUE(MID('Cihazlar'!S393,4,2)),VALUE(LEFT('Cihazlar'!S393,2))),"")))),12)))</f>
        <v/>
      </c>
      <c r="J393" s="17" t="str">
        <f>IF(I393="","",I393-TODAY())</f>
        <v/>
      </c>
      <c r="K393" s="16" t="str">
        <f>IF('Cihazlar'!V393="","",IF('Cihazlar'!W393="Uygun değil",(IF('Cihazlar'!V393="","",IF(ISNUMBER('Cihazlar'!V393),'Cihazlar'!V393,IFERROR(DATE(VALUE(RIGHT('Cihazlar'!V393,4)),VALUE(MID('Cihazlar'!V393,4,2)),VALUE(LEFT('Cihazlar'!V393,2))),""))))+0,EDATE((IF('Cihazlar'!V393="","",IF(ISNUMBER('Cihazlar'!V393),'Cihazlar'!V393,IFERROR(DATE(VALUE(RIGHT('Cihazlar'!V393,4)),VALUE(MID('Cihazlar'!V393,4,2)),VALUE(LEFT('Cihazlar'!V393,2))),"")))),12)))</f>
        <v/>
      </c>
      <c r="L393" s="17" t="str">
        <f>IF(K393="","",K393-TODAY())</f>
        <v/>
      </c>
      <c r="M393" s="16" t="str">
        <f>IF('Cihazlar'!F393&lt;&gt;"",IF('Cihazlar'!F393="","",IF(ISNUMBER('Cihazlar'!F393),'Cihazlar'!F393,IFERROR(DATE(VALUE(RIGHT('Cihazlar'!F393,4)),VALUE(MID('Cihazlar'!F393,4,2)),VALUE(LEFT('Cihazlar'!F393,2))),""))),IF('Cihazlar'!E393="","",IF(ISNUMBER('Cihazlar'!E393),'Cihazlar'!E393,IFERROR(DATE(VALUE(RIGHT('Cihazlar'!E393,4)),VALUE(MID('Cihazlar'!E393,4,2)),VALUE(LEFT('Cihazlar'!E393,2))),""))))</f>
        <v/>
      </c>
      <c r="N393" t="str">
        <f>IF('Cihazlar'!C393="","",IFERROR(MATCH('Cihazlar'!C393,'Ürünler'!$A:$A,0),IFERROR(MATCH('Cihazlar'!C393,'Ürünler'!$B:$B,0),"")))</f>
        <v/>
      </c>
      <c r="O393">
        <f>IF(P393&gt;0,0,IF('Cihazlar'!J393&lt;&gt;"",N(VALUE('Cihazlar'!J393)),IF(N393="",0,N(INDEX('Ürünler'!$C:$C,N393)))))</f>
        <v>0</v>
      </c>
      <c r="P393">
        <f>IF('Cihazlar'!K393&lt;&gt;"",N(VALUE('Cihazlar'!K393)),IF('Cihazlar'!J393&lt;&gt;"",0,IF(N393="",0,N(INDEX('Ürünler'!$D:$D,N393)))))</f>
        <v>0</v>
      </c>
    </row>
    <row r="394" spans="1:16">
      <c r="A394" t="str">
        <f>IF(AND('Cihazlar'!A394="",'Cihazlar'!B394=""),"",IFERROR(INDEX('Müşteriler'!$A:$A,MATCH(IF('Cihazlar'!A394="","§",'Cihazlar'!A394),'Müşteriler'!$K:$K,0)),IFERROR(INDEX('Müşteriler'!$A:$A,MATCH(IF('Cihazlar'!B394="","§",'Cihazlar'!B394),'Müşteriler'!$C:$C,0)),'Cihazlar'!A394&amp;'Cihazlar'!B394)))</f>
        <v/>
      </c>
      <c r="B394" t="str">
        <f>IF('Cihazlar'!C394="","",IF(N394="",'Cihazlar'!C394,INDEX('Ürünler'!$B:$B,N394)))</f>
        <v/>
      </c>
      <c r="C394" t="str">
        <f>IF('Cihazlar'!D394="","",'Cihazlar'!D394)</f>
        <v/>
      </c>
      <c r="D394" s="16" t="str">
        <f>M394</f>
        <v/>
      </c>
      <c r="E394" t="str">
        <f>IF(P394&gt;0,P394&amp;" gün",IF(O394&gt;0,O394&amp;" ay",""))</f>
        <v/>
      </c>
      <c r="F394" s="16" t="str">
        <f>IF(OR('Cihazlar'!C394="",M394=""),"",IF(P394&gt;0,M394+P394,IF(O394&gt;0,EDATE(M394,O394),"")))</f>
        <v/>
      </c>
      <c r="G394" s="17" t="str">
        <f>IF(F394="","",F394-TODAY())</f>
        <v/>
      </c>
      <c r="H394" t="str">
        <f>IF(G394="","",IF(G394&lt;0,"Gecikmiş",IF(G394&lt;=30,"30 gün içinde","Planlı")))</f>
        <v/>
      </c>
      <c r="I394" s="16" t="str">
        <f>IF('Cihazlar'!S394="","",IF('Cihazlar'!T394="Uygun değil",(IF('Cihazlar'!S394="","",IF(ISNUMBER('Cihazlar'!S394),'Cihazlar'!S394,IFERROR(DATE(VALUE(RIGHT('Cihazlar'!S394,4)),VALUE(MID('Cihazlar'!S394,4,2)),VALUE(LEFT('Cihazlar'!S394,2))),""))))+0,EDATE((IF('Cihazlar'!S394="","",IF(ISNUMBER('Cihazlar'!S394),'Cihazlar'!S394,IFERROR(DATE(VALUE(RIGHT('Cihazlar'!S394,4)),VALUE(MID('Cihazlar'!S394,4,2)),VALUE(LEFT('Cihazlar'!S394,2))),"")))),12)))</f>
        <v/>
      </c>
      <c r="J394" s="17" t="str">
        <f>IF(I394="","",I394-TODAY())</f>
        <v/>
      </c>
      <c r="K394" s="16" t="str">
        <f>IF('Cihazlar'!V394="","",IF('Cihazlar'!W394="Uygun değil",(IF('Cihazlar'!V394="","",IF(ISNUMBER('Cihazlar'!V394),'Cihazlar'!V394,IFERROR(DATE(VALUE(RIGHT('Cihazlar'!V394,4)),VALUE(MID('Cihazlar'!V394,4,2)),VALUE(LEFT('Cihazlar'!V394,2))),""))))+0,EDATE((IF('Cihazlar'!V394="","",IF(ISNUMBER('Cihazlar'!V394),'Cihazlar'!V394,IFERROR(DATE(VALUE(RIGHT('Cihazlar'!V394,4)),VALUE(MID('Cihazlar'!V394,4,2)),VALUE(LEFT('Cihazlar'!V394,2))),"")))),12)))</f>
        <v/>
      </c>
      <c r="L394" s="17" t="str">
        <f>IF(K394="","",K394-TODAY())</f>
        <v/>
      </c>
      <c r="M394" s="16" t="str">
        <f>IF('Cihazlar'!F394&lt;&gt;"",IF('Cihazlar'!F394="","",IF(ISNUMBER('Cihazlar'!F394),'Cihazlar'!F394,IFERROR(DATE(VALUE(RIGHT('Cihazlar'!F394,4)),VALUE(MID('Cihazlar'!F394,4,2)),VALUE(LEFT('Cihazlar'!F394,2))),""))),IF('Cihazlar'!E394="","",IF(ISNUMBER('Cihazlar'!E394),'Cihazlar'!E394,IFERROR(DATE(VALUE(RIGHT('Cihazlar'!E394,4)),VALUE(MID('Cihazlar'!E394,4,2)),VALUE(LEFT('Cihazlar'!E394,2))),""))))</f>
        <v/>
      </c>
      <c r="N394" t="str">
        <f>IF('Cihazlar'!C394="","",IFERROR(MATCH('Cihazlar'!C394,'Ürünler'!$A:$A,0),IFERROR(MATCH('Cihazlar'!C394,'Ürünler'!$B:$B,0),"")))</f>
        <v/>
      </c>
      <c r="O394">
        <f>IF(P394&gt;0,0,IF('Cihazlar'!J394&lt;&gt;"",N(VALUE('Cihazlar'!J394)),IF(N394="",0,N(INDEX('Ürünler'!$C:$C,N394)))))</f>
        <v>0</v>
      </c>
      <c r="P394">
        <f>IF('Cihazlar'!K394&lt;&gt;"",N(VALUE('Cihazlar'!K394)),IF('Cihazlar'!J394&lt;&gt;"",0,IF(N394="",0,N(INDEX('Ürünler'!$D:$D,N394)))))</f>
        <v>0</v>
      </c>
    </row>
    <row r="395" spans="1:16">
      <c r="A395" t="str">
        <f>IF(AND('Cihazlar'!A395="",'Cihazlar'!B395=""),"",IFERROR(INDEX('Müşteriler'!$A:$A,MATCH(IF('Cihazlar'!A395="","§",'Cihazlar'!A395),'Müşteriler'!$K:$K,0)),IFERROR(INDEX('Müşteriler'!$A:$A,MATCH(IF('Cihazlar'!B395="","§",'Cihazlar'!B395),'Müşteriler'!$C:$C,0)),'Cihazlar'!A395&amp;'Cihazlar'!B395)))</f>
        <v/>
      </c>
      <c r="B395" t="str">
        <f>IF('Cihazlar'!C395="","",IF(N395="",'Cihazlar'!C395,INDEX('Ürünler'!$B:$B,N395)))</f>
        <v/>
      </c>
      <c r="C395" t="str">
        <f>IF('Cihazlar'!D395="","",'Cihazlar'!D395)</f>
        <v/>
      </c>
      <c r="D395" s="16" t="str">
        <f>M395</f>
        <v/>
      </c>
      <c r="E395" t="str">
        <f>IF(P395&gt;0,P395&amp;" gün",IF(O395&gt;0,O395&amp;" ay",""))</f>
        <v/>
      </c>
      <c r="F395" s="16" t="str">
        <f>IF(OR('Cihazlar'!C395="",M395=""),"",IF(P395&gt;0,M395+P395,IF(O395&gt;0,EDATE(M395,O395),"")))</f>
        <v/>
      </c>
      <c r="G395" s="17" t="str">
        <f>IF(F395="","",F395-TODAY())</f>
        <v/>
      </c>
      <c r="H395" t="str">
        <f>IF(G395="","",IF(G395&lt;0,"Gecikmiş",IF(G395&lt;=30,"30 gün içinde","Planlı")))</f>
        <v/>
      </c>
      <c r="I395" s="16" t="str">
        <f>IF('Cihazlar'!S395="","",IF('Cihazlar'!T395="Uygun değil",(IF('Cihazlar'!S395="","",IF(ISNUMBER('Cihazlar'!S395),'Cihazlar'!S395,IFERROR(DATE(VALUE(RIGHT('Cihazlar'!S395,4)),VALUE(MID('Cihazlar'!S395,4,2)),VALUE(LEFT('Cihazlar'!S395,2))),""))))+0,EDATE((IF('Cihazlar'!S395="","",IF(ISNUMBER('Cihazlar'!S395),'Cihazlar'!S395,IFERROR(DATE(VALUE(RIGHT('Cihazlar'!S395,4)),VALUE(MID('Cihazlar'!S395,4,2)),VALUE(LEFT('Cihazlar'!S395,2))),"")))),12)))</f>
        <v/>
      </c>
      <c r="J395" s="17" t="str">
        <f>IF(I395="","",I395-TODAY())</f>
        <v/>
      </c>
      <c r="K395" s="16" t="str">
        <f>IF('Cihazlar'!V395="","",IF('Cihazlar'!W395="Uygun değil",(IF('Cihazlar'!V395="","",IF(ISNUMBER('Cihazlar'!V395),'Cihazlar'!V395,IFERROR(DATE(VALUE(RIGHT('Cihazlar'!V395,4)),VALUE(MID('Cihazlar'!V395,4,2)),VALUE(LEFT('Cihazlar'!V395,2))),""))))+0,EDATE((IF('Cihazlar'!V395="","",IF(ISNUMBER('Cihazlar'!V395),'Cihazlar'!V395,IFERROR(DATE(VALUE(RIGHT('Cihazlar'!V395,4)),VALUE(MID('Cihazlar'!V395,4,2)),VALUE(LEFT('Cihazlar'!V395,2))),"")))),12)))</f>
        <v/>
      </c>
      <c r="L395" s="17" t="str">
        <f>IF(K395="","",K395-TODAY())</f>
        <v/>
      </c>
      <c r="M395" s="16" t="str">
        <f>IF('Cihazlar'!F395&lt;&gt;"",IF('Cihazlar'!F395="","",IF(ISNUMBER('Cihazlar'!F395),'Cihazlar'!F395,IFERROR(DATE(VALUE(RIGHT('Cihazlar'!F395,4)),VALUE(MID('Cihazlar'!F395,4,2)),VALUE(LEFT('Cihazlar'!F395,2))),""))),IF('Cihazlar'!E395="","",IF(ISNUMBER('Cihazlar'!E395),'Cihazlar'!E395,IFERROR(DATE(VALUE(RIGHT('Cihazlar'!E395,4)),VALUE(MID('Cihazlar'!E395,4,2)),VALUE(LEFT('Cihazlar'!E395,2))),""))))</f>
        <v/>
      </c>
      <c r="N395" t="str">
        <f>IF('Cihazlar'!C395="","",IFERROR(MATCH('Cihazlar'!C395,'Ürünler'!$A:$A,0),IFERROR(MATCH('Cihazlar'!C395,'Ürünler'!$B:$B,0),"")))</f>
        <v/>
      </c>
      <c r="O395">
        <f>IF(P395&gt;0,0,IF('Cihazlar'!J395&lt;&gt;"",N(VALUE('Cihazlar'!J395)),IF(N395="",0,N(INDEX('Ürünler'!$C:$C,N395)))))</f>
        <v>0</v>
      </c>
      <c r="P395">
        <f>IF('Cihazlar'!K395&lt;&gt;"",N(VALUE('Cihazlar'!K395)),IF('Cihazlar'!J395&lt;&gt;"",0,IF(N395="",0,N(INDEX('Ürünler'!$D:$D,N395)))))</f>
        <v>0</v>
      </c>
    </row>
    <row r="396" spans="1:16">
      <c r="A396" t="str">
        <f>IF(AND('Cihazlar'!A396="",'Cihazlar'!B396=""),"",IFERROR(INDEX('Müşteriler'!$A:$A,MATCH(IF('Cihazlar'!A396="","§",'Cihazlar'!A396),'Müşteriler'!$K:$K,0)),IFERROR(INDEX('Müşteriler'!$A:$A,MATCH(IF('Cihazlar'!B396="","§",'Cihazlar'!B396),'Müşteriler'!$C:$C,0)),'Cihazlar'!A396&amp;'Cihazlar'!B396)))</f>
        <v/>
      </c>
      <c r="B396" t="str">
        <f>IF('Cihazlar'!C396="","",IF(N396="",'Cihazlar'!C396,INDEX('Ürünler'!$B:$B,N396)))</f>
        <v/>
      </c>
      <c r="C396" t="str">
        <f>IF('Cihazlar'!D396="","",'Cihazlar'!D396)</f>
        <v/>
      </c>
      <c r="D396" s="16" t="str">
        <f>M396</f>
        <v/>
      </c>
      <c r="E396" t="str">
        <f>IF(P396&gt;0,P396&amp;" gün",IF(O396&gt;0,O396&amp;" ay",""))</f>
        <v/>
      </c>
      <c r="F396" s="16" t="str">
        <f>IF(OR('Cihazlar'!C396="",M396=""),"",IF(P396&gt;0,M396+P396,IF(O396&gt;0,EDATE(M396,O396),"")))</f>
        <v/>
      </c>
      <c r="G396" s="17" t="str">
        <f>IF(F396="","",F396-TODAY())</f>
        <v/>
      </c>
      <c r="H396" t="str">
        <f>IF(G396="","",IF(G396&lt;0,"Gecikmiş",IF(G396&lt;=30,"30 gün içinde","Planlı")))</f>
        <v/>
      </c>
      <c r="I396" s="16" t="str">
        <f>IF('Cihazlar'!S396="","",IF('Cihazlar'!T396="Uygun değil",(IF('Cihazlar'!S396="","",IF(ISNUMBER('Cihazlar'!S396),'Cihazlar'!S396,IFERROR(DATE(VALUE(RIGHT('Cihazlar'!S396,4)),VALUE(MID('Cihazlar'!S396,4,2)),VALUE(LEFT('Cihazlar'!S396,2))),""))))+0,EDATE((IF('Cihazlar'!S396="","",IF(ISNUMBER('Cihazlar'!S396),'Cihazlar'!S396,IFERROR(DATE(VALUE(RIGHT('Cihazlar'!S396,4)),VALUE(MID('Cihazlar'!S396,4,2)),VALUE(LEFT('Cihazlar'!S396,2))),"")))),12)))</f>
        <v/>
      </c>
      <c r="J396" s="17" t="str">
        <f>IF(I396="","",I396-TODAY())</f>
        <v/>
      </c>
      <c r="K396" s="16" t="str">
        <f>IF('Cihazlar'!V396="","",IF('Cihazlar'!W396="Uygun değil",(IF('Cihazlar'!V396="","",IF(ISNUMBER('Cihazlar'!V396),'Cihazlar'!V396,IFERROR(DATE(VALUE(RIGHT('Cihazlar'!V396,4)),VALUE(MID('Cihazlar'!V396,4,2)),VALUE(LEFT('Cihazlar'!V396,2))),""))))+0,EDATE((IF('Cihazlar'!V396="","",IF(ISNUMBER('Cihazlar'!V396),'Cihazlar'!V396,IFERROR(DATE(VALUE(RIGHT('Cihazlar'!V396,4)),VALUE(MID('Cihazlar'!V396,4,2)),VALUE(LEFT('Cihazlar'!V396,2))),"")))),12)))</f>
        <v/>
      </c>
      <c r="L396" s="17" t="str">
        <f>IF(K396="","",K396-TODAY())</f>
        <v/>
      </c>
      <c r="M396" s="16" t="str">
        <f>IF('Cihazlar'!F396&lt;&gt;"",IF('Cihazlar'!F396="","",IF(ISNUMBER('Cihazlar'!F396),'Cihazlar'!F396,IFERROR(DATE(VALUE(RIGHT('Cihazlar'!F396,4)),VALUE(MID('Cihazlar'!F396,4,2)),VALUE(LEFT('Cihazlar'!F396,2))),""))),IF('Cihazlar'!E396="","",IF(ISNUMBER('Cihazlar'!E396),'Cihazlar'!E396,IFERROR(DATE(VALUE(RIGHT('Cihazlar'!E396,4)),VALUE(MID('Cihazlar'!E396,4,2)),VALUE(LEFT('Cihazlar'!E396,2))),""))))</f>
        <v/>
      </c>
      <c r="N396" t="str">
        <f>IF('Cihazlar'!C396="","",IFERROR(MATCH('Cihazlar'!C396,'Ürünler'!$A:$A,0),IFERROR(MATCH('Cihazlar'!C396,'Ürünler'!$B:$B,0),"")))</f>
        <v/>
      </c>
      <c r="O396">
        <f>IF(P396&gt;0,0,IF('Cihazlar'!J396&lt;&gt;"",N(VALUE('Cihazlar'!J396)),IF(N396="",0,N(INDEX('Ürünler'!$C:$C,N396)))))</f>
        <v>0</v>
      </c>
      <c r="P396">
        <f>IF('Cihazlar'!K396&lt;&gt;"",N(VALUE('Cihazlar'!K396)),IF('Cihazlar'!J396&lt;&gt;"",0,IF(N396="",0,N(INDEX('Ürünler'!$D:$D,N396)))))</f>
        <v>0</v>
      </c>
    </row>
    <row r="397" spans="1:16">
      <c r="A397" t="str">
        <f>IF(AND('Cihazlar'!A397="",'Cihazlar'!B397=""),"",IFERROR(INDEX('Müşteriler'!$A:$A,MATCH(IF('Cihazlar'!A397="","§",'Cihazlar'!A397),'Müşteriler'!$K:$K,0)),IFERROR(INDEX('Müşteriler'!$A:$A,MATCH(IF('Cihazlar'!B397="","§",'Cihazlar'!B397),'Müşteriler'!$C:$C,0)),'Cihazlar'!A397&amp;'Cihazlar'!B397)))</f>
        <v/>
      </c>
      <c r="B397" t="str">
        <f>IF('Cihazlar'!C397="","",IF(N397="",'Cihazlar'!C397,INDEX('Ürünler'!$B:$B,N397)))</f>
        <v/>
      </c>
      <c r="C397" t="str">
        <f>IF('Cihazlar'!D397="","",'Cihazlar'!D397)</f>
        <v/>
      </c>
      <c r="D397" s="16" t="str">
        <f>M397</f>
        <v/>
      </c>
      <c r="E397" t="str">
        <f>IF(P397&gt;0,P397&amp;" gün",IF(O397&gt;0,O397&amp;" ay",""))</f>
        <v/>
      </c>
      <c r="F397" s="16" t="str">
        <f>IF(OR('Cihazlar'!C397="",M397=""),"",IF(P397&gt;0,M397+P397,IF(O397&gt;0,EDATE(M397,O397),"")))</f>
        <v/>
      </c>
      <c r="G397" s="17" t="str">
        <f>IF(F397="","",F397-TODAY())</f>
        <v/>
      </c>
      <c r="H397" t="str">
        <f>IF(G397="","",IF(G397&lt;0,"Gecikmiş",IF(G397&lt;=30,"30 gün içinde","Planlı")))</f>
        <v/>
      </c>
      <c r="I397" s="16" t="str">
        <f>IF('Cihazlar'!S397="","",IF('Cihazlar'!T397="Uygun değil",(IF('Cihazlar'!S397="","",IF(ISNUMBER('Cihazlar'!S397),'Cihazlar'!S397,IFERROR(DATE(VALUE(RIGHT('Cihazlar'!S397,4)),VALUE(MID('Cihazlar'!S397,4,2)),VALUE(LEFT('Cihazlar'!S397,2))),""))))+0,EDATE((IF('Cihazlar'!S397="","",IF(ISNUMBER('Cihazlar'!S397),'Cihazlar'!S397,IFERROR(DATE(VALUE(RIGHT('Cihazlar'!S397,4)),VALUE(MID('Cihazlar'!S397,4,2)),VALUE(LEFT('Cihazlar'!S397,2))),"")))),12)))</f>
        <v/>
      </c>
      <c r="J397" s="17" t="str">
        <f>IF(I397="","",I397-TODAY())</f>
        <v/>
      </c>
      <c r="K397" s="16" t="str">
        <f>IF('Cihazlar'!V397="","",IF('Cihazlar'!W397="Uygun değil",(IF('Cihazlar'!V397="","",IF(ISNUMBER('Cihazlar'!V397),'Cihazlar'!V397,IFERROR(DATE(VALUE(RIGHT('Cihazlar'!V397,4)),VALUE(MID('Cihazlar'!V397,4,2)),VALUE(LEFT('Cihazlar'!V397,2))),""))))+0,EDATE((IF('Cihazlar'!V397="","",IF(ISNUMBER('Cihazlar'!V397),'Cihazlar'!V397,IFERROR(DATE(VALUE(RIGHT('Cihazlar'!V397,4)),VALUE(MID('Cihazlar'!V397,4,2)),VALUE(LEFT('Cihazlar'!V397,2))),"")))),12)))</f>
        <v/>
      </c>
      <c r="L397" s="17" t="str">
        <f>IF(K397="","",K397-TODAY())</f>
        <v/>
      </c>
      <c r="M397" s="16" t="str">
        <f>IF('Cihazlar'!F397&lt;&gt;"",IF('Cihazlar'!F397="","",IF(ISNUMBER('Cihazlar'!F397),'Cihazlar'!F397,IFERROR(DATE(VALUE(RIGHT('Cihazlar'!F397,4)),VALUE(MID('Cihazlar'!F397,4,2)),VALUE(LEFT('Cihazlar'!F397,2))),""))),IF('Cihazlar'!E397="","",IF(ISNUMBER('Cihazlar'!E397),'Cihazlar'!E397,IFERROR(DATE(VALUE(RIGHT('Cihazlar'!E397,4)),VALUE(MID('Cihazlar'!E397,4,2)),VALUE(LEFT('Cihazlar'!E397,2))),""))))</f>
        <v/>
      </c>
      <c r="N397" t="str">
        <f>IF('Cihazlar'!C397="","",IFERROR(MATCH('Cihazlar'!C397,'Ürünler'!$A:$A,0),IFERROR(MATCH('Cihazlar'!C397,'Ürünler'!$B:$B,0),"")))</f>
        <v/>
      </c>
      <c r="O397">
        <f>IF(P397&gt;0,0,IF('Cihazlar'!J397&lt;&gt;"",N(VALUE('Cihazlar'!J397)),IF(N397="",0,N(INDEX('Ürünler'!$C:$C,N397)))))</f>
        <v>0</v>
      </c>
      <c r="P397">
        <f>IF('Cihazlar'!K397&lt;&gt;"",N(VALUE('Cihazlar'!K397)),IF('Cihazlar'!J397&lt;&gt;"",0,IF(N397="",0,N(INDEX('Ürünler'!$D:$D,N397)))))</f>
        <v>0</v>
      </c>
    </row>
    <row r="398" spans="1:16">
      <c r="A398" t="str">
        <f>IF(AND('Cihazlar'!A398="",'Cihazlar'!B398=""),"",IFERROR(INDEX('Müşteriler'!$A:$A,MATCH(IF('Cihazlar'!A398="","§",'Cihazlar'!A398),'Müşteriler'!$K:$K,0)),IFERROR(INDEX('Müşteriler'!$A:$A,MATCH(IF('Cihazlar'!B398="","§",'Cihazlar'!B398),'Müşteriler'!$C:$C,0)),'Cihazlar'!A398&amp;'Cihazlar'!B398)))</f>
        <v/>
      </c>
      <c r="B398" t="str">
        <f>IF('Cihazlar'!C398="","",IF(N398="",'Cihazlar'!C398,INDEX('Ürünler'!$B:$B,N398)))</f>
        <v/>
      </c>
      <c r="C398" t="str">
        <f>IF('Cihazlar'!D398="","",'Cihazlar'!D398)</f>
        <v/>
      </c>
      <c r="D398" s="16" t="str">
        <f>M398</f>
        <v/>
      </c>
      <c r="E398" t="str">
        <f>IF(P398&gt;0,P398&amp;" gün",IF(O398&gt;0,O398&amp;" ay",""))</f>
        <v/>
      </c>
      <c r="F398" s="16" t="str">
        <f>IF(OR('Cihazlar'!C398="",M398=""),"",IF(P398&gt;0,M398+P398,IF(O398&gt;0,EDATE(M398,O398),"")))</f>
        <v/>
      </c>
      <c r="G398" s="17" t="str">
        <f>IF(F398="","",F398-TODAY())</f>
        <v/>
      </c>
      <c r="H398" t="str">
        <f>IF(G398="","",IF(G398&lt;0,"Gecikmiş",IF(G398&lt;=30,"30 gün içinde","Planlı")))</f>
        <v/>
      </c>
      <c r="I398" s="16" t="str">
        <f>IF('Cihazlar'!S398="","",IF('Cihazlar'!T398="Uygun değil",(IF('Cihazlar'!S398="","",IF(ISNUMBER('Cihazlar'!S398),'Cihazlar'!S398,IFERROR(DATE(VALUE(RIGHT('Cihazlar'!S398,4)),VALUE(MID('Cihazlar'!S398,4,2)),VALUE(LEFT('Cihazlar'!S398,2))),""))))+0,EDATE((IF('Cihazlar'!S398="","",IF(ISNUMBER('Cihazlar'!S398),'Cihazlar'!S398,IFERROR(DATE(VALUE(RIGHT('Cihazlar'!S398,4)),VALUE(MID('Cihazlar'!S398,4,2)),VALUE(LEFT('Cihazlar'!S398,2))),"")))),12)))</f>
        <v/>
      </c>
      <c r="J398" s="17" t="str">
        <f>IF(I398="","",I398-TODAY())</f>
        <v/>
      </c>
      <c r="K398" s="16" t="str">
        <f>IF('Cihazlar'!V398="","",IF('Cihazlar'!W398="Uygun değil",(IF('Cihazlar'!V398="","",IF(ISNUMBER('Cihazlar'!V398),'Cihazlar'!V398,IFERROR(DATE(VALUE(RIGHT('Cihazlar'!V398,4)),VALUE(MID('Cihazlar'!V398,4,2)),VALUE(LEFT('Cihazlar'!V398,2))),""))))+0,EDATE((IF('Cihazlar'!V398="","",IF(ISNUMBER('Cihazlar'!V398),'Cihazlar'!V398,IFERROR(DATE(VALUE(RIGHT('Cihazlar'!V398,4)),VALUE(MID('Cihazlar'!V398,4,2)),VALUE(LEFT('Cihazlar'!V398,2))),"")))),12)))</f>
        <v/>
      </c>
      <c r="L398" s="17" t="str">
        <f>IF(K398="","",K398-TODAY())</f>
        <v/>
      </c>
      <c r="M398" s="16" t="str">
        <f>IF('Cihazlar'!F398&lt;&gt;"",IF('Cihazlar'!F398="","",IF(ISNUMBER('Cihazlar'!F398),'Cihazlar'!F398,IFERROR(DATE(VALUE(RIGHT('Cihazlar'!F398,4)),VALUE(MID('Cihazlar'!F398,4,2)),VALUE(LEFT('Cihazlar'!F398,2))),""))),IF('Cihazlar'!E398="","",IF(ISNUMBER('Cihazlar'!E398),'Cihazlar'!E398,IFERROR(DATE(VALUE(RIGHT('Cihazlar'!E398,4)),VALUE(MID('Cihazlar'!E398,4,2)),VALUE(LEFT('Cihazlar'!E398,2))),""))))</f>
        <v/>
      </c>
      <c r="N398" t="str">
        <f>IF('Cihazlar'!C398="","",IFERROR(MATCH('Cihazlar'!C398,'Ürünler'!$A:$A,0),IFERROR(MATCH('Cihazlar'!C398,'Ürünler'!$B:$B,0),"")))</f>
        <v/>
      </c>
      <c r="O398">
        <f>IF(P398&gt;0,0,IF('Cihazlar'!J398&lt;&gt;"",N(VALUE('Cihazlar'!J398)),IF(N398="",0,N(INDEX('Ürünler'!$C:$C,N398)))))</f>
        <v>0</v>
      </c>
      <c r="P398">
        <f>IF('Cihazlar'!K398&lt;&gt;"",N(VALUE('Cihazlar'!K398)),IF('Cihazlar'!J398&lt;&gt;"",0,IF(N398="",0,N(INDEX('Ürünler'!$D:$D,N398)))))</f>
        <v>0</v>
      </c>
    </row>
    <row r="399" spans="1:16">
      <c r="A399" t="str">
        <f>IF(AND('Cihazlar'!A399="",'Cihazlar'!B399=""),"",IFERROR(INDEX('Müşteriler'!$A:$A,MATCH(IF('Cihazlar'!A399="","§",'Cihazlar'!A399),'Müşteriler'!$K:$K,0)),IFERROR(INDEX('Müşteriler'!$A:$A,MATCH(IF('Cihazlar'!B399="","§",'Cihazlar'!B399),'Müşteriler'!$C:$C,0)),'Cihazlar'!A399&amp;'Cihazlar'!B399)))</f>
        <v/>
      </c>
      <c r="B399" t="str">
        <f>IF('Cihazlar'!C399="","",IF(N399="",'Cihazlar'!C399,INDEX('Ürünler'!$B:$B,N399)))</f>
        <v/>
      </c>
      <c r="C399" t="str">
        <f>IF('Cihazlar'!D399="","",'Cihazlar'!D399)</f>
        <v/>
      </c>
      <c r="D399" s="16" t="str">
        <f>M399</f>
        <v/>
      </c>
      <c r="E399" t="str">
        <f>IF(P399&gt;0,P399&amp;" gün",IF(O399&gt;0,O399&amp;" ay",""))</f>
        <v/>
      </c>
      <c r="F399" s="16" t="str">
        <f>IF(OR('Cihazlar'!C399="",M399=""),"",IF(P399&gt;0,M399+P399,IF(O399&gt;0,EDATE(M399,O399),"")))</f>
        <v/>
      </c>
      <c r="G399" s="17" t="str">
        <f>IF(F399="","",F399-TODAY())</f>
        <v/>
      </c>
      <c r="H399" t="str">
        <f>IF(G399="","",IF(G399&lt;0,"Gecikmiş",IF(G399&lt;=30,"30 gün içinde","Planlı")))</f>
        <v/>
      </c>
      <c r="I399" s="16" t="str">
        <f>IF('Cihazlar'!S399="","",IF('Cihazlar'!T399="Uygun değil",(IF('Cihazlar'!S399="","",IF(ISNUMBER('Cihazlar'!S399),'Cihazlar'!S399,IFERROR(DATE(VALUE(RIGHT('Cihazlar'!S399,4)),VALUE(MID('Cihazlar'!S399,4,2)),VALUE(LEFT('Cihazlar'!S399,2))),""))))+0,EDATE((IF('Cihazlar'!S399="","",IF(ISNUMBER('Cihazlar'!S399),'Cihazlar'!S399,IFERROR(DATE(VALUE(RIGHT('Cihazlar'!S399,4)),VALUE(MID('Cihazlar'!S399,4,2)),VALUE(LEFT('Cihazlar'!S399,2))),"")))),12)))</f>
        <v/>
      </c>
      <c r="J399" s="17" t="str">
        <f>IF(I399="","",I399-TODAY())</f>
        <v/>
      </c>
      <c r="K399" s="16" t="str">
        <f>IF('Cihazlar'!V399="","",IF('Cihazlar'!W399="Uygun değil",(IF('Cihazlar'!V399="","",IF(ISNUMBER('Cihazlar'!V399),'Cihazlar'!V399,IFERROR(DATE(VALUE(RIGHT('Cihazlar'!V399,4)),VALUE(MID('Cihazlar'!V399,4,2)),VALUE(LEFT('Cihazlar'!V399,2))),""))))+0,EDATE((IF('Cihazlar'!V399="","",IF(ISNUMBER('Cihazlar'!V399),'Cihazlar'!V399,IFERROR(DATE(VALUE(RIGHT('Cihazlar'!V399,4)),VALUE(MID('Cihazlar'!V399,4,2)),VALUE(LEFT('Cihazlar'!V399,2))),"")))),12)))</f>
        <v/>
      </c>
      <c r="L399" s="17" t="str">
        <f>IF(K399="","",K399-TODAY())</f>
        <v/>
      </c>
      <c r="M399" s="16" t="str">
        <f>IF('Cihazlar'!F399&lt;&gt;"",IF('Cihazlar'!F399="","",IF(ISNUMBER('Cihazlar'!F399),'Cihazlar'!F399,IFERROR(DATE(VALUE(RIGHT('Cihazlar'!F399,4)),VALUE(MID('Cihazlar'!F399,4,2)),VALUE(LEFT('Cihazlar'!F399,2))),""))),IF('Cihazlar'!E399="","",IF(ISNUMBER('Cihazlar'!E399),'Cihazlar'!E399,IFERROR(DATE(VALUE(RIGHT('Cihazlar'!E399,4)),VALUE(MID('Cihazlar'!E399,4,2)),VALUE(LEFT('Cihazlar'!E399,2))),""))))</f>
        <v/>
      </c>
      <c r="N399" t="str">
        <f>IF('Cihazlar'!C399="","",IFERROR(MATCH('Cihazlar'!C399,'Ürünler'!$A:$A,0),IFERROR(MATCH('Cihazlar'!C399,'Ürünler'!$B:$B,0),"")))</f>
        <v/>
      </c>
      <c r="O399">
        <f>IF(P399&gt;0,0,IF('Cihazlar'!J399&lt;&gt;"",N(VALUE('Cihazlar'!J399)),IF(N399="",0,N(INDEX('Ürünler'!$C:$C,N399)))))</f>
        <v>0</v>
      </c>
      <c r="P399">
        <f>IF('Cihazlar'!K399&lt;&gt;"",N(VALUE('Cihazlar'!K399)),IF('Cihazlar'!J399&lt;&gt;"",0,IF(N399="",0,N(INDEX('Ürünler'!$D:$D,N399)))))</f>
        <v>0</v>
      </c>
    </row>
    <row r="400" spans="1:16">
      <c r="A400" t="str">
        <f>IF(AND('Cihazlar'!A400="",'Cihazlar'!B400=""),"",IFERROR(INDEX('Müşteriler'!$A:$A,MATCH(IF('Cihazlar'!A400="","§",'Cihazlar'!A400),'Müşteriler'!$K:$K,0)),IFERROR(INDEX('Müşteriler'!$A:$A,MATCH(IF('Cihazlar'!B400="","§",'Cihazlar'!B400),'Müşteriler'!$C:$C,0)),'Cihazlar'!A400&amp;'Cihazlar'!B400)))</f>
        <v/>
      </c>
      <c r="B400" t="str">
        <f>IF('Cihazlar'!C400="","",IF(N400="",'Cihazlar'!C400,INDEX('Ürünler'!$B:$B,N400)))</f>
        <v/>
      </c>
      <c r="C400" t="str">
        <f>IF('Cihazlar'!D400="","",'Cihazlar'!D400)</f>
        <v/>
      </c>
      <c r="D400" s="16" t="str">
        <f>M400</f>
        <v/>
      </c>
      <c r="E400" t="str">
        <f>IF(P400&gt;0,P400&amp;" gün",IF(O400&gt;0,O400&amp;" ay",""))</f>
        <v/>
      </c>
      <c r="F400" s="16" t="str">
        <f>IF(OR('Cihazlar'!C400="",M400=""),"",IF(P400&gt;0,M400+P400,IF(O400&gt;0,EDATE(M400,O400),"")))</f>
        <v/>
      </c>
      <c r="G400" s="17" t="str">
        <f>IF(F400="","",F400-TODAY())</f>
        <v/>
      </c>
      <c r="H400" t="str">
        <f>IF(G400="","",IF(G400&lt;0,"Gecikmiş",IF(G400&lt;=30,"30 gün içinde","Planlı")))</f>
        <v/>
      </c>
      <c r="I400" s="16" t="str">
        <f>IF('Cihazlar'!S400="","",IF('Cihazlar'!T400="Uygun değil",(IF('Cihazlar'!S400="","",IF(ISNUMBER('Cihazlar'!S400),'Cihazlar'!S400,IFERROR(DATE(VALUE(RIGHT('Cihazlar'!S400,4)),VALUE(MID('Cihazlar'!S400,4,2)),VALUE(LEFT('Cihazlar'!S400,2))),""))))+0,EDATE((IF('Cihazlar'!S400="","",IF(ISNUMBER('Cihazlar'!S400),'Cihazlar'!S400,IFERROR(DATE(VALUE(RIGHT('Cihazlar'!S400,4)),VALUE(MID('Cihazlar'!S400,4,2)),VALUE(LEFT('Cihazlar'!S400,2))),"")))),12)))</f>
        <v/>
      </c>
      <c r="J400" s="17" t="str">
        <f>IF(I400="","",I400-TODAY())</f>
        <v/>
      </c>
      <c r="K400" s="16" t="str">
        <f>IF('Cihazlar'!V400="","",IF('Cihazlar'!W400="Uygun değil",(IF('Cihazlar'!V400="","",IF(ISNUMBER('Cihazlar'!V400),'Cihazlar'!V400,IFERROR(DATE(VALUE(RIGHT('Cihazlar'!V400,4)),VALUE(MID('Cihazlar'!V400,4,2)),VALUE(LEFT('Cihazlar'!V400,2))),""))))+0,EDATE((IF('Cihazlar'!V400="","",IF(ISNUMBER('Cihazlar'!V400),'Cihazlar'!V400,IFERROR(DATE(VALUE(RIGHT('Cihazlar'!V400,4)),VALUE(MID('Cihazlar'!V400,4,2)),VALUE(LEFT('Cihazlar'!V400,2))),"")))),12)))</f>
        <v/>
      </c>
      <c r="L400" s="17" t="str">
        <f>IF(K400="","",K400-TODAY())</f>
        <v/>
      </c>
      <c r="M400" s="16" t="str">
        <f>IF('Cihazlar'!F400&lt;&gt;"",IF('Cihazlar'!F400="","",IF(ISNUMBER('Cihazlar'!F400),'Cihazlar'!F400,IFERROR(DATE(VALUE(RIGHT('Cihazlar'!F400,4)),VALUE(MID('Cihazlar'!F400,4,2)),VALUE(LEFT('Cihazlar'!F400,2))),""))),IF('Cihazlar'!E400="","",IF(ISNUMBER('Cihazlar'!E400),'Cihazlar'!E400,IFERROR(DATE(VALUE(RIGHT('Cihazlar'!E400,4)),VALUE(MID('Cihazlar'!E400,4,2)),VALUE(LEFT('Cihazlar'!E400,2))),""))))</f>
        <v/>
      </c>
      <c r="N400" t="str">
        <f>IF('Cihazlar'!C400="","",IFERROR(MATCH('Cihazlar'!C400,'Ürünler'!$A:$A,0),IFERROR(MATCH('Cihazlar'!C400,'Ürünler'!$B:$B,0),"")))</f>
        <v/>
      </c>
      <c r="O400">
        <f>IF(P400&gt;0,0,IF('Cihazlar'!J400&lt;&gt;"",N(VALUE('Cihazlar'!J400)),IF(N400="",0,N(INDEX('Ürünler'!$C:$C,N400)))))</f>
        <v>0</v>
      </c>
      <c r="P400">
        <f>IF('Cihazlar'!K400&lt;&gt;"",N(VALUE('Cihazlar'!K400)),IF('Cihazlar'!J400&lt;&gt;"",0,IF(N400="",0,N(INDEX('Ürünler'!$D:$D,N400)))))</f>
        <v>0</v>
      </c>
    </row>
    <row r="401" spans="1:16">
      <c r="A401" t="str">
        <f>IF(AND('Cihazlar'!A401="",'Cihazlar'!B401=""),"",IFERROR(INDEX('Müşteriler'!$A:$A,MATCH(IF('Cihazlar'!A401="","§",'Cihazlar'!A401),'Müşteriler'!$K:$K,0)),IFERROR(INDEX('Müşteriler'!$A:$A,MATCH(IF('Cihazlar'!B401="","§",'Cihazlar'!B401),'Müşteriler'!$C:$C,0)),'Cihazlar'!A401&amp;'Cihazlar'!B401)))</f>
        <v/>
      </c>
      <c r="B401" t="str">
        <f>IF('Cihazlar'!C401="","",IF(N401="",'Cihazlar'!C401,INDEX('Ürünler'!$B:$B,N401)))</f>
        <v/>
      </c>
      <c r="C401" t="str">
        <f>IF('Cihazlar'!D401="","",'Cihazlar'!D401)</f>
        <v/>
      </c>
      <c r="D401" s="16" t="str">
        <f>M401</f>
        <v/>
      </c>
      <c r="E401" t="str">
        <f>IF(P401&gt;0,P401&amp;" gün",IF(O401&gt;0,O401&amp;" ay",""))</f>
        <v/>
      </c>
      <c r="F401" s="16" t="str">
        <f>IF(OR('Cihazlar'!C401="",M401=""),"",IF(P401&gt;0,M401+P401,IF(O401&gt;0,EDATE(M401,O401),"")))</f>
        <v/>
      </c>
      <c r="G401" s="17" t="str">
        <f>IF(F401="","",F401-TODAY())</f>
        <v/>
      </c>
      <c r="H401" t="str">
        <f>IF(G401="","",IF(G401&lt;0,"Gecikmiş",IF(G401&lt;=30,"30 gün içinde","Planlı")))</f>
        <v/>
      </c>
      <c r="I401" s="16" t="str">
        <f>IF('Cihazlar'!S401="","",IF('Cihazlar'!T401="Uygun değil",(IF('Cihazlar'!S401="","",IF(ISNUMBER('Cihazlar'!S401),'Cihazlar'!S401,IFERROR(DATE(VALUE(RIGHT('Cihazlar'!S401,4)),VALUE(MID('Cihazlar'!S401,4,2)),VALUE(LEFT('Cihazlar'!S401,2))),""))))+0,EDATE((IF('Cihazlar'!S401="","",IF(ISNUMBER('Cihazlar'!S401),'Cihazlar'!S401,IFERROR(DATE(VALUE(RIGHT('Cihazlar'!S401,4)),VALUE(MID('Cihazlar'!S401,4,2)),VALUE(LEFT('Cihazlar'!S401,2))),"")))),12)))</f>
        <v/>
      </c>
      <c r="J401" s="17" t="str">
        <f>IF(I401="","",I401-TODAY())</f>
        <v/>
      </c>
      <c r="K401" s="16" t="str">
        <f>IF('Cihazlar'!V401="","",IF('Cihazlar'!W401="Uygun değil",(IF('Cihazlar'!V401="","",IF(ISNUMBER('Cihazlar'!V401),'Cihazlar'!V401,IFERROR(DATE(VALUE(RIGHT('Cihazlar'!V401,4)),VALUE(MID('Cihazlar'!V401,4,2)),VALUE(LEFT('Cihazlar'!V401,2))),""))))+0,EDATE((IF('Cihazlar'!V401="","",IF(ISNUMBER('Cihazlar'!V401),'Cihazlar'!V401,IFERROR(DATE(VALUE(RIGHT('Cihazlar'!V401,4)),VALUE(MID('Cihazlar'!V401,4,2)),VALUE(LEFT('Cihazlar'!V401,2))),"")))),12)))</f>
        <v/>
      </c>
      <c r="L401" s="17" t="str">
        <f>IF(K401="","",K401-TODAY())</f>
        <v/>
      </c>
      <c r="M401" s="16" t="str">
        <f>IF('Cihazlar'!F401&lt;&gt;"",IF('Cihazlar'!F401="","",IF(ISNUMBER('Cihazlar'!F401),'Cihazlar'!F401,IFERROR(DATE(VALUE(RIGHT('Cihazlar'!F401,4)),VALUE(MID('Cihazlar'!F401,4,2)),VALUE(LEFT('Cihazlar'!F401,2))),""))),IF('Cihazlar'!E401="","",IF(ISNUMBER('Cihazlar'!E401),'Cihazlar'!E401,IFERROR(DATE(VALUE(RIGHT('Cihazlar'!E401,4)),VALUE(MID('Cihazlar'!E401,4,2)),VALUE(LEFT('Cihazlar'!E401,2))),""))))</f>
        <v/>
      </c>
      <c r="N401" t="str">
        <f>IF('Cihazlar'!C401="","",IFERROR(MATCH('Cihazlar'!C401,'Ürünler'!$A:$A,0),IFERROR(MATCH('Cihazlar'!C401,'Ürünler'!$B:$B,0),"")))</f>
        <v/>
      </c>
      <c r="O401">
        <f>IF(P401&gt;0,0,IF('Cihazlar'!J401&lt;&gt;"",N(VALUE('Cihazlar'!J401)),IF(N401="",0,N(INDEX('Ürünler'!$C:$C,N401)))))</f>
        <v>0</v>
      </c>
      <c r="P401">
        <f>IF('Cihazlar'!K401&lt;&gt;"",N(VALUE('Cihazlar'!K401)),IF('Cihazlar'!J401&lt;&gt;"",0,IF(N401="",0,N(INDEX('Ürünler'!$D:$D,N401)))))</f>
        <v>0</v>
      </c>
    </row>
    <row r="402" spans="1:16">
      <c r="A402" t="str">
        <f>IF(AND('Cihazlar'!A402="",'Cihazlar'!B402=""),"",IFERROR(INDEX('Müşteriler'!$A:$A,MATCH(IF('Cihazlar'!A402="","§",'Cihazlar'!A402),'Müşteriler'!$K:$K,0)),IFERROR(INDEX('Müşteriler'!$A:$A,MATCH(IF('Cihazlar'!B402="","§",'Cihazlar'!B402),'Müşteriler'!$C:$C,0)),'Cihazlar'!A402&amp;'Cihazlar'!B402)))</f>
        <v/>
      </c>
      <c r="B402" t="str">
        <f>IF('Cihazlar'!C402="","",IF(N402="",'Cihazlar'!C402,INDEX('Ürünler'!$B:$B,N402)))</f>
        <v/>
      </c>
      <c r="C402" t="str">
        <f>IF('Cihazlar'!D402="","",'Cihazlar'!D402)</f>
        <v/>
      </c>
      <c r="D402" s="16" t="str">
        <f>M402</f>
        <v/>
      </c>
      <c r="E402" t="str">
        <f>IF(P402&gt;0,P402&amp;" gün",IF(O402&gt;0,O402&amp;" ay",""))</f>
        <v/>
      </c>
      <c r="F402" s="16" t="str">
        <f>IF(OR('Cihazlar'!C402="",M402=""),"",IF(P402&gt;0,M402+P402,IF(O402&gt;0,EDATE(M402,O402),"")))</f>
        <v/>
      </c>
      <c r="G402" s="17" t="str">
        <f>IF(F402="","",F402-TODAY())</f>
        <v/>
      </c>
      <c r="H402" t="str">
        <f>IF(G402="","",IF(G402&lt;0,"Gecikmiş",IF(G402&lt;=30,"30 gün içinde","Planlı")))</f>
        <v/>
      </c>
      <c r="I402" s="16" t="str">
        <f>IF('Cihazlar'!S402="","",IF('Cihazlar'!T402="Uygun değil",(IF('Cihazlar'!S402="","",IF(ISNUMBER('Cihazlar'!S402),'Cihazlar'!S402,IFERROR(DATE(VALUE(RIGHT('Cihazlar'!S402,4)),VALUE(MID('Cihazlar'!S402,4,2)),VALUE(LEFT('Cihazlar'!S402,2))),""))))+0,EDATE((IF('Cihazlar'!S402="","",IF(ISNUMBER('Cihazlar'!S402),'Cihazlar'!S402,IFERROR(DATE(VALUE(RIGHT('Cihazlar'!S402,4)),VALUE(MID('Cihazlar'!S402,4,2)),VALUE(LEFT('Cihazlar'!S402,2))),"")))),12)))</f>
        <v/>
      </c>
      <c r="J402" s="17" t="str">
        <f>IF(I402="","",I402-TODAY())</f>
        <v/>
      </c>
      <c r="K402" s="16" t="str">
        <f>IF('Cihazlar'!V402="","",IF('Cihazlar'!W402="Uygun değil",(IF('Cihazlar'!V402="","",IF(ISNUMBER('Cihazlar'!V402),'Cihazlar'!V402,IFERROR(DATE(VALUE(RIGHT('Cihazlar'!V402,4)),VALUE(MID('Cihazlar'!V402,4,2)),VALUE(LEFT('Cihazlar'!V402,2))),""))))+0,EDATE((IF('Cihazlar'!V402="","",IF(ISNUMBER('Cihazlar'!V402),'Cihazlar'!V402,IFERROR(DATE(VALUE(RIGHT('Cihazlar'!V402,4)),VALUE(MID('Cihazlar'!V402,4,2)),VALUE(LEFT('Cihazlar'!V402,2))),"")))),12)))</f>
        <v/>
      </c>
      <c r="L402" s="17" t="str">
        <f>IF(K402="","",K402-TODAY())</f>
        <v/>
      </c>
      <c r="M402" s="16" t="str">
        <f>IF('Cihazlar'!F402&lt;&gt;"",IF('Cihazlar'!F402="","",IF(ISNUMBER('Cihazlar'!F402),'Cihazlar'!F402,IFERROR(DATE(VALUE(RIGHT('Cihazlar'!F402,4)),VALUE(MID('Cihazlar'!F402,4,2)),VALUE(LEFT('Cihazlar'!F402,2))),""))),IF('Cihazlar'!E402="","",IF(ISNUMBER('Cihazlar'!E402),'Cihazlar'!E402,IFERROR(DATE(VALUE(RIGHT('Cihazlar'!E402,4)),VALUE(MID('Cihazlar'!E402,4,2)),VALUE(LEFT('Cihazlar'!E402,2))),""))))</f>
        <v/>
      </c>
      <c r="N402" t="str">
        <f>IF('Cihazlar'!C402="","",IFERROR(MATCH('Cihazlar'!C402,'Ürünler'!$A:$A,0),IFERROR(MATCH('Cihazlar'!C402,'Ürünler'!$B:$B,0),"")))</f>
        <v/>
      </c>
      <c r="O402">
        <f>IF(P402&gt;0,0,IF('Cihazlar'!J402&lt;&gt;"",N(VALUE('Cihazlar'!J402)),IF(N402="",0,N(INDEX('Ürünler'!$C:$C,N402)))))</f>
        <v>0</v>
      </c>
      <c r="P402">
        <f>IF('Cihazlar'!K402&lt;&gt;"",N(VALUE('Cihazlar'!K402)),IF('Cihazlar'!J402&lt;&gt;"",0,IF(N402="",0,N(INDEX('Ürünler'!$D:$D,N402)))))</f>
        <v>0</v>
      </c>
    </row>
    <row r="403" spans="1:16">
      <c r="A403" t="str">
        <f>IF(AND('Cihazlar'!A403="",'Cihazlar'!B403=""),"",IFERROR(INDEX('Müşteriler'!$A:$A,MATCH(IF('Cihazlar'!A403="","§",'Cihazlar'!A403),'Müşteriler'!$K:$K,0)),IFERROR(INDEX('Müşteriler'!$A:$A,MATCH(IF('Cihazlar'!B403="","§",'Cihazlar'!B403),'Müşteriler'!$C:$C,0)),'Cihazlar'!A403&amp;'Cihazlar'!B403)))</f>
        <v/>
      </c>
      <c r="B403" t="str">
        <f>IF('Cihazlar'!C403="","",IF(N403="",'Cihazlar'!C403,INDEX('Ürünler'!$B:$B,N403)))</f>
        <v/>
      </c>
      <c r="C403" t="str">
        <f>IF('Cihazlar'!D403="","",'Cihazlar'!D403)</f>
        <v/>
      </c>
      <c r="D403" s="16" t="str">
        <f>M403</f>
        <v/>
      </c>
      <c r="E403" t="str">
        <f>IF(P403&gt;0,P403&amp;" gün",IF(O403&gt;0,O403&amp;" ay",""))</f>
        <v/>
      </c>
      <c r="F403" s="16" t="str">
        <f>IF(OR('Cihazlar'!C403="",M403=""),"",IF(P403&gt;0,M403+P403,IF(O403&gt;0,EDATE(M403,O403),"")))</f>
        <v/>
      </c>
      <c r="G403" s="17" t="str">
        <f>IF(F403="","",F403-TODAY())</f>
        <v/>
      </c>
      <c r="H403" t="str">
        <f>IF(G403="","",IF(G403&lt;0,"Gecikmiş",IF(G403&lt;=30,"30 gün içinde","Planlı")))</f>
        <v/>
      </c>
      <c r="I403" s="16" t="str">
        <f>IF('Cihazlar'!S403="","",IF('Cihazlar'!T403="Uygun değil",(IF('Cihazlar'!S403="","",IF(ISNUMBER('Cihazlar'!S403),'Cihazlar'!S403,IFERROR(DATE(VALUE(RIGHT('Cihazlar'!S403,4)),VALUE(MID('Cihazlar'!S403,4,2)),VALUE(LEFT('Cihazlar'!S403,2))),""))))+0,EDATE((IF('Cihazlar'!S403="","",IF(ISNUMBER('Cihazlar'!S403),'Cihazlar'!S403,IFERROR(DATE(VALUE(RIGHT('Cihazlar'!S403,4)),VALUE(MID('Cihazlar'!S403,4,2)),VALUE(LEFT('Cihazlar'!S403,2))),"")))),12)))</f>
        <v/>
      </c>
      <c r="J403" s="17" t="str">
        <f>IF(I403="","",I403-TODAY())</f>
        <v/>
      </c>
      <c r="K403" s="16" t="str">
        <f>IF('Cihazlar'!V403="","",IF('Cihazlar'!W403="Uygun değil",(IF('Cihazlar'!V403="","",IF(ISNUMBER('Cihazlar'!V403),'Cihazlar'!V403,IFERROR(DATE(VALUE(RIGHT('Cihazlar'!V403,4)),VALUE(MID('Cihazlar'!V403,4,2)),VALUE(LEFT('Cihazlar'!V403,2))),""))))+0,EDATE((IF('Cihazlar'!V403="","",IF(ISNUMBER('Cihazlar'!V403),'Cihazlar'!V403,IFERROR(DATE(VALUE(RIGHT('Cihazlar'!V403,4)),VALUE(MID('Cihazlar'!V403,4,2)),VALUE(LEFT('Cihazlar'!V403,2))),"")))),12)))</f>
        <v/>
      </c>
      <c r="L403" s="17" t="str">
        <f>IF(K403="","",K403-TODAY())</f>
        <v/>
      </c>
      <c r="M403" s="16" t="str">
        <f>IF('Cihazlar'!F403&lt;&gt;"",IF('Cihazlar'!F403="","",IF(ISNUMBER('Cihazlar'!F403),'Cihazlar'!F403,IFERROR(DATE(VALUE(RIGHT('Cihazlar'!F403,4)),VALUE(MID('Cihazlar'!F403,4,2)),VALUE(LEFT('Cihazlar'!F403,2))),""))),IF('Cihazlar'!E403="","",IF(ISNUMBER('Cihazlar'!E403),'Cihazlar'!E403,IFERROR(DATE(VALUE(RIGHT('Cihazlar'!E403,4)),VALUE(MID('Cihazlar'!E403,4,2)),VALUE(LEFT('Cihazlar'!E403,2))),""))))</f>
        <v/>
      </c>
      <c r="N403" t="str">
        <f>IF('Cihazlar'!C403="","",IFERROR(MATCH('Cihazlar'!C403,'Ürünler'!$A:$A,0),IFERROR(MATCH('Cihazlar'!C403,'Ürünler'!$B:$B,0),"")))</f>
        <v/>
      </c>
      <c r="O403">
        <f>IF(P403&gt;0,0,IF('Cihazlar'!J403&lt;&gt;"",N(VALUE('Cihazlar'!J403)),IF(N403="",0,N(INDEX('Ürünler'!$C:$C,N403)))))</f>
        <v>0</v>
      </c>
      <c r="P403">
        <f>IF('Cihazlar'!K403&lt;&gt;"",N(VALUE('Cihazlar'!K403)),IF('Cihazlar'!J403&lt;&gt;"",0,IF(N403="",0,N(INDEX('Ürünler'!$D:$D,N403)))))</f>
        <v>0</v>
      </c>
    </row>
    <row r="404" spans="1:16">
      <c r="A404" t="str">
        <f>IF(AND('Cihazlar'!A404="",'Cihazlar'!B404=""),"",IFERROR(INDEX('Müşteriler'!$A:$A,MATCH(IF('Cihazlar'!A404="","§",'Cihazlar'!A404),'Müşteriler'!$K:$K,0)),IFERROR(INDEX('Müşteriler'!$A:$A,MATCH(IF('Cihazlar'!B404="","§",'Cihazlar'!B404),'Müşteriler'!$C:$C,0)),'Cihazlar'!A404&amp;'Cihazlar'!B404)))</f>
        <v/>
      </c>
      <c r="B404" t="str">
        <f>IF('Cihazlar'!C404="","",IF(N404="",'Cihazlar'!C404,INDEX('Ürünler'!$B:$B,N404)))</f>
        <v/>
      </c>
      <c r="C404" t="str">
        <f>IF('Cihazlar'!D404="","",'Cihazlar'!D404)</f>
        <v/>
      </c>
      <c r="D404" s="16" t="str">
        <f>M404</f>
        <v/>
      </c>
      <c r="E404" t="str">
        <f>IF(P404&gt;0,P404&amp;" gün",IF(O404&gt;0,O404&amp;" ay",""))</f>
        <v/>
      </c>
      <c r="F404" s="16" t="str">
        <f>IF(OR('Cihazlar'!C404="",M404=""),"",IF(P404&gt;0,M404+P404,IF(O404&gt;0,EDATE(M404,O404),"")))</f>
        <v/>
      </c>
      <c r="G404" s="17" t="str">
        <f>IF(F404="","",F404-TODAY())</f>
        <v/>
      </c>
      <c r="H404" t="str">
        <f>IF(G404="","",IF(G404&lt;0,"Gecikmiş",IF(G404&lt;=30,"30 gün içinde","Planlı")))</f>
        <v/>
      </c>
      <c r="I404" s="16" t="str">
        <f>IF('Cihazlar'!S404="","",IF('Cihazlar'!T404="Uygun değil",(IF('Cihazlar'!S404="","",IF(ISNUMBER('Cihazlar'!S404),'Cihazlar'!S404,IFERROR(DATE(VALUE(RIGHT('Cihazlar'!S404,4)),VALUE(MID('Cihazlar'!S404,4,2)),VALUE(LEFT('Cihazlar'!S404,2))),""))))+0,EDATE((IF('Cihazlar'!S404="","",IF(ISNUMBER('Cihazlar'!S404),'Cihazlar'!S404,IFERROR(DATE(VALUE(RIGHT('Cihazlar'!S404,4)),VALUE(MID('Cihazlar'!S404,4,2)),VALUE(LEFT('Cihazlar'!S404,2))),"")))),12)))</f>
        <v/>
      </c>
      <c r="J404" s="17" t="str">
        <f>IF(I404="","",I404-TODAY())</f>
        <v/>
      </c>
      <c r="K404" s="16" t="str">
        <f>IF('Cihazlar'!V404="","",IF('Cihazlar'!W404="Uygun değil",(IF('Cihazlar'!V404="","",IF(ISNUMBER('Cihazlar'!V404),'Cihazlar'!V404,IFERROR(DATE(VALUE(RIGHT('Cihazlar'!V404,4)),VALUE(MID('Cihazlar'!V404,4,2)),VALUE(LEFT('Cihazlar'!V404,2))),""))))+0,EDATE((IF('Cihazlar'!V404="","",IF(ISNUMBER('Cihazlar'!V404),'Cihazlar'!V404,IFERROR(DATE(VALUE(RIGHT('Cihazlar'!V404,4)),VALUE(MID('Cihazlar'!V404,4,2)),VALUE(LEFT('Cihazlar'!V404,2))),"")))),12)))</f>
        <v/>
      </c>
      <c r="L404" s="17" t="str">
        <f>IF(K404="","",K404-TODAY())</f>
        <v/>
      </c>
      <c r="M404" s="16" t="str">
        <f>IF('Cihazlar'!F404&lt;&gt;"",IF('Cihazlar'!F404="","",IF(ISNUMBER('Cihazlar'!F404),'Cihazlar'!F404,IFERROR(DATE(VALUE(RIGHT('Cihazlar'!F404,4)),VALUE(MID('Cihazlar'!F404,4,2)),VALUE(LEFT('Cihazlar'!F404,2))),""))),IF('Cihazlar'!E404="","",IF(ISNUMBER('Cihazlar'!E404),'Cihazlar'!E404,IFERROR(DATE(VALUE(RIGHT('Cihazlar'!E404,4)),VALUE(MID('Cihazlar'!E404,4,2)),VALUE(LEFT('Cihazlar'!E404,2))),""))))</f>
        <v/>
      </c>
      <c r="N404" t="str">
        <f>IF('Cihazlar'!C404="","",IFERROR(MATCH('Cihazlar'!C404,'Ürünler'!$A:$A,0),IFERROR(MATCH('Cihazlar'!C404,'Ürünler'!$B:$B,0),"")))</f>
        <v/>
      </c>
      <c r="O404">
        <f>IF(P404&gt;0,0,IF('Cihazlar'!J404&lt;&gt;"",N(VALUE('Cihazlar'!J404)),IF(N404="",0,N(INDEX('Ürünler'!$C:$C,N404)))))</f>
        <v>0</v>
      </c>
      <c r="P404">
        <f>IF('Cihazlar'!K404&lt;&gt;"",N(VALUE('Cihazlar'!K404)),IF('Cihazlar'!J404&lt;&gt;"",0,IF(N404="",0,N(INDEX('Ürünler'!$D:$D,N404)))))</f>
        <v>0</v>
      </c>
    </row>
    <row r="405" spans="1:16">
      <c r="A405" t="str">
        <f>IF(AND('Cihazlar'!A405="",'Cihazlar'!B405=""),"",IFERROR(INDEX('Müşteriler'!$A:$A,MATCH(IF('Cihazlar'!A405="","§",'Cihazlar'!A405),'Müşteriler'!$K:$K,0)),IFERROR(INDEX('Müşteriler'!$A:$A,MATCH(IF('Cihazlar'!B405="","§",'Cihazlar'!B405),'Müşteriler'!$C:$C,0)),'Cihazlar'!A405&amp;'Cihazlar'!B405)))</f>
        <v/>
      </c>
      <c r="B405" t="str">
        <f>IF('Cihazlar'!C405="","",IF(N405="",'Cihazlar'!C405,INDEX('Ürünler'!$B:$B,N405)))</f>
        <v/>
      </c>
      <c r="C405" t="str">
        <f>IF('Cihazlar'!D405="","",'Cihazlar'!D405)</f>
        <v/>
      </c>
      <c r="D405" s="16" t="str">
        <f>M405</f>
        <v/>
      </c>
      <c r="E405" t="str">
        <f>IF(P405&gt;0,P405&amp;" gün",IF(O405&gt;0,O405&amp;" ay",""))</f>
        <v/>
      </c>
      <c r="F405" s="16" t="str">
        <f>IF(OR('Cihazlar'!C405="",M405=""),"",IF(P405&gt;0,M405+P405,IF(O405&gt;0,EDATE(M405,O405),"")))</f>
        <v/>
      </c>
      <c r="G405" s="17" t="str">
        <f>IF(F405="","",F405-TODAY())</f>
        <v/>
      </c>
      <c r="H405" t="str">
        <f>IF(G405="","",IF(G405&lt;0,"Gecikmiş",IF(G405&lt;=30,"30 gün içinde","Planlı")))</f>
        <v/>
      </c>
      <c r="I405" s="16" t="str">
        <f>IF('Cihazlar'!S405="","",IF('Cihazlar'!T405="Uygun değil",(IF('Cihazlar'!S405="","",IF(ISNUMBER('Cihazlar'!S405),'Cihazlar'!S405,IFERROR(DATE(VALUE(RIGHT('Cihazlar'!S405,4)),VALUE(MID('Cihazlar'!S405,4,2)),VALUE(LEFT('Cihazlar'!S405,2))),""))))+0,EDATE((IF('Cihazlar'!S405="","",IF(ISNUMBER('Cihazlar'!S405),'Cihazlar'!S405,IFERROR(DATE(VALUE(RIGHT('Cihazlar'!S405,4)),VALUE(MID('Cihazlar'!S405,4,2)),VALUE(LEFT('Cihazlar'!S405,2))),"")))),12)))</f>
        <v/>
      </c>
      <c r="J405" s="17" t="str">
        <f>IF(I405="","",I405-TODAY())</f>
        <v/>
      </c>
      <c r="K405" s="16" t="str">
        <f>IF('Cihazlar'!V405="","",IF('Cihazlar'!W405="Uygun değil",(IF('Cihazlar'!V405="","",IF(ISNUMBER('Cihazlar'!V405),'Cihazlar'!V405,IFERROR(DATE(VALUE(RIGHT('Cihazlar'!V405,4)),VALUE(MID('Cihazlar'!V405,4,2)),VALUE(LEFT('Cihazlar'!V405,2))),""))))+0,EDATE((IF('Cihazlar'!V405="","",IF(ISNUMBER('Cihazlar'!V405),'Cihazlar'!V405,IFERROR(DATE(VALUE(RIGHT('Cihazlar'!V405,4)),VALUE(MID('Cihazlar'!V405,4,2)),VALUE(LEFT('Cihazlar'!V405,2))),"")))),12)))</f>
        <v/>
      </c>
      <c r="L405" s="17" t="str">
        <f>IF(K405="","",K405-TODAY())</f>
        <v/>
      </c>
      <c r="M405" s="16" t="str">
        <f>IF('Cihazlar'!F405&lt;&gt;"",IF('Cihazlar'!F405="","",IF(ISNUMBER('Cihazlar'!F405),'Cihazlar'!F405,IFERROR(DATE(VALUE(RIGHT('Cihazlar'!F405,4)),VALUE(MID('Cihazlar'!F405,4,2)),VALUE(LEFT('Cihazlar'!F405,2))),""))),IF('Cihazlar'!E405="","",IF(ISNUMBER('Cihazlar'!E405),'Cihazlar'!E405,IFERROR(DATE(VALUE(RIGHT('Cihazlar'!E405,4)),VALUE(MID('Cihazlar'!E405,4,2)),VALUE(LEFT('Cihazlar'!E405,2))),""))))</f>
        <v/>
      </c>
      <c r="N405" t="str">
        <f>IF('Cihazlar'!C405="","",IFERROR(MATCH('Cihazlar'!C405,'Ürünler'!$A:$A,0),IFERROR(MATCH('Cihazlar'!C405,'Ürünler'!$B:$B,0),"")))</f>
        <v/>
      </c>
      <c r="O405">
        <f>IF(P405&gt;0,0,IF('Cihazlar'!J405&lt;&gt;"",N(VALUE('Cihazlar'!J405)),IF(N405="",0,N(INDEX('Ürünler'!$C:$C,N405)))))</f>
        <v>0</v>
      </c>
      <c r="P405">
        <f>IF('Cihazlar'!K405&lt;&gt;"",N(VALUE('Cihazlar'!K405)),IF('Cihazlar'!J405&lt;&gt;"",0,IF(N405="",0,N(INDEX('Ürünler'!$D:$D,N405)))))</f>
        <v>0</v>
      </c>
    </row>
    <row r="406" spans="1:16">
      <c r="A406" t="str">
        <f>IF(AND('Cihazlar'!A406="",'Cihazlar'!B406=""),"",IFERROR(INDEX('Müşteriler'!$A:$A,MATCH(IF('Cihazlar'!A406="","§",'Cihazlar'!A406),'Müşteriler'!$K:$K,0)),IFERROR(INDEX('Müşteriler'!$A:$A,MATCH(IF('Cihazlar'!B406="","§",'Cihazlar'!B406),'Müşteriler'!$C:$C,0)),'Cihazlar'!A406&amp;'Cihazlar'!B406)))</f>
        <v/>
      </c>
      <c r="B406" t="str">
        <f>IF('Cihazlar'!C406="","",IF(N406="",'Cihazlar'!C406,INDEX('Ürünler'!$B:$B,N406)))</f>
        <v/>
      </c>
      <c r="C406" t="str">
        <f>IF('Cihazlar'!D406="","",'Cihazlar'!D406)</f>
        <v/>
      </c>
      <c r="D406" s="16" t="str">
        <f>M406</f>
        <v/>
      </c>
      <c r="E406" t="str">
        <f>IF(P406&gt;0,P406&amp;" gün",IF(O406&gt;0,O406&amp;" ay",""))</f>
        <v/>
      </c>
      <c r="F406" s="16" t="str">
        <f>IF(OR('Cihazlar'!C406="",M406=""),"",IF(P406&gt;0,M406+P406,IF(O406&gt;0,EDATE(M406,O406),"")))</f>
        <v/>
      </c>
      <c r="G406" s="17" t="str">
        <f>IF(F406="","",F406-TODAY())</f>
        <v/>
      </c>
      <c r="H406" t="str">
        <f>IF(G406="","",IF(G406&lt;0,"Gecikmiş",IF(G406&lt;=30,"30 gün içinde","Planlı")))</f>
        <v/>
      </c>
      <c r="I406" s="16" t="str">
        <f>IF('Cihazlar'!S406="","",IF('Cihazlar'!T406="Uygun değil",(IF('Cihazlar'!S406="","",IF(ISNUMBER('Cihazlar'!S406),'Cihazlar'!S406,IFERROR(DATE(VALUE(RIGHT('Cihazlar'!S406,4)),VALUE(MID('Cihazlar'!S406,4,2)),VALUE(LEFT('Cihazlar'!S406,2))),""))))+0,EDATE((IF('Cihazlar'!S406="","",IF(ISNUMBER('Cihazlar'!S406),'Cihazlar'!S406,IFERROR(DATE(VALUE(RIGHT('Cihazlar'!S406,4)),VALUE(MID('Cihazlar'!S406,4,2)),VALUE(LEFT('Cihazlar'!S406,2))),"")))),12)))</f>
        <v/>
      </c>
      <c r="J406" s="17" t="str">
        <f>IF(I406="","",I406-TODAY())</f>
        <v/>
      </c>
      <c r="K406" s="16" t="str">
        <f>IF('Cihazlar'!V406="","",IF('Cihazlar'!W406="Uygun değil",(IF('Cihazlar'!V406="","",IF(ISNUMBER('Cihazlar'!V406),'Cihazlar'!V406,IFERROR(DATE(VALUE(RIGHT('Cihazlar'!V406,4)),VALUE(MID('Cihazlar'!V406,4,2)),VALUE(LEFT('Cihazlar'!V406,2))),""))))+0,EDATE((IF('Cihazlar'!V406="","",IF(ISNUMBER('Cihazlar'!V406),'Cihazlar'!V406,IFERROR(DATE(VALUE(RIGHT('Cihazlar'!V406,4)),VALUE(MID('Cihazlar'!V406,4,2)),VALUE(LEFT('Cihazlar'!V406,2))),"")))),12)))</f>
        <v/>
      </c>
      <c r="L406" s="17" t="str">
        <f>IF(K406="","",K406-TODAY())</f>
        <v/>
      </c>
      <c r="M406" s="16" t="str">
        <f>IF('Cihazlar'!F406&lt;&gt;"",IF('Cihazlar'!F406="","",IF(ISNUMBER('Cihazlar'!F406),'Cihazlar'!F406,IFERROR(DATE(VALUE(RIGHT('Cihazlar'!F406,4)),VALUE(MID('Cihazlar'!F406,4,2)),VALUE(LEFT('Cihazlar'!F406,2))),""))),IF('Cihazlar'!E406="","",IF(ISNUMBER('Cihazlar'!E406),'Cihazlar'!E406,IFERROR(DATE(VALUE(RIGHT('Cihazlar'!E406,4)),VALUE(MID('Cihazlar'!E406,4,2)),VALUE(LEFT('Cihazlar'!E406,2))),""))))</f>
        <v/>
      </c>
      <c r="N406" t="str">
        <f>IF('Cihazlar'!C406="","",IFERROR(MATCH('Cihazlar'!C406,'Ürünler'!$A:$A,0),IFERROR(MATCH('Cihazlar'!C406,'Ürünler'!$B:$B,0),"")))</f>
        <v/>
      </c>
      <c r="O406">
        <f>IF(P406&gt;0,0,IF('Cihazlar'!J406&lt;&gt;"",N(VALUE('Cihazlar'!J406)),IF(N406="",0,N(INDEX('Ürünler'!$C:$C,N406)))))</f>
        <v>0</v>
      </c>
      <c r="P406">
        <f>IF('Cihazlar'!K406&lt;&gt;"",N(VALUE('Cihazlar'!K406)),IF('Cihazlar'!J406&lt;&gt;"",0,IF(N406="",0,N(INDEX('Ürünler'!$D:$D,N406)))))</f>
        <v>0</v>
      </c>
    </row>
    <row r="407" spans="1:16">
      <c r="A407" t="str">
        <f>IF(AND('Cihazlar'!A407="",'Cihazlar'!B407=""),"",IFERROR(INDEX('Müşteriler'!$A:$A,MATCH(IF('Cihazlar'!A407="","§",'Cihazlar'!A407),'Müşteriler'!$K:$K,0)),IFERROR(INDEX('Müşteriler'!$A:$A,MATCH(IF('Cihazlar'!B407="","§",'Cihazlar'!B407),'Müşteriler'!$C:$C,0)),'Cihazlar'!A407&amp;'Cihazlar'!B407)))</f>
        <v/>
      </c>
      <c r="B407" t="str">
        <f>IF('Cihazlar'!C407="","",IF(N407="",'Cihazlar'!C407,INDEX('Ürünler'!$B:$B,N407)))</f>
        <v/>
      </c>
      <c r="C407" t="str">
        <f>IF('Cihazlar'!D407="","",'Cihazlar'!D407)</f>
        <v/>
      </c>
      <c r="D407" s="16" t="str">
        <f>M407</f>
        <v/>
      </c>
      <c r="E407" t="str">
        <f>IF(P407&gt;0,P407&amp;" gün",IF(O407&gt;0,O407&amp;" ay",""))</f>
        <v/>
      </c>
      <c r="F407" s="16" t="str">
        <f>IF(OR('Cihazlar'!C407="",M407=""),"",IF(P407&gt;0,M407+P407,IF(O407&gt;0,EDATE(M407,O407),"")))</f>
        <v/>
      </c>
      <c r="G407" s="17" t="str">
        <f>IF(F407="","",F407-TODAY())</f>
        <v/>
      </c>
      <c r="H407" t="str">
        <f>IF(G407="","",IF(G407&lt;0,"Gecikmiş",IF(G407&lt;=30,"30 gün içinde","Planlı")))</f>
        <v/>
      </c>
      <c r="I407" s="16" t="str">
        <f>IF('Cihazlar'!S407="","",IF('Cihazlar'!T407="Uygun değil",(IF('Cihazlar'!S407="","",IF(ISNUMBER('Cihazlar'!S407),'Cihazlar'!S407,IFERROR(DATE(VALUE(RIGHT('Cihazlar'!S407,4)),VALUE(MID('Cihazlar'!S407,4,2)),VALUE(LEFT('Cihazlar'!S407,2))),""))))+0,EDATE((IF('Cihazlar'!S407="","",IF(ISNUMBER('Cihazlar'!S407),'Cihazlar'!S407,IFERROR(DATE(VALUE(RIGHT('Cihazlar'!S407,4)),VALUE(MID('Cihazlar'!S407,4,2)),VALUE(LEFT('Cihazlar'!S407,2))),"")))),12)))</f>
        <v/>
      </c>
      <c r="J407" s="17" t="str">
        <f>IF(I407="","",I407-TODAY())</f>
        <v/>
      </c>
      <c r="K407" s="16" t="str">
        <f>IF('Cihazlar'!V407="","",IF('Cihazlar'!W407="Uygun değil",(IF('Cihazlar'!V407="","",IF(ISNUMBER('Cihazlar'!V407),'Cihazlar'!V407,IFERROR(DATE(VALUE(RIGHT('Cihazlar'!V407,4)),VALUE(MID('Cihazlar'!V407,4,2)),VALUE(LEFT('Cihazlar'!V407,2))),""))))+0,EDATE((IF('Cihazlar'!V407="","",IF(ISNUMBER('Cihazlar'!V407),'Cihazlar'!V407,IFERROR(DATE(VALUE(RIGHT('Cihazlar'!V407,4)),VALUE(MID('Cihazlar'!V407,4,2)),VALUE(LEFT('Cihazlar'!V407,2))),"")))),12)))</f>
        <v/>
      </c>
      <c r="L407" s="17" t="str">
        <f>IF(K407="","",K407-TODAY())</f>
        <v/>
      </c>
      <c r="M407" s="16" t="str">
        <f>IF('Cihazlar'!F407&lt;&gt;"",IF('Cihazlar'!F407="","",IF(ISNUMBER('Cihazlar'!F407),'Cihazlar'!F407,IFERROR(DATE(VALUE(RIGHT('Cihazlar'!F407,4)),VALUE(MID('Cihazlar'!F407,4,2)),VALUE(LEFT('Cihazlar'!F407,2))),""))),IF('Cihazlar'!E407="","",IF(ISNUMBER('Cihazlar'!E407),'Cihazlar'!E407,IFERROR(DATE(VALUE(RIGHT('Cihazlar'!E407,4)),VALUE(MID('Cihazlar'!E407,4,2)),VALUE(LEFT('Cihazlar'!E407,2))),""))))</f>
        <v/>
      </c>
      <c r="N407" t="str">
        <f>IF('Cihazlar'!C407="","",IFERROR(MATCH('Cihazlar'!C407,'Ürünler'!$A:$A,0),IFERROR(MATCH('Cihazlar'!C407,'Ürünler'!$B:$B,0),"")))</f>
        <v/>
      </c>
      <c r="O407">
        <f>IF(P407&gt;0,0,IF('Cihazlar'!J407&lt;&gt;"",N(VALUE('Cihazlar'!J407)),IF(N407="",0,N(INDEX('Ürünler'!$C:$C,N407)))))</f>
        <v>0</v>
      </c>
      <c r="P407">
        <f>IF('Cihazlar'!K407&lt;&gt;"",N(VALUE('Cihazlar'!K407)),IF('Cihazlar'!J407&lt;&gt;"",0,IF(N407="",0,N(INDEX('Ürünler'!$D:$D,N407)))))</f>
        <v>0</v>
      </c>
    </row>
    <row r="408" spans="1:16">
      <c r="A408" t="str">
        <f>IF(AND('Cihazlar'!A408="",'Cihazlar'!B408=""),"",IFERROR(INDEX('Müşteriler'!$A:$A,MATCH(IF('Cihazlar'!A408="","§",'Cihazlar'!A408),'Müşteriler'!$K:$K,0)),IFERROR(INDEX('Müşteriler'!$A:$A,MATCH(IF('Cihazlar'!B408="","§",'Cihazlar'!B408),'Müşteriler'!$C:$C,0)),'Cihazlar'!A408&amp;'Cihazlar'!B408)))</f>
        <v/>
      </c>
      <c r="B408" t="str">
        <f>IF('Cihazlar'!C408="","",IF(N408="",'Cihazlar'!C408,INDEX('Ürünler'!$B:$B,N408)))</f>
        <v/>
      </c>
      <c r="C408" t="str">
        <f>IF('Cihazlar'!D408="","",'Cihazlar'!D408)</f>
        <v/>
      </c>
      <c r="D408" s="16" t="str">
        <f>M408</f>
        <v/>
      </c>
      <c r="E408" t="str">
        <f>IF(P408&gt;0,P408&amp;" gün",IF(O408&gt;0,O408&amp;" ay",""))</f>
        <v/>
      </c>
      <c r="F408" s="16" t="str">
        <f>IF(OR('Cihazlar'!C408="",M408=""),"",IF(P408&gt;0,M408+P408,IF(O408&gt;0,EDATE(M408,O408),"")))</f>
        <v/>
      </c>
      <c r="G408" s="17" t="str">
        <f>IF(F408="","",F408-TODAY())</f>
        <v/>
      </c>
      <c r="H408" t="str">
        <f>IF(G408="","",IF(G408&lt;0,"Gecikmiş",IF(G408&lt;=30,"30 gün içinde","Planlı")))</f>
        <v/>
      </c>
      <c r="I408" s="16" t="str">
        <f>IF('Cihazlar'!S408="","",IF('Cihazlar'!T408="Uygun değil",(IF('Cihazlar'!S408="","",IF(ISNUMBER('Cihazlar'!S408),'Cihazlar'!S408,IFERROR(DATE(VALUE(RIGHT('Cihazlar'!S408,4)),VALUE(MID('Cihazlar'!S408,4,2)),VALUE(LEFT('Cihazlar'!S408,2))),""))))+0,EDATE((IF('Cihazlar'!S408="","",IF(ISNUMBER('Cihazlar'!S408),'Cihazlar'!S408,IFERROR(DATE(VALUE(RIGHT('Cihazlar'!S408,4)),VALUE(MID('Cihazlar'!S408,4,2)),VALUE(LEFT('Cihazlar'!S408,2))),"")))),12)))</f>
        <v/>
      </c>
      <c r="J408" s="17" t="str">
        <f>IF(I408="","",I408-TODAY())</f>
        <v/>
      </c>
      <c r="K408" s="16" t="str">
        <f>IF('Cihazlar'!V408="","",IF('Cihazlar'!W408="Uygun değil",(IF('Cihazlar'!V408="","",IF(ISNUMBER('Cihazlar'!V408),'Cihazlar'!V408,IFERROR(DATE(VALUE(RIGHT('Cihazlar'!V408,4)),VALUE(MID('Cihazlar'!V408,4,2)),VALUE(LEFT('Cihazlar'!V408,2))),""))))+0,EDATE((IF('Cihazlar'!V408="","",IF(ISNUMBER('Cihazlar'!V408),'Cihazlar'!V408,IFERROR(DATE(VALUE(RIGHT('Cihazlar'!V408,4)),VALUE(MID('Cihazlar'!V408,4,2)),VALUE(LEFT('Cihazlar'!V408,2))),"")))),12)))</f>
        <v/>
      </c>
      <c r="L408" s="17" t="str">
        <f>IF(K408="","",K408-TODAY())</f>
        <v/>
      </c>
      <c r="M408" s="16" t="str">
        <f>IF('Cihazlar'!F408&lt;&gt;"",IF('Cihazlar'!F408="","",IF(ISNUMBER('Cihazlar'!F408),'Cihazlar'!F408,IFERROR(DATE(VALUE(RIGHT('Cihazlar'!F408,4)),VALUE(MID('Cihazlar'!F408,4,2)),VALUE(LEFT('Cihazlar'!F408,2))),""))),IF('Cihazlar'!E408="","",IF(ISNUMBER('Cihazlar'!E408),'Cihazlar'!E408,IFERROR(DATE(VALUE(RIGHT('Cihazlar'!E408,4)),VALUE(MID('Cihazlar'!E408,4,2)),VALUE(LEFT('Cihazlar'!E408,2))),""))))</f>
        <v/>
      </c>
      <c r="N408" t="str">
        <f>IF('Cihazlar'!C408="","",IFERROR(MATCH('Cihazlar'!C408,'Ürünler'!$A:$A,0),IFERROR(MATCH('Cihazlar'!C408,'Ürünler'!$B:$B,0),"")))</f>
        <v/>
      </c>
      <c r="O408">
        <f>IF(P408&gt;0,0,IF('Cihazlar'!J408&lt;&gt;"",N(VALUE('Cihazlar'!J408)),IF(N408="",0,N(INDEX('Ürünler'!$C:$C,N408)))))</f>
        <v>0</v>
      </c>
      <c r="P408">
        <f>IF('Cihazlar'!K408&lt;&gt;"",N(VALUE('Cihazlar'!K408)),IF('Cihazlar'!J408&lt;&gt;"",0,IF(N408="",0,N(INDEX('Ürünler'!$D:$D,N408)))))</f>
        <v>0</v>
      </c>
    </row>
    <row r="409" spans="1:16">
      <c r="A409" t="str">
        <f>IF(AND('Cihazlar'!A409="",'Cihazlar'!B409=""),"",IFERROR(INDEX('Müşteriler'!$A:$A,MATCH(IF('Cihazlar'!A409="","§",'Cihazlar'!A409),'Müşteriler'!$K:$K,0)),IFERROR(INDEX('Müşteriler'!$A:$A,MATCH(IF('Cihazlar'!B409="","§",'Cihazlar'!B409),'Müşteriler'!$C:$C,0)),'Cihazlar'!A409&amp;'Cihazlar'!B409)))</f>
        <v/>
      </c>
      <c r="B409" t="str">
        <f>IF('Cihazlar'!C409="","",IF(N409="",'Cihazlar'!C409,INDEX('Ürünler'!$B:$B,N409)))</f>
        <v/>
      </c>
      <c r="C409" t="str">
        <f>IF('Cihazlar'!D409="","",'Cihazlar'!D409)</f>
        <v/>
      </c>
      <c r="D409" s="16" t="str">
        <f>M409</f>
        <v/>
      </c>
      <c r="E409" t="str">
        <f>IF(P409&gt;0,P409&amp;" gün",IF(O409&gt;0,O409&amp;" ay",""))</f>
        <v/>
      </c>
      <c r="F409" s="16" t="str">
        <f>IF(OR('Cihazlar'!C409="",M409=""),"",IF(P409&gt;0,M409+P409,IF(O409&gt;0,EDATE(M409,O409),"")))</f>
        <v/>
      </c>
      <c r="G409" s="17" t="str">
        <f>IF(F409="","",F409-TODAY())</f>
        <v/>
      </c>
      <c r="H409" t="str">
        <f>IF(G409="","",IF(G409&lt;0,"Gecikmiş",IF(G409&lt;=30,"30 gün içinde","Planlı")))</f>
        <v/>
      </c>
      <c r="I409" s="16" t="str">
        <f>IF('Cihazlar'!S409="","",IF('Cihazlar'!T409="Uygun değil",(IF('Cihazlar'!S409="","",IF(ISNUMBER('Cihazlar'!S409),'Cihazlar'!S409,IFERROR(DATE(VALUE(RIGHT('Cihazlar'!S409,4)),VALUE(MID('Cihazlar'!S409,4,2)),VALUE(LEFT('Cihazlar'!S409,2))),""))))+0,EDATE((IF('Cihazlar'!S409="","",IF(ISNUMBER('Cihazlar'!S409),'Cihazlar'!S409,IFERROR(DATE(VALUE(RIGHT('Cihazlar'!S409,4)),VALUE(MID('Cihazlar'!S409,4,2)),VALUE(LEFT('Cihazlar'!S409,2))),"")))),12)))</f>
        <v/>
      </c>
      <c r="J409" s="17" t="str">
        <f>IF(I409="","",I409-TODAY())</f>
        <v/>
      </c>
      <c r="K409" s="16" t="str">
        <f>IF('Cihazlar'!V409="","",IF('Cihazlar'!W409="Uygun değil",(IF('Cihazlar'!V409="","",IF(ISNUMBER('Cihazlar'!V409),'Cihazlar'!V409,IFERROR(DATE(VALUE(RIGHT('Cihazlar'!V409,4)),VALUE(MID('Cihazlar'!V409,4,2)),VALUE(LEFT('Cihazlar'!V409,2))),""))))+0,EDATE((IF('Cihazlar'!V409="","",IF(ISNUMBER('Cihazlar'!V409),'Cihazlar'!V409,IFERROR(DATE(VALUE(RIGHT('Cihazlar'!V409,4)),VALUE(MID('Cihazlar'!V409,4,2)),VALUE(LEFT('Cihazlar'!V409,2))),"")))),12)))</f>
        <v/>
      </c>
      <c r="L409" s="17" t="str">
        <f>IF(K409="","",K409-TODAY())</f>
        <v/>
      </c>
      <c r="M409" s="16" t="str">
        <f>IF('Cihazlar'!F409&lt;&gt;"",IF('Cihazlar'!F409="","",IF(ISNUMBER('Cihazlar'!F409),'Cihazlar'!F409,IFERROR(DATE(VALUE(RIGHT('Cihazlar'!F409,4)),VALUE(MID('Cihazlar'!F409,4,2)),VALUE(LEFT('Cihazlar'!F409,2))),""))),IF('Cihazlar'!E409="","",IF(ISNUMBER('Cihazlar'!E409),'Cihazlar'!E409,IFERROR(DATE(VALUE(RIGHT('Cihazlar'!E409,4)),VALUE(MID('Cihazlar'!E409,4,2)),VALUE(LEFT('Cihazlar'!E409,2))),""))))</f>
        <v/>
      </c>
      <c r="N409" t="str">
        <f>IF('Cihazlar'!C409="","",IFERROR(MATCH('Cihazlar'!C409,'Ürünler'!$A:$A,0),IFERROR(MATCH('Cihazlar'!C409,'Ürünler'!$B:$B,0),"")))</f>
        <v/>
      </c>
      <c r="O409">
        <f>IF(P409&gt;0,0,IF('Cihazlar'!J409&lt;&gt;"",N(VALUE('Cihazlar'!J409)),IF(N409="",0,N(INDEX('Ürünler'!$C:$C,N409)))))</f>
        <v>0</v>
      </c>
      <c r="P409">
        <f>IF('Cihazlar'!K409&lt;&gt;"",N(VALUE('Cihazlar'!K409)),IF('Cihazlar'!J409&lt;&gt;"",0,IF(N409="",0,N(INDEX('Ürünler'!$D:$D,N409)))))</f>
        <v>0</v>
      </c>
    </row>
    <row r="410" spans="1:16">
      <c r="A410" t="str">
        <f>IF(AND('Cihazlar'!A410="",'Cihazlar'!B410=""),"",IFERROR(INDEX('Müşteriler'!$A:$A,MATCH(IF('Cihazlar'!A410="","§",'Cihazlar'!A410),'Müşteriler'!$K:$K,0)),IFERROR(INDEX('Müşteriler'!$A:$A,MATCH(IF('Cihazlar'!B410="","§",'Cihazlar'!B410),'Müşteriler'!$C:$C,0)),'Cihazlar'!A410&amp;'Cihazlar'!B410)))</f>
        <v/>
      </c>
      <c r="B410" t="str">
        <f>IF('Cihazlar'!C410="","",IF(N410="",'Cihazlar'!C410,INDEX('Ürünler'!$B:$B,N410)))</f>
        <v/>
      </c>
      <c r="C410" t="str">
        <f>IF('Cihazlar'!D410="","",'Cihazlar'!D410)</f>
        <v/>
      </c>
      <c r="D410" s="16" t="str">
        <f>M410</f>
        <v/>
      </c>
      <c r="E410" t="str">
        <f>IF(P410&gt;0,P410&amp;" gün",IF(O410&gt;0,O410&amp;" ay",""))</f>
        <v/>
      </c>
      <c r="F410" s="16" t="str">
        <f>IF(OR('Cihazlar'!C410="",M410=""),"",IF(P410&gt;0,M410+P410,IF(O410&gt;0,EDATE(M410,O410),"")))</f>
        <v/>
      </c>
      <c r="G410" s="17" t="str">
        <f>IF(F410="","",F410-TODAY())</f>
        <v/>
      </c>
      <c r="H410" t="str">
        <f>IF(G410="","",IF(G410&lt;0,"Gecikmiş",IF(G410&lt;=30,"30 gün içinde","Planlı")))</f>
        <v/>
      </c>
      <c r="I410" s="16" t="str">
        <f>IF('Cihazlar'!S410="","",IF('Cihazlar'!T410="Uygun değil",(IF('Cihazlar'!S410="","",IF(ISNUMBER('Cihazlar'!S410),'Cihazlar'!S410,IFERROR(DATE(VALUE(RIGHT('Cihazlar'!S410,4)),VALUE(MID('Cihazlar'!S410,4,2)),VALUE(LEFT('Cihazlar'!S410,2))),""))))+0,EDATE((IF('Cihazlar'!S410="","",IF(ISNUMBER('Cihazlar'!S410),'Cihazlar'!S410,IFERROR(DATE(VALUE(RIGHT('Cihazlar'!S410,4)),VALUE(MID('Cihazlar'!S410,4,2)),VALUE(LEFT('Cihazlar'!S410,2))),"")))),12)))</f>
        <v/>
      </c>
      <c r="J410" s="17" t="str">
        <f>IF(I410="","",I410-TODAY())</f>
        <v/>
      </c>
      <c r="K410" s="16" t="str">
        <f>IF('Cihazlar'!V410="","",IF('Cihazlar'!W410="Uygun değil",(IF('Cihazlar'!V410="","",IF(ISNUMBER('Cihazlar'!V410),'Cihazlar'!V410,IFERROR(DATE(VALUE(RIGHT('Cihazlar'!V410,4)),VALUE(MID('Cihazlar'!V410,4,2)),VALUE(LEFT('Cihazlar'!V410,2))),""))))+0,EDATE((IF('Cihazlar'!V410="","",IF(ISNUMBER('Cihazlar'!V410),'Cihazlar'!V410,IFERROR(DATE(VALUE(RIGHT('Cihazlar'!V410,4)),VALUE(MID('Cihazlar'!V410,4,2)),VALUE(LEFT('Cihazlar'!V410,2))),"")))),12)))</f>
        <v/>
      </c>
      <c r="L410" s="17" t="str">
        <f>IF(K410="","",K410-TODAY())</f>
        <v/>
      </c>
      <c r="M410" s="16" t="str">
        <f>IF('Cihazlar'!F410&lt;&gt;"",IF('Cihazlar'!F410="","",IF(ISNUMBER('Cihazlar'!F410),'Cihazlar'!F410,IFERROR(DATE(VALUE(RIGHT('Cihazlar'!F410,4)),VALUE(MID('Cihazlar'!F410,4,2)),VALUE(LEFT('Cihazlar'!F410,2))),""))),IF('Cihazlar'!E410="","",IF(ISNUMBER('Cihazlar'!E410),'Cihazlar'!E410,IFERROR(DATE(VALUE(RIGHT('Cihazlar'!E410,4)),VALUE(MID('Cihazlar'!E410,4,2)),VALUE(LEFT('Cihazlar'!E410,2))),""))))</f>
        <v/>
      </c>
      <c r="N410" t="str">
        <f>IF('Cihazlar'!C410="","",IFERROR(MATCH('Cihazlar'!C410,'Ürünler'!$A:$A,0),IFERROR(MATCH('Cihazlar'!C410,'Ürünler'!$B:$B,0),"")))</f>
        <v/>
      </c>
      <c r="O410">
        <f>IF(P410&gt;0,0,IF('Cihazlar'!J410&lt;&gt;"",N(VALUE('Cihazlar'!J410)),IF(N410="",0,N(INDEX('Ürünler'!$C:$C,N410)))))</f>
        <v>0</v>
      </c>
      <c r="P410">
        <f>IF('Cihazlar'!K410&lt;&gt;"",N(VALUE('Cihazlar'!K410)),IF('Cihazlar'!J410&lt;&gt;"",0,IF(N410="",0,N(INDEX('Ürünler'!$D:$D,N410)))))</f>
        <v>0</v>
      </c>
    </row>
    <row r="411" spans="1:16">
      <c r="A411" t="str">
        <f>IF(AND('Cihazlar'!A411="",'Cihazlar'!B411=""),"",IFERROR(INDEX('Müşteriler'!$A:$A,MATCH(IF('Cihazlar'!A411="","§",'Cihazlar'!A411),'Müşteriler'!$K:$K,0)),IFERROR(INDEX('Müşteriler'!$A:$A,MATCH(IF('Cihazlar'!B411="","§",'Cihazlar'!B411),'Müşteriler'!$C:$C,0)),'Cihazlar'!A411&amp;'Cihazlar'!B411)))</f>
        <v/>
      </c>
      <c r="B411" t="str">
        <f>IF('Cihazlar'!C411="","",IF(N411="",'Cihazlar'!C411,INDEX('Ürünler'!$B:$B,N411)))</f>
        <v/>
      </c>
      <c r="C411" t="str">
        <f>IF('Cihazlar'!D411="","",'Cihazlar'!D411)</f>
        <v/>
      </c>
      <c r="D411" s="16" t="str">
        <f>M411</f>
        <v/>
      </c>
      <c r="E411" t="str">
        <f>IF(P411&gt;0,P411&amp;" gün",IF(O411&gt;0,O411&amp;" ay",""))</f>
        <v/>
      </c>
      <c r="F411" s="16" t="str">
        <f>IF(OR('Cihazlar'!C411="",M411=""),"",IF(P411&gt;0,M411+P411,IF(O411&gt;0,EDATE(M411,O411),"")))</f>
        <v/>
      </c>
      <c r="G411" s="17" t="str">
        <f>IF(F411="","",F411-TODAY())</f>
        <v/>
      </c>
      <c r="H411" t="str">
        <f>IF(G411="","",IF(G411&lt;0,"Gecikmiş",IF(G411&lt;=30,"30 gün içinde","Planlı")))</f>
        <v/>
      </c>
      <c r="I411" s="16" t="str">
        <f>IF('Cihazlar'!S411="","",IF('Cihazlar'!T411="Uygun değil",(IF('Cihazlar'!S411="","",IF(ISNUMBER('Cihazlar'!S411),'Cihazlar'!S411,IFERROR(DATE(VALUE(RIGHT('Cihazlar'!S411,4)),VALUE(MID('Cihazlar'!S411,4,2)),VALUE(LEFT('Cihazlar'!S411,2))),""))))+0,EDATE((IF('Cihazlar'!S411="","",IF(ISNUMBER('Cihazlar'!S411),'Cihazlar'!S411,IFERROR(DATE(VALUE(RIGHT('Cihazlar'!S411,4)),VALUE(MID('Cihazlar'!S411,4,2)),VALUE(LEFT('Cihazlar'!S411,2))),"")))),12)))</f>
        <v/>
      </c>
      <c r="J411" s="17" t="str">
        <f>IF(I411="","",I411-TODAY())</f>
        <v/>
      </c>
      <c r="K411" s="16" t="str">
        <f>IF('Cihazlar'!V411="","",IF('Cihazlar'!W411="Uygun değil",(IF('Cihazlar'!V411="","",IF(ISNUMBER('Cihazlar'!V411),'Cihazlar'!V411,IFERROR(DATE(VALUE(RIGHT('Cihazlar'!V411,4)),VALUE(MID('Cihazlar'!V411,4,2)),VALUE(LEFT('Cihazlar'!V411,2))),""))))+0,EDATE((IF('Cihazlar'!V411="","",IF(ISNUMBER('Cihazlar'!V411),'Cihazlar'!V411,IFERROR(DATE(VALUE(RIGHT('Cihazlar'!V411,4)),VALUE(MID('Cihazlar'!V411,4,2)),VALUE(LEFT('Cihazlar'!V411,2))),"")))),12)))</f>
        <v/>
      </c>
      <c r="L411" s="17" t="str">
        <f>IF(K411="","",K411-TODAY())</f>
        <v/>
      </c>
      <c r="M411" s="16" t="str">
        <f>IF('Cihazlar'!F411&lt;&gt;"",IF('Cihazlar'!F411="","",IF(ISNUMBER('Cihazlar'!F411),'Cihazlar'!F411,IFERROR(DATE(VALUE(RIGHT('Cihazlar'!F411,4)),VALUE(MID('Cihazlar'!F411,4,2)),VALUE(LEFT('Cihazlar'!F411,2))),""))),IF('Cihazlar'!E411="","",IF(ISNUMBER('Cihazlar'!E411),'Cihazlar'!E411,IFERROR(DATE(VALUE(RIGHT('Cihazlar'!E411,4)),VALUE(MID('Cihazlar'!E411,4,2)),VALUE(LEFT('Cihazlar'!E411,2))),""))))</f>
        <v/>
      </c>
      <c r="N411" t="str">
        <f>IF('Cihazlar'!C411="","",IFERROR(MATCH('Cihazlar'!C411,'Ürünler'!$A:$A,0),IFERROR(MATCH('Cihazlar'!C411,'Ürünler'!$B:$B,0),"")))</f>
        <v/>
      </c>
      <c r="O411">
        <f>IF(P411&gt;0,0,IF('Cihazlar'!J411&lt;&gt;"",N(VALUE('Cihazlar'!J411)),IF(N411="",0,N(INDEX('Ürünler'!$C:$C,N411)))))</f>
        <v>0</v>
      </c>
      <c r="P411">
        <f>IF('Cihazlar'!K411&lt;&gt;"",N(VALUE('Cihazlar'!K411)),IF('Cihazlar'!J411&lt;&gt;"",0,IF(N411="",0,N(INDEX('Ürünler'!$D:$D,N411)))))</f>
        <v>0</v>
      </c>
    </row>
    <row r="412" spans="1:16">
      <c r="A412" t="str">
        <f>IF(AND('Cihazlar'!A412="",'Cihazlar'!B412=""),"",IFERROR(INDEX('Müşteriler'!$A:$A,MATCH(IF('Cihazlar'!A412="","§",'Cihazlar'!A412),'Müşteriler'!$K:$K,0)),IFERROR(INDEX('Müşteriler'!$A:$A,MATCH(IF('Cihazlar'!B412="","§",'Cihazlar'!B412),'Müşteriler'!$C:$C,0)),'Cihazlar'!A412&amp;'Cihazlar'!B412)))</f>
        <v/>
      </c>
      <c r="B412" t="str">
        <f>IF('Cihazlar'!C412="","",IF(N412="",'Cihazlar'!C412,INDEX('Ürünler'!$B:$B,N412)))</f>
        <v/>
      </c>
      <c r="C412" t="str">
        <f>IF('Cihazlar'!D412="","",'Cihazlar'!D412)</f>
        <v/>
      </c>
      <c r="D412" s="16" t="str">
        <f>M412</f>
        <v/>
      </c>
      <c r="E412" t="str">
        <f>IF(P412&gt;0,P412&amp;" gün",IF(O412&gt;0,O412&amp;" ay",""))</f>
        <v/>
      </c>
      <c r="F412" s="16" t="str">
        <f>IF(OR('Cihazlar'!C412="",M412=""),"",IF(P412&gt;0,M412+P412,IF(O412&gt;0,EDATE(M412,O412),"")))</f>
        <v/>
      </c>
      <c r="G412" s="17" t="str">
        <f>IF(F412="","",F412-TODAY())</f>
        <v/>
      </c>
      <c r="H412" t="str">
        <f>IF(G412="","",IF(G412&lt;0,"Gecikmiş",IF(G412&lt;=30,"30 gün içinde","Planlı")))</f>
        <v/>
      </c>
      <c r="I412" s="16" t="str">
        <f>IF('Cihazlar'!S412="","",IF('Cihazlar'!T412="Uygun değil",(IF('Cihazlar'!S412="","",IF(ISNUMBER('Cihazlar'!S412),'Cihazlar'!S412,IFERROR(DATE(VALUE(RIGHT('Cihazlar'!S412,4)),VALUE(MID('Cihazlar'!S412,4,2)),VALUE(LEFT('Cihazlar'!S412,2))),""))))+0,EDATE((IF('Cihazlar'!S412="","",IF(ISNUMBER('Cihazlar'!S412),'Cihazlar'!S412,IFERROR(DATE(VALUE(RIGHT('Cihazlar'!S412,4)),VALUE(MID('Cihazlar'!S412,4,2)),VALUE(LEFT('Cihazlar'!S412,2))),"")))),12)))</f>
        <v/>
      </c>
      <c r="J412" s="17" t="str">
        <f>IF(I412="","",I412-TODAY())</f>
        <v/>
      </c>
      <c r="K412" s="16" t="str">
        <f>IF('Cihazlar'!V412="","",IF('Cihazlar'!W412="Uygun değil",(IF('Cihazlar'!V412="","",IF(ISNUMBER('Cihazlar'!V412),'Cihazlar'!V412,IFERROR(DATE(VALUE(RIGHT('Cihazlar'!V412,4)),VALUE(MID('Cihazlar'!V412,4,2)),VALUE(LEFT('Cihazlar'!V412,2))),""))))+0,EDATE((IF('Cihazlar'!V412="","",IF(ISNUMBER('Cihazlar'!V412),'Cihazlar'!V412,IFERROR(DATE(VALUE(RIGHT('Cihazlar'!V412,4)),VALUE(MID('Cihazlar'!V412,4,2)),VALUE(LEFT('Cihazlar'!V412,2))),"")))),12)))</f>
        <v/>
      </c>
      <c r="L412" s="17" t="str">
        <f>IF(K412="","",K412-TODAY())</f>
        <v/>
      </c>
      <c r="M412" s="16" t="str">
        <f>IF('Cihazlar'!F412&lt;&gt;"",IF('Cihazlar'!F412="","",IF(ISNUMBER('Cihazlar'!F412),'Cihazlar'!F412,IFERROR(DATE(VALUE(RIGHT('Cihazlar'!F412,4)),VALUE(MID('Cihazlar'!F412,4,2)),VALUE(LEFT('Cihazlar'!F412,2))),""))),IF('Cihazlar'!E412="","",IF(ISNUMBER('Cihazlar'!E412),'Cihazlar'!E412,IFERROR(DATE(VALUE(RIGHT('Cihazlar'!E412,4)),VALUE(MID('Cihazlar'!E412,4,2)),VALUE(LEFT('Cihazlar'!E412,2))),""))))</f>
        <v/>
      </c>
      <c r="N412" t="str">
        <f>IF('Cihazlar'!C412="","",IFERROR(MATCH('Cihazlar'!C412,'Ürünler'!$A:$A,0),IFERROR(MATCH('Cihazlar'!C412,'Ürünler'!$B:$B,0),"")))</f>
        <v/>
      </c>
      <c r="O412">
        <f>IF(P412&gt;0,0,IF('Cihazlar'!J412&lt;&gt;"",N(VALUE('Cihazlar'!J412)),IF(N412="",0,N(INDEX('Ürünler'!$C:$C,N412)))))</f>
        <v>0</v>
      </c>
      <c r="P412">
        <f>IF('Cihazlar'!K412&lt;&gt;"",N(VALUE('Cihazlar'!K412)),IF('Cihazlar'!J412&lt;&gt;"",0,IF(N412="",0,N(INDEX('Ürünler'!$D:$D,N412)))))</f>
        <v>0</v>
      </c>
    </row>
    <row r="413" spans="1:16">
      <c r="A413" t="str">
        <f>IF(AND('Cihazlar'!A413="",'Cihazlar'!B413=""),"",IFERROR(INDEX('Müşteriler'!$A:$A,MATCH(IF('Cihazlar'!A413="","§",'Cihazlar'!A413),'Müşteriler'!$K:$K,0)),IFERROR(INDEX('Müşteriler'!$A:$A,MATCH(IF('Cihazlar'!B413="","§",'Cihazlar'!B413),'Müşteriler'!$C:$C,0)),'Cihazlar'!A413&amp;'Cihazlar'!B413)))</f>
        <v/>
      </c>
      <c r="B413" t="str">
        <f>IF('Cihazlar'!C413="","",IF(N413="",'Cihazlar'!C413,INDEX('Ürünler'!$B:$B,N413)))</f>
        <v/>
      </c>
      <c r="C413" t="str">
        <f>IF('Cihazlar'!D413="","",'Cihazlar'!D413)</f>
        <v/>
      </c>
      <c r="D413" s="16" t="str">
        <f>M413</f>
        <v/>
      </c>
      <c r="E413" t="str">
        <f>IF(P413&gt;0,P413&amp;" gün",IF(O413&gt;0,O413&amp;" ay",""))</f>
        <v/>
      </c>
      <c r="F413" s="16" t="str">
        <f>IF(OR('Cihazlar'!C413="",M413=""),"",IF(P413&gt;0,M413+P413,IF(O413&gt;0,EDATE(M413,O413),"")))</f>
        <v/>
      </c>
      <c r="G413" s="17" t="str">
        <f>IF(F413="","",F413-TODAY())</f>
        <v/>
      </c>
      <c r="H413" t="str">
        <f>IF(G413="","",IF(G413&lt;0,"Gecikmiş",IF(G413&lt;=30,"30 gün içinde","Planlı")))</f>
        <v/>
      </c>
      <c r="I413" s="16" t="str">
        <f>IF('Cihazlar'!S413="","",IF('Cihazlar'!T413="Uygun değil",(IF('Cihazlar'!S413="","",IF(ISNUMBER('Cihazlar'!S413),'Cihazlar'!S413,IFERROR(DATE(VALUE(RIGHT('Cihazlar'!S413,4)),VALUE(MID('Cihazlar'!S413,4,2)),VALUE(LEFT('Cihazlar'!S413,2))),""))))+0,EDATE((IF('Cihazlar'!S413="","",IF(ISNUMBER('Cihazlar'!S413),'Cihazlar'!S413,IFERROR(DATE(VALUE(RIGHT('Cihazlar'!S413,4)),VALUE(MID('Cihazlar'!S413,4,2)),VALUE(LEFT('Cihazlar'!S413,2))),"")))),12)))</f>
        <v/>
      </c>
      <c r="J413" s="17" t="str">
        <f>IF(I413="","",I413-TODAY())</f>
        <v/>
      </c>
      <c r="K413" s="16" t="str">
        <f>IF('Cihazlar'!V413="","",IF('Cihazlar'!W413="Uygun değil",(IF('Cihazlar'!V413="","",IF(ISNUMBER('Cihazlar'!V413),'Cihazlar'!V413,IFERROR(DATE(VALUE(RIGHT('Cihazlar'!V413,4)),VALUE(MID('Cihazlar'!V413,4,2)),VALUE(LEFT('Cihazlar'!V413,2))),""))))+0,EDATE((IF('Cihazlar'!V413="","",IF(ISNUMBER('Cihazlar'!V413),'Cihazlar'!V413,IFERROR(DATE(VALUE(RIGHT('Cihazlar'!V413,4)),VALUE(MID('Cihazlar'!V413,4,2)),VALUE(LEFT('Cihazlar'!V413,2))),"")))),12)))</f>
        <v/>
      </c>
      <c r="L413" s="17" t="str">
        <f>IF(K413="","",K413-TODAY())</f>
        <v/>
      </c>
      <c r="M413" s="16" t="str">
        <f>IF('Cihazlar'!F413&lt;&gt;"",IF('Cihazlar'!F413="","",IF(ISNUMBER('Cihazlar'!F413),'Cihazlar'!F413,IFERROR(DATE(VALUE(RIGHT('Cihazlar'!F413,4)),VALUE(MID('Cihazlar'!F413,4,2)),VALUE(LEFT('Cihazlar'!F413,2))),""))),IF('Cihazlar'!E413="","",IF(ISNUMBER('Cihazlar'!E413),'Cihazlar'!E413,IFERROR(DATE(VALUE(RIGHT('Cihazlar'!E413,4)),VALUE(MID('Cihazlar'!E413,4,2)),VALUE(LEFT('Cihazlar'!E413,2))),""))))</f>
        <v/>
      </c>
      <c r="N413" t="str">
        <f>IF('Cihazlar'!C413="","",IFERROR(MATCH('Cihazlar'!C413,'Ürünler'!$A:$A,0),IFERROR(MATCH('Cihazlar'!C413,'Ürünler'!$B:$B,0),"")))</f>
        <v/>
      </c>
      <c r="O413">
        <f>IF(P413&gt;0,0,IF('Cihazlar'!J413&lt;&gt;"",N(VALUE('Cihazlar'!J413)),IF(N413="",0,N(INDEX('Ürünler'!$C:$C,N413)))))</f>
        <v>0</v>
      </c>
      <c r="P413">
        <f>IF('Cihazlar'!K413&lt;&gt;"",N(VALUE('Cihazlar'!K413)),IF('Cihazlar'!J413&lt;&gt;"",0,IF(N413="",0,N(INDEX('Ürünler'!$D:$D,N413)))))</f>
        <v>0</v>
      </c>
    </row>
    <row r="414" spans="1:16">
      <c r="A414" t="str">
        <f>IF(AND('Cihazlar'!A414="",'Cihazlar'!B414=""),"",IFERROR(INDEX('Müşteriler'!$A:$A,MATCH(IF('Cihazlar'!A414="","§",'Cihazlar'!A414),'Müşteriler'!$K:$K,0)),IFERROR(INDEX('Müşteriler'!$A:$A,MATCH(IF('Cihazlar'!B414="","§",'Cihazlar'!B414),'Müşteriler'!$C:$C,0)),'Cihazlar'!A414&amp;'Cihazlar'!B414)))</f>
        <v/>
      </c>
      <c r="B414" t="str">
        <f>IF('Cihazlar'!C414="","",IF(N414="",'Cihazlar'!C414,INDEX('Ürünler'!$B:$B,N414)))</f>
        <v/>
      </c>
      <c r="C414" t="str">
        <f>IF('Cihazlar'!D414="","",'Cihazlar'!D414)</f>
        <v/>
      </c>
      <c r="D414" s="16" t="str">
        <f>M414</f>
        <v/>
      </c>
      <c r="E414" t="str">
        <f>IF(P414&gt;0,P414&amp;" gün",IF(O414&gt;0,O414&amp;" ay",""))</f>
        <v/>
      </c>
      <c r="F414" s="16" t="str">
        <f>IF(OR('Cihazlar'!C414="",M414=""),"",IF(P414&gt;0,M414+P414,IF(O414&gt;0,EDATE(M414,O414),"")))</f>
        <v/>
      </c>
      <c r="G414" s="17" t="str">
        <f>IF(F414="","",F414-TODAY())</f>
        <v/>
      </c>
      <c r="H414" t="str">
        <f>IF(G414="","",IF(G414&lt;0,"Gecikmiş",IF(G414&lt;=30,"30 gün içinde","Planlı")))</f>
        <v/>
      </c>
      <c r="I414" s="16" t="str">
        <f>IF('Cihazlar'!S414="","",IF('Cihazlar'!T414="Uygun değil",(IF('Cihazlar'!S414="","",IF(ISNUMBER('Cihazlar'!S414),'Cihazlar'!S414,IFERROR(DATE(VALUE(RIGHT('Cihazlar'!S414,4)),VALUE(MID('Cihazlar'!S414,4,2)),VALUE(LEFT('Cihazlar'!S414,2))),""))))+0,EDATE((IF('Cihazlar'!S414="","",IF(ISNUMBER('Cihazlar'!S414),'Cihazlar'!S414,IFERROR(DATE(VALUE(RIGHT('Cihazlar'!S414,4)),VALUE(MID('Cihazlar'!S414,4,2)),VALUE(LEFT('Cihazlar'!S414,2))),"")))),12)))</f>
        <v/>
      </c>
      <c r="J414" s="17" t="str">
        <f>IF(I414="","",I414-TODAY())</f>
        <v/>
      </c>
      <c r="K414" s="16" t="str">
        <f>IF('Cihazlar'!V414="","",IF('Cihazlar'!W414="Uygun değil",(IF('Cihazlar'!V414="","",IF(ISNUMBER('Cihazlar'!V414),'Cihazlar'!V414,IFERROR(DATE(VALUE(RIGHT('Cihazlar'!V414,4)),VALUE(MID('Cihazlar'!V414,4,2)),VALUE(LEFT('Cihazlar'!V414,2))),""))))+0,EDATE((IF('Cihazlar'!V414="","",IF(ISNUMBER('Cihazlar'!V414),'Cihazlar'!V414,IFERROR(DATE(VALUE(RIGHT('Cihazlar'!V414,4)),VALUE(MID('Cihazlar'!V414,4,2)),VALUE(LEFT('Cihazlar'!V414,2))),"")))),12)))</f>
        <v/>
      </c>
      <c r="L414" s="17" t="str">
        <f>IF(K414="","",K414-TODAY())</f>
        <v/>
      </c>
      <c r="M414" s="16" t="str">
        <f>IF('Cihazlar'!F414&lt;&gt;"",IF('Cihazlar'!F414="","",IF(ISNUMBER('Cihazlar'!F414),'Cihazlar'!F414,IFERROR(DATE(VALUE(RIGHT('Cihazlar'!F414,4)),VALUE(MID('Cihazlar'!F414,4,2)),VALUE(LEFT('Cihazlar'!F414,2))),""))),IF('Cihazlar'!E414="","",IF(ISNUMBER('Cihazlar'!E414),'Cihazlar'!E414,IFERROR(DATE(VALUE(RIGHT('Cihazlar'!E414,4)),VALUE(MID('Cihazlar'!E414,4,2)),VALUE(LEFT('Cihazlar'!E414,2))),""))))</f>
        <v/>
      </c>
      <c r="N414" t="str">
        <f>IF('Cihazlar'!C414="","",IFERROR(MATCH('Cihazlar'!C414,'Ürünler'!$A:$A,0),IFERROR(MATCH('Cihazlar'!C414,'Ürünler'!$B:$B,0),"")))</f>
        <v/>
      </c>
      <c r="O414">
        <f>IF(P414&gt;0,0,IF('Cihazlar'!J414&lt;&gt;"",N(VALUE('Cihazlar'!J414)),IF(N414="",0,N(INDEX('Ürünler'!$C:$C,N414)))))</f>
        <v>0</v>
      </c>
      <c r="P414">
        <f>IF('Cihazlar'!K414&lt;&gt;"",N(VALUE('Cihazlar'!K414)),IF('Cihazlar'!J414&lt;&gt;"",0,IF(N414="",0,N(INDEX('Ürünler'!$D:$D,N414)))))</f>
        <v>0</v>
      </c>
    </row>
    <row r="415" spans="1:16">
      <c r="A415" t="str">
        <f>IF(AND('Cihazlar'!A415="",'Cihazlar'!B415=""),"",IFERROR(INDEX('Müşteriler'!$A:$A,MATCH(IF('Cihazlar'!A415="","§",'Cihazlar'!A415),'Müşteriler'!$K:$K,0)),IFERROR(INDEX('Müşteriler'!$A:$A,MATCH(IF('Cihazlar'!B415="","§",'Cihazlar'!B415),'Müşteriler'!$C:$C,0)),'Cihazlar'!A415&amp;'Cihazlar'!B415)))</f>
        <v/>
      </c>
      <c r="B415" t="str">
        <f>IF('Cihazlar'!C415="","",IF(N415="",'Cihazlar'!C415,INDEX('Ürünler'!$B:$B,N415)))</f>
        <v/>
      </c>
      <c r="C415" t="str">
        <f>IF('Cihazlar'!D415="","",'Cihazlar'!D415)</f>
        <v/>
      </c>
      <c r="D415" s="16" t="str">
        <f>M415</f>
        <v/>
      </c>
      <c r="E415" t="str">
        <f>IF(P415&gt;0,P415&amp;" gün",IF(O415&gt;0,O415&amp;" ay",""))</f>
        <v/>
      </c>
      <c r="F415" s="16" t="str">
        <f>IF(OR('Cihazlar'!C415="",M415=""),"",IF(P415&gt;0,M415+P415,IF(O415&gt;0,EDATE(M415,O415),"")))</f>
        <v/>
      </c>
      <c r="G415" s="17" t="str">
        <f>IF(F415="","",F415-TODAY())</f>
        <v/>
      </c>
      <c r="H415" t="str">
        <f>IF(G415="","",IF(G415&lt;0,"Gecikmiş",IF(G415&lt;=30,"30 gün içinde","Planlı")))</f>
        <v/>
      </c>
      <c r="I415" s="16" t="str">
        <f>IF('Cihazlar'!S415="","",IF('Cihazlar'!T415="Uygun değil",(IF('Cihazlar'!S415="","",IF(ISNUMBER('Cihazlar'!S415),'Cihazlar'!S415,IFERROR(DATE(VALUE(RIGHT('Cihazlar'!S415,4)),VALUE(MID('Cihazlar'!S415,4,2)),VALUE(LEFT('Cihazlar'!S415,2))),""))))+0,EDATE((IF('Cihazlar'!S415="","",IF(ISNUMBER('Cihazlar'!S415),'Cihazlar'!S415,IFERROR(DATE(VALUE(RIGHT('Cihazlar'!S415,4)),VALUE(MID('Cihazlar'!S415,4,2)),VALUE(LEFT('Cihazlar'!S415,2))),"")))),12)))</f>
        <v/>
      </c>
      <c r="J415" s="17" t="str">
        <f>IF(I415="","",I415-TODAY())</f>
        <v/>
      </c>
      <c r="K415" s="16" t="str">
        <f>IF('Cihazlar'!V415="","",IF('Cihazlar'!W415="Uygun değil",(IF('Cihazlar'!V415="","",IF(ISNUMBER('Cihazlar'!V415),'Cihazlar'!V415,IFERROR(DATE(VALUE(RIGHT('Cihazlar'!V415,4)),VALUE(MID('Cihazlar'!V415,4,2)),VALUE(LEFT('Cihazlar'!V415,2))),""))))+0,EDATE((IF('Cihazlar'!V415="","",IF(ISNUMBER('Cihazlar'!V415),'Cihazlar'!V415,IFERROR(DATE(VALUE(RIGHT('Cihazlar'!V415,4)),VALUE(MID('Cihazlar'!V415,4,2)),VALUE(LEFT('Cihazlar'!V415,2))),"")))),12)))</f>
        <v/>
      </c>
      <c r="L415" s="17" t="str">
        <f>IF(K415="","",K415-TODAY())</f>
        <v/>
      </c>
      <c r="M415" s="16" t="str">
        <f>IF('Cihazlar'!F415&lt;&gt;"",IF('Cihazlar'!F415="","",IF(ISNUMBER('Cihazlar'!F415),'Cihazlar'!F415,IFERROR(DATE(VALUE(RIGHT('Cihazlar'!F415,4)),VALUE(MID('Cihazlar'!F415,4,2)),VALUE(LEFT('Cihazlar'!F415,2))),""))),IF('Cihazlar'!E415="","",IF(ISNUMBER('Cihazlar'!E415),'Cihazlar'!E415,IFERROR(DATE(VALUE(RIGHT('Cihazlar'!E415,4)),VALUE(MID('Cihazlar'!E415,4,2)),VALUE(LEFT('Cihazlar'!E415,2))),""))))</f>
        <v/>
      </c>
      <c r="N415" t="str">
        <f>IF('Cihazlar'!C415="","",IFERROR(MATCH('Cihazlar'!C415,'Ürünler'!$A:$A,0),IFERROR(MATCH('Cihazlar'!C415,'Ürünler'!$B:$B,0),"")))</f>
        <v/>
      </c>
      <c r="O415">
        <f>IF(P415&gt;0,0,IF('Cihazlar'!J415&lt;&gt;"",N(VALUE('Cihazlar'!J415)),IF(N415="",0,N(INDEX('Ürünler'!$C:$C,N415)))))</f>
        <v>0</v>
      </c>
      <c r="P415">
        <f>IF('Cihazlar'!K415&lt;&gt;"",N(VALUE('Cihazlar'!K415)),IF('Cihazlar'!J415&lt;&gt;"",0,IF(N415="",0,N(INDEX('Ürünler'!$D:$D,N415)))))</f>
        <v>0</v>
      </c>
    </row>
    <row r="416" spans="1:16">
      <c r="A416" t="str">
        <f>IF(AND('Cihazlar'!A416="",'Cihazlar'!B416=""),"",IFERROR(INDEX('Müşteriler'!$A:$A,MATCH(IF('Cihazlar'!A416="","§",'Cihazlar'!A416),'Müşteriler'!$K:$K,0)),IFERROR(INDEX('Müşteriler'!$A:$A,MATCH(IF('Cihazlar'!B416="","§",'Cihazlar'!B416),'Müşteriler'!$C:$C,0)),'Cihazlar'!A416&amp;'Cihazlar'!B416)))</f>
        <v/>
      </c>
      <c r="B416" t="str">
        <f>IF('Cihazlar'!C416="","",IF(N416="",'Cihazlar'!C416,INDEX('Ürünler'!$B:$B,N416)))</f>
        <v/>
      </c>
      <c r="C416" t="str">
        <f>IF('Cihazlar'!D416="","",'Cihazlar'!D416)</f>
        <v/>
      </c>
      <c r="D416" s="16" t="str">
        <f>M416</f>
        <v/>
      </c>
      <c r="E416" t="str">
        <f>IF(P416&gt;0,P416&amp;" gün",IF(O416&gt;0,O416&amp;" ay",""))</f>
        <v/>
      </c>
      <c r="F416" s="16" t="str">
        <f>IF(OR('Cihazlar'!C416="",M416=""),"",IF(P416&gt;0,M416+P416,IF(O416&gt;0,EDATE(M416,O416),"")))</f>
        <v/>
      </c>
      <c r="G416" s="17" t="str">
        <f>IF(F416="","",F416-TODAY())</f>
        <v/>
      </c>
      <c r="H416" t="str">
        <f>IF(G416="","",IF(G416&lt;0,"Gecikmiş",IF(G416&lt;=30,"30 gün içinde","Planlı")))</f>
        <v/>
      </c>
      <c r="I416" s="16" t="str">
        <f>IF('Cihazlar'!S416="","",IF('Cihazlar'!T416="Uygun değil",(IF('Cihazlar'!S416="","",IF(ISNUMBER('Cihazlar'!S416),'Cihazlar'!S416,IFERROR(DATE(VALUE(RIGHT('Cihazlar'!S416,4)),VALUE(MID('Cihazlar'!S416,4,2)),VALUE(LEFT('Cihazlar'!S416,2))),""))))+0,EDATE((IF('Cihazlar'!S416="","",IF(ISNUMBER('Cihazlar'!S416),'Cihazlar'!S416,IFERROR(DATE(VALUE(RIGHT('Cihazlar'!S416,4)),VALUE(MID('Cihazlar'!S416,4,2)),VALUE(LEFT('Cihazlar'!S416,2))),"")))),12)))</f>
        <v/>
      </c>
      <c r="J416" s="17" t="str">
        <f>IF(I416="","",I416-TODAY())</f>
        <v/>
      </c>
      <c r="K416" s="16" t="str">
        <f>IF('Cihazlar'!V416="","",IF('Cihazlar'!W416="Uygun değil",(IF('Cihazlar'!V416="","",IF(ISNUMBER('Cihazlar'!V416),'Cihazlar'!V416,IFERROR(DATE(VALUE(RIGHT('Cihazlar'!V416,4)),VALUE(MID('Cihazlar'!V416,4,2)),VALUE(LEFT('Cihazlar'!V416,2))),""))))+0,EDATE((IF('Cihazlar'!V416="","",IF(ISNUMBER('Cihazlar'!V416),'Cihazlar'!V416,IFERROR(DATE(VALUE(RIGHT('Cihazlar'!V416,4)),VALUE(MID('Cihazlar'!V416,4,2)),VALUE(LEFT('Cihazlar'!V416,2))),"")))),12)))</f>
        <v/>
      </c>
      <c r="L416" s="17" t="str">
        <f>IF(K416="","",K416-TODAY())</f>
        <v/>
      </c>
      <c r="M416" s="16" t="str">
        <f>IF('Cihazlar'!F416&lt;&gt;"",IF('Cihazlar'!F416="","",IF(ISNUMBER('Cihazlar'!F416),'Cihazlar'!F416,IFERROR(DATE(VALUE(RIGHT('Cihazlar'!F416,4)),VALUE(MID('Cihazlar'!F416,4,2)),VALUE(LEFT('Cihazlar'!F416,2))),""))),IF('Cihazlar'!E416="","",IF(ISNUMBER('Cihazlar'!E416),'Cihazlar'!E416,IFERROR(DATE(VALUE(RIGHT('Cihazlar'!E416,4)),VALUE(MID('Cihazlar'!E416,4,2)),VALUE(LEFT('Cihazlar'!E416,2))),""))))</f>
        <v/>
      </c>
      <c r="N416" t="str">
        <f>IF('Cihazlar'!C416="","",IFERROR(MATCH('Cihazlar'!C416,'Ürünler'!$A:$A,0),IFERROR(MATCH('Cihazlar'!C416,'Ürünler'!$B:$B,0),"")))</f>
        <v/>
      </c>
      <c r="O416">
        <f>IF(P416&gt;0,0,IF('Cihazlar'!J416&lt;&gt;"",N(VALUE('Cihazlar'!J416)),IF(N416="",0,N(INDEX('Ürünler'!$C:$C,N416)))))</f>
        <v>0</v>
      </c>
      <c r="P416">
        <f>IF('Cihazlar'!K416&lt;&gt;"",N(VALUE('Cihazlar'!K416)),IF('Cihazlar'!J416&lt;&gt;"",0,IF(N416="",0,N(INDEX('Ürünler'!$D:$D,N416)))))</f>
        <v>0</v>
      </c>
    </row>
    <row r="417" spans="1:16">
      <c r="A417" t="str">
        <f>IF(AND('Cihazlar'!A417="",'Cihazlar'!B417=""),"",IFERROR(INDEX('Müşteriler'!$A:$A,MATCH(IF('Cihazlar'!A417="","§",'Cihazlar'!A417),'Müşteriler'!$K:$K,0)),IFERROR(INDEX('Müşteriler'!$A:$A,MATCH(IF('Cihazlar'!B417="","§",'Cihazlar'!B417),'Müşteriler'!$C:$C,0)),'Cihazlar'!A417&amp;'Cihazlar'!B417)))</f>
        <v/>
      </c>
      <c r="B417" t="str">
        <f>IF('Cihazlar'!C417="","",IF(N417="",'Cihazlar'!C417,INDEX('Ürünler'!$B:$B,N417)))</f>
        <v/>
      </c>
      <c r="C417" t="str">
        <f>IF('Cihazlar'!D417="","",'Cihazlar'!D417)</f>
        <v/>
      </c>
      <c r="D417" s="16" t="str">
        <f>M417</f>
        <v/>
      </c>
      <c r="E417" t="str">
        <f>IF(P417&gt;0,P417&amp;" gün",IF(O417&gt;0,O417&amp;" ay",""))</f>
        <v/>
      </c>
      <c r="F417" s="16" t="str">
        <f>IF(OR('Cihazlar'!C417="",M417=""),"",IF(P417&gt;0,M417+P417,IF(O417&gt;0,EDATE(M417,O417),"")))</f>
        <v/>
      </c>
      <c r="G417" s="17" t="str">
        <f>IF(F417="","",F417-TODAY())</f>
        <v/>
      </c>
      <c r="H417" t="str">
        <f>IF(G417="","",IF(G417&lt;0,"Gecikmiş",IF(G417&lt;=30,"30 gün içinde","Planlı")))</f>
        <v/>
      </c>
      <c r="I417" s="16" t="str">
        <f>IF('Cihazlar'!S417="","",IF('Cihazlar'!T417="Uygun değil",(IF('Cihazlar'!S417="","",IF(ISNUMBER('Cihazlar'!S417),'Cihazlar'!S417,IFERROR(DATE(VALUE(RIGHT('Cihazlar'!S417,4)),VALUE(MID('Cihazlar'!S417,4,2)),VALUE(LEFT('Cihazlar'!S417,2))),""))))+0,EDATE((IF('Cihazlar'!S417="","",IF(ISNUMBER('Cihazlar'!S417),'Cihazlar'!S417,IFERROR(DATE(VALUE(RIGHT('Cihazlar'!S417,4)),VALUE(MID('Cihazlar'!S417,4,2)),VALUE(LEFT('Cihazlar'!S417,2))),"")))),12)))</f>
        <v/>
      </c>
      <c r="J417" s="17" t="str">
        <f>IF(I417="","",I417-TODAY())</f>
        <v/>
      </c>
      <c r="K417" s="16" t="str">
        <f>IF('Cihazlar'!V417="","",IF('Cihazlar'!W417="Uygun değil",(IF('Cihazlar'!V417="","",IF(ISNUMBER('Cihazlar'!V417),'Cihazlar'!V417,IFERROR(DATE(VALUE(RIGHT('Cihazlar'!V417,4)),VALUE(MID('Cihazlar'!V417,4,2)),VALUE(LEFT('Cihazlar'!V417,2))),""))))+0,EDATE((IF('Cihazlar'!V417="","",IF(ISNUMBER('Cihazlar'!V417),'Cihazlar'!V417,IFERROR(DATE(VALUE(RIGHT('Cihazlar'!V417,4)),VALUE(MID('Cihazlar'!V417,4,2)),VALUE(LEFT('Cihazlar'!V417,2))),"")))),12)))</f>
        <v/>
      </c>
      <c r="L417" s="17" t="str">
        <f>IF(K417="","",K417-TODAY())</f>
        <v/>
      </c>
      <c r="M417" s="16" t="str">
        <f>IF('Cihazlar'!F417&lt;&gt;"",IF('Cihazlar'!F417="","",IF(ISNUMBER('Cihazlar'!F417),'Cihazlar'!F417,IFERROR(DATE(VALUE(RIGHT('Cihazlar'!F417,4)),VALUE(MID('Cihazlar'!F417,4,2)),VALUE(LEFT('Cihazlar'!F417,2))),""))),IF('Cihazlar'!E417="","",IF(ISNUMBER('Cihazlar'!E417),'Cihazlar'!E417,IFERROR(DATE(VALUE(RIGHT('Cihazlar'!E417,4)),VALUE(MID('Cihazlar'!E417,4,2)),VALUE(LEFT('Cihazlar'!E417,2))),""))))</f>
        <v/>
      </c>
      <c r="N417" t="str">
        <f>IF('Cihazlar'!C417="","",IFERROR(MATCH('Cihazlar'!C417,'Ürünler'!$A:$A,0),IFERROR(MATCH('Cihazlar'!C417,'Ürünler'!$B:$B,0),"")))</f>
        <v/>
      </c>
      <c r="O417">
        <f>IF(P417&gt;0,0,IF('Cihazlar'!J417&lt;&gt;"",N(VALUE('Cihazlar'!J417)),IF(N417="",0,N(INDEX('Ürünler'!$C:$C,N417)))))</f>
        <v>0</v>
      </c>
      <c r="P417">
        <f>IF('Cihazlar'!K417&lt;&gt;"",N(VALUE('Cihazlar'!K417)),IF('Cihazlar'!J417&lt;&gt;"",0,IF(N417="",0,N(INDEX('Ürünler'!$D:$D,N417)))))</f>
        <v>0</v>
      </c>
    </row>
    <row r="418" spans="1:16">
      <c r="A418" t="str">
        <f>IF(AND('Cihazlar'!A418="",'Cihazlar'!B418=""),"",IFERROR(INDEX('Müşteriler'!$A:$A,MATCH(IF('Cihazlar'!A418="","§",'Cihazlar'!A418),'Müşteriler'!$K:$K,0)),IFERROR(INDEX('Müşteriler'!$A:$A,MATCH(IF('Cihazlar'!B418="","§",'Cihazlar'!B418),'Müşteriler'!$C:$C,0)),'Cihazlar'!A418&amp;'Cihazlar'!B418)))</f>
        <v/>
      </c>
      <c r="B418" t="str">
        <f>IF('Cihazlar'!C418="","",IF(N418="",'Cihazlar'!C418,INDEX('Ürünler'!$B:$B,N418)))</f>
        <v/>
      </c>
      <c r="C418" t="str">
        <f>IF('Cihazlar'!D418="","",'Cihazlar'!D418)</f>
        <v/>
      </c>
      <c r="D418" s="16" t="str">
        <f>M418</f>
        <v/>
      </c>
      <c r="E418" t="str">
        <f>IF(P418&gt;0,P418&amp;" gün",IF(O418&gt;0,O418&amp;" ay",""))</f>
        <v/>
      </c>
      <c r="F418" s="16" t="str">
        <f>IF(OR('Cihazlar'!C418="",M418=""),"",IF(P418&gt;0,M418+P418,IF(O418&gt;0,EDATE(M418,O418),"")))</f>
        <v/>
      </c>
      <c r="G418" s="17" t="str">
        <f>IF(F418="","",F418-TODAY())</f>
        <v/>
      </c>
      <c r="H418" t="str">
        <f>IF(G418="","",IF(G418&lt;0,"Gecikmiş",IF(G418&lt;=30,"30 gün içinde","Planlı")))</f>
        <v/>
      </c>
      <c r="I418" s="16" t="str">
        <f>IF('Cihazlar'!S418="","",IF('Cihazlar'!T418="Uygun değil",(IF('Cihazlar'!S418="","",IF(ISNUMBER('Cihazlar'!S418),'Cihazlar'!S418,IFERROR(DATE(VALUE(RIGHT('Cihazlar'!S418,4)),VALUE(MID('Cihazlar'!S418,4,2)),VALUE(LEFT('Cihazlar'!S418,2))),""))))+0,EDATE((IF('Cihazlar'!S418="","",IF(ISNUMBER('Cihazlar'!S418),'Cihazlar'!S418,IFERROR(DATE(VALUE(RIGHT('Cihazlar'!S418,4)),VALUE(MID('Cihazlar'!S418,4,2)),VALUE(LEFT('Cihazlar'!S418,2))),"")))),12)))</f>
        <v/>
      </c>
      <c r="J418" s="17" t="str">
        <f>IF(I418="","",I418-TODAY())</f>
        <v/>
      </c>
      <c r="K418" s="16" t="str">
        <f>IF('Cihazlar'!V418="","",IF('Cihazlar'!W418="Uygun değil",(IF('Cihazlar'!V418="","",IF(ISNUMBER('Cihazlar'!V418),'Cihazlar'!V418,IFERROR(DATE(VALUE(RIGHT('Cihazlar'!V418,4)),VALUE(MID('Cihazlar'!V418,4,2)),VALUE(LEFT('Cihazlar'!V418,2))),""))))+0,EDATE((IF('Cihazlar'!V418="","",IF(ISNUMBER('Cihazlar'!V418),'Cihazlar'!V418,IFERROR(DATE(VALUE(RIGHT('Cihazlar'!V418,4)),VALUE(MID('Cihazlar'!V418,4,2)),VALUE(LEFT('Cihazlar'!V418,2))),"")))),12)))</f>
        <v/>
      </c>
      <c r="L418" s="17" t="str">
        <f>IF(K418="","",K418-TODAY())</f>
        <v/>
      </c>
      <c r="M418" s="16" t="str">
        <f>IF('Cihazlar'!F418&lt;&gt;"",IF('Cihazlar'!F418="","",IF(ISNUMBER('Cihazlar'!F418),'Cihazlar'!F418,IFERROR(DATE(VALUE(RIGHT('Cihazlar'!F418,4)),VALUE(MID('Cihazlar'!F418,4,2)),VALUE(LEFT('Cihazlar'!F418,2))),""))),IF('Cihazlar'!E418="","",IF(ISNUMBER('Cihazlar'!E418),'Cihazlar'!E418,IFERROR(DATE(VALUE(RIGHT('Cihazlar'!E418,4)),VALUE(MID('Cihazlar'!E418,4,2)),VALUE(LEFT('Cihazlar'!E418,2))),""))))</f>
        <v/>
      </c>
      <c r="N418" t="str">
        <f>IF('Cihazlar'!C418="","",IFERROR(MATCH('Cihazlar'!C418,'Ürünler'!$A:$A,0),IFERROR(MATCH('Cihazlar'!C418,'Ürünler'!$B:$B,0),"")))</f>
        <v/>
      </c>
      <c r="O418">
        <f>IF(P418&gt;0,0,IF('Cihazlar'!J418&lt;&gt;"",N(VALUE('Cihazlar'!J418)),IF(N418="",0,N(INDEX('Ürünler'!$C:$C,N418)))))</f>
        <v>0</v>
      </c>
      <c r="P418">
        <f>IF('Cihazlar'!K418&lt;&gt;"",N(VALUE('Cihazlar'!K418)),IF('Cihazlar'!J418&lt;&gt;"",0,IF(N418="",0,N(INDEX('Ürünler'!$D:$D,N418)))))</f>
        <v>0</v>
      </c>
    </row>
    <row r="419" spans="1:16">
      <c r="A419" t="str">
        <f>IF(AND('Cihazlar'!A419="",'Cihazlar'!B419=""),"",IFERROR(INDEX('Müşteriler'!$A:$A,MATCH(IF('Cihazlar'!A419="","§",'Cihazlar'!A419),'Müşteriler'!$K:$K,0)),IFERROR(INDEX('Müşteriler'!$A:$A,MATCH(IF('Cihazlar'!B419="","§",'Cihazlar'!B419),'Müşteriler'!$C:$C,0)),'Cihazlar'!A419&amp;'Cihazlar'!B419)))</f>
        <v/>
      </c>
      <c r="B419" t="str">
        <f>IF('Cihazlar'!C419="","",IF(N419="",'Cihazlar'!C419,INDEX('Ürünler'!$B:$B,N419)))</f>
        <v/>
      </c>
      <c r="C419" t="str">
        <f>IF('Cihazlar'!D419="","",'Cihazlar'!D419)</f>
        <v/>
      </c>
      <c r="D419" s="16" t="str">
        <f>M419</f>
        <v/>
      </c>
      <c r="E419" t="str">
        <f>IF(P419&gt;0,P419&amp;" gün",IF(O419&gt;0,O419&amp;" ay",""))</f>
        <v/>
      </c>
      <c r="F419" s="16" t="str">
        <f>IF(OR('Cihazlar'!C419="",M419=""),"",IF(P419&gt;0,M419+P419,IF(O419&gt;0,EDATE(M419,O419),"")))</f>
        <v/>
      </c>
      <c r="G419" s="17" t="str">
        <f>IF(F419="","",F419-TODAY())</f>
        <v/>
      </c>
      <c r="H419" t="str">
        <f>IF(G419="","",IF(G419&lt;0,"Gecikmiş",IF(G419&lt;=30,"30 gün içinde","Planlı")))</f>
        <v/>
      </c>
      <c r="I419" s="16" t="str">
        <f>IF('Cihazlar'!S419="","",IF('Cihazlar'!T419="Uygun değil",(IF('Cihazlar'!S419="","",IF(ISNUMBER('Cihazlar'!S419),'Cihazlar'!S419,IFERROR(DATE(VALUE(RIGHT('Cihazlar'!S419,4)),VALUE(MID('Cihazlar'!S419,4,2)),VALUE(LEFT('Cihazlar'!S419,2))),""))))+0,EDATE((IF('Cihazlar'!S419="","",IF(ISNUMBER('Cihazlar'!S419),'Cihazlar'!S419,IFERROR(DATE(VALUE(RIGHT('Cihazlar'!S419,4)),VALUE(MID('Cihazlar'!S419,4,2)),VALUE(LEFT('Cihazlar'!S419,2))),"")))),12)))</f>
        <v/>
      </c>
      <c r="J419" s="17" t="str">
        <f>IF(I419="","",I419-TODAY())</f>
        <v/>
      </c>
      <c r="K419" s="16" t="str">
        <f>IF('Cihazlar'!V419="","",IF('Cihazlar'!W419="Uygun değil",(IF('Cihazlar'!V419="","",IF(ISNUMBER('Cihazlar'!V419),'Cihazlar'!V419,IFERROR(DATE(VALUE(RIGHT('Cihazlar'!V419,4)),VALUE(MID('Cihazlar'!V419,4,2)),VALUE(LEFT('Cihazlar'!V419,2))),""))))+0,EDATE((IF('Cihazlar'!V419="","",IF(ISNUMBER('Cihazlar'!V419),'Cihazlar'!V419,IFERROR(DATE(VALUE(RIGHT('Cihazlar'!V419,4)),VALUE(MID('Cihazlar'!V419,4,2)),VALUE(LEFT('Cihazlar'!V419,2))),"")))),12)))</f>
        <v/>
      </c>
      <c r="L419" s="17" t="str">
        <f>IF(K419="","",K419-TODAY())</f>
        <v/>
      </c>
      <c r="M419" s="16" t="str">
        <f>IF('Cihazlar'!F419&lt;&gt;"",IF('Cihazlar'!F419="","",IF(ISNUMBER('Cihazlar'!F419),'Cihazlar'!F419,IFERROR(DATE(VALUE(RIGHT('Cihazlar'!F419,4)),VALUE(MID('Cihazlar'!F419,4,2)),VALUE(LEFT('Cihazlar'!F419,2))),""))),IF('Cihazlar'!E419="","",IF(ISNUMBER('Cihazlar'!E419),'Cihazlar'!E419,IFERROR(DATE(VALUE(RIGHT('Cihazlar'!E419,4)),VALUE(MID('Cihazlar'!E419,4,2)),VALUE(LEFT('Cihazlar'!E419,2))),""))))</f>
        <v/>
      </c>
      <c r="N419" t="str">
        <f>IF('Cihazlar'!C419="","",IFERROR(MATCH('Cihazlar'!C419,'Ürünler'!$A:$A,0),IFERROR(MATCH('Cihazlar'!C419,'Ürünler'!$B:$B,0),"")))</f>
        <v/>
      </c>
      <c r="O419">
        <f>IF(P419&gt;0,0,IF('Cihazlar'!J419&lt;&gt;"",N(VALUE('Cihazlar'!J419)),IF(N419="",0,N(INDEX('Ürünler'!$C:$C,N419)))))</f>
        <v>0</v>
      </c>
      <c r="P419">
        <f>IF('Cihazlar'!K419&lt;&gt;"",N(VALUE('Cihazlar'!K419)),IF('Cihazlar'!J419&lt;&gt;"",0,IF(N419="",0,N(INDEX('Ürünler'!$D:$D,N419)))))</f>
        <v>0</v>
      </c>
    </row>
    <row r="420" spans="1:16">
      <c r="A420" t="str">
        <f>IF(AND('Cihazlar'!A420="",'Cihazlar'!B420=""),"",IFERROR(INDEX('Müşteriler'!$A:$A,MATCH(IF('Cihazlar'!A420="","§",'Cihazlar'!A420),'Müşteriler'!$K:$K,0)),IFERROR(INDEX('Müşteriler'!$A:$A,MATCH(IF('Cihazlar'!B420="","§",'Cihazlar'!B420),'Müşteriler'!$C:$C,0)),'Cihazlar'!A420&amp;'Cihazlar'!B420)))</f>
        <v/>
      </c>
      <c r="B420" t="str">
        <f>IF('Cihazlar'!C420="","",IF(N420="",'Cihazlar'!C420,INDEX('Ürünler'!$B:$B,N420)))</f>
        <v/>
      </c>
      <c r="C420" t="str">
        <f>IF('Cihazlar'!D420="","",'Cihazlar'!D420)</f>
        <v/>
      </c>
      <c r="D420" s="16" t="str">
        <f>M420</f>
        <v/>
      </c>
      <c r="E420" t="str">
        <f>IF(P420&gt;0,P420&amp;" gün",IF(O420&gt;0,O420&amp;" ay",""))</f>
        <v/>
      </c>
      <c r="F420" s="16" t="str">
        <f>IF(OR('Cihazlar'!C420="",M420=""),"",IF(P420&gt;0,M420+P420,IF(O420&gt;0,EDATE(M420,O420),"")))</f>
        <v/>
      </c>
      <c r="G420" s="17" t="str">
        <f>IF(F420="","",F420-TODAY())</f>
        <v/>
      </c>
      <c r="H420" t="str">
        <f>IF(G420="","",IF(G420&lt;0,"Gecikmiş",IF(G420&lt;=30,"30 gün içinde","Planlı")))</f>
        <v/>
      </c>
      <c r="I420" s="16" t="str">
        <f>IF('Cihazlar'!S420="","",IF('Cihazlar'!T420="Uygun değil",(IF('Cihazlar'!S420="","",IF(ISNUMBER('Cihazlar'!S420),'Cihazlar'!S420,IFERROR(DATE(VALUE(RIGHT('Cihazlar'!S420,4)),VALUE(MID('Cihazlar'!S420,4,2)),VALUE(LEFT('Cihazlar'!S420,2))),""))))+0,EDATE((IF('Cihazlar'!S420="","",IF(ISNUMBER('Cihazlar'!S420),'Cihazlar'!S420,IFERROR(DATE(VALUE(RIGHT('Cihazlar'!S420,4)),VALUE(MID('Cihazlar'!S420,4,2)),VALUE(LEFT('Cihazlar'!S420,2))),"")))),12)))</f>
        <v/>
      </c>
      <c r="J420" s="17" t="str">
        <f>IF(I420="","",I420-TODAY())</f>
        <v/>
      </c>
      <c r="K420" s="16" t="str">
        <f>IF('Cihazlar'!V420="","",IF('Cihazlar'!W420="Uygun değil",(IF('Cihazlar'!V420="","",IF(ISNUMBER('Cihazlar'!V420),'Cihazlar'!V420,IFERROR(DATE(VALUE(RIGHT('Cihazlar'!V420,4)),VALUE(MID('Cihazlar'!V420,4,2)),VALUE(LEFT('Cihazlar'!V420,2))),""))))+0,EDATE((IF('Cihazlar'!V420="","",IF(ISNUMBER('Cihazlar'!V420),'Cihazlar'!V420,IFERROR(DATE(VALUE(RIGHT('Cihazlar'!V420,4)),VALUE(MID('Cihazlar'!V420,4,2)),VALUE(LEFT('Cihazlar'!V420,2))),"")))),12)))</f>
        <v/>
      </c>
      <c r="L420" s="17" t="str">
        <f>IF(K420="","",K420-TODAY())</f>
        <v/>
      </c>
      <c r="M420" s="16" t="str">
        <f>IF('Cihazlar'!F420&lt;&gt;"",IF('Cihazlar'!F420="","",IF(ISNUMBER('Cihazlar'!F420),'Cihazlar'!F420,IFERROR(DATE(VALUE(RIGHT('Cihazlar'!F420,4)),VALUE(MID('Cihazlar'!F420,4,2)),VALUE(LEFT('Cihazlar'!F420,2))),""))),IF('Cihazlar'!E420="","",IF(ISNUMBER('Cihazlar'!E420),'Cihazlar'!E420,IFERROR(DATE(VALUE(RIGHT('Cihazlar'!E420,4)),VALUE(MID('Cihazlar'!E420,4,2)),VALUE(LEFT('Cihazlar'!E420,2))),""))))</f>
        <v/>
      </c>
      <c r="N420" t="str">
        <f>IF('Cihazlar'!C420="","",IFERROR(MATCH('Cihazlar'!C420,'Ürünler'!$A:$A,0),IFERROR(MATCH('Cihazlar'!C420,'Ürünler'!$B:$B,0),"")))</f>
        <v/>
      </c>
      <c r="O420">
        <f>IF(P420&gt;0,0,IF('Cihazlar'!J420&lt;&gt;"",N(VALUE('Cihazlar'!J420)),IF(N420="",0,N(INDEX('Ürünler'!$C:$C,N420)))))</f>
        <v>0</v>
      </c>
      <c r="P420">
        <f>IF('Cihazlar'!K420&lt;&gt;"",N(VALUE('Cihazlar'!K420)),IF('Cihazlar'!J420&lt;&gt;"",0,IF(N420="",0,N(INDEX('Ürünler'!$D:$D,N420)))))</f>
        <v>0</v>
      </c>
    </row>
    <row r="421" spans="1:16">
      <c r="A421" t="str">
        <f>IF(AND('Cihazlar'!A421="",'Cihazlar'!B421=""),"",IFERROR(INDEX('Müşteriler'!$A:$A,MATCH(IF('Cihazlar'!A421="","§",'Cihazlar'!A421),'Müşteriler'!$K:$K,0)),IFERROR(INDEX('Müşteriler'!$A:$A,MATCH(IF('Cihazlar'!B421="","§",'Cihazlar'!B421),'Müşteriler'!$C:$C,0)),'Cihazlar'!A421&amp;'Cihazlar'!B421)))</f>
        <v/>
      </c>
      <c r="B421" t="str">
        <f>IF('Cihazlar'!C421="","",IF(N421="",'Cihazlar'!C421,INDEX('Ürünler'!$B:$B,N421)))</f>
        <v/>
      </c>
      <c r="C421" t="str">
        <f>IF('Cihazlar'!D421="","",'Cihazlar'!D421)</f>
        <v/>
      </c>
      <c r="D421" s="16" t="str">
        <f>M421</f>
        <v/>
      </c>
      <c r="E421" t="str">
        <f>IF(P421&gt;0,P421&amp;" gün",IF(O421&gt;0,O421&amp;" ay",""))</f>
        <v/>
      </c>
      <c r="F421" s="16" t="str">
        <f>IF(OR('Cihazlar'!C421="",M421=""),"",IF(P421&gt;0,M421+P421,IF(O421&gt;0,EDATE(M421,O421),"")))</f>
        <v/>
      </c>
      <c r="G421" s="17" t="str">
        <f>IF(F421="","",F421-TODAY())</f>
        <v/>
      </c>
      <c r="H421" t="str">
        <f>IF(G421="","",IF(G421&lt;0,"Gecikmiş",IF(G421&lt;=30,"30 gün içinde","Planlı")))</f>
        <v/>
      </c>
      <c r="I421" s="16" t="str">
        <f>IF('Cihazlar'!S421="","",IF('Cihazlar'!T421="Uygun değil",(IF('Cihazlar'!S421="","",IF(ISNUMBER('Cihazlar'!S421),'Cihazlar'!S421,IFERROR(DATE(VALUE(RIGHT('Cihazlar'!S421,4)),VALUE(MID('Cihazlar'!S421,4,2)),VALUE(LEFT('Cihazlar'!S421,2))),""))))+0,EDATE((IF('Cihazlar'!S421="","",IF(ISNUMBER('Cihazlar'!S421),'Cihazlar'!S421,IFERROR(DATE(VALUE(RIGHT('Cihazlar'!S421,4)),VALUE(MID('Cihazlar'!S421,4,2)),VALUE(LEFT('Cihazlar'!S421,2))),"")))),12)))</f>
        <v/>
      </c>
      <c r="J421" s="17" t="str">
        <f>IF(I421="","",I421-TODAY())</f>
        <v/>
      </c>
      <c r="K421" s="16" t="str">
        <f>IF('Cihazlar'!V421="","",IF('Cihazlar'!W421="Uygun değil",(IF('Cihazlar'!V421="","",IF(ISNUMBER('Cihazlar'!V421),'Cihazlar'!V421,IFERROR(DATE(VALUE(RIGHT('Cihazlar'!V421,4)),VALUE(MID('Cihazlar'!V421,4,2)),VALUE(LEFT('Cihazlar'!V421,2))),""))))+0,EDATE((IF('Cihazlar'!V421="","",IF(ISNUMBER('Cihazlar'!V421),'Cihazlar'!V421,IFERROR(DATE(VALUE(RIGHT('Cihazlar'!V421,4)),VALUE(MID('Cihazlar'!V421,4,2)),VALUE(LEFT('Cihazlar'!V421,2))),"")))),12)))</f>
        <v/>
      </c>
      <c r="L421" s="17" t="str">
        <f>IF(K421="","",K421-TODAY())</f>
        <v/>
      </c>
      <c r="M421" s="16" t="str">
        <f>IF('Cihazlar'!F421&lt;&gt;"",IF('Cihazlar'!F421="","",IF(ISNUMBER('Cihazlar'!F421),'Cihazlar'!F421,IFERROR(DATE(VALUE(RIGHT('Cihazlar'!F421,4)),VALUE(MID('Cihazlar'!F421,4,2)),VALUE(LEFT('Cihazlar'!F421,2))),""))),IF('Cihazlar'!E421="","",IF(ISNUMBER('Cihazlar'!E421),'Cihazlar'!E421,IFERROR(DATE(VALUE(RIGHT('Cihazlar'!E421,4)),VALUE(MID('Cihazlar'!E421,4,2)),VALUE(LEFT('Cihazlar'!E421,2))),""))))</f>
        <v/>
      </c>
      <c r="N421" t="str">
        <f>IF('Cihazlar'!C421="","",IFERROR(MATCH('Cihazlar'!C421,'Ürünler'!$A:$A,0),IFERROR(MATCH('Cihazlar'!C421,'Ürünler'!$B:$B,0),"")))</f>
        <v/>
      </c>
      <c r="O421">
        <f>IF(P421&gt;0,0,IF('Cihazlar'!J421&lt;&gt;"",N(VALUE('Cihazlar'!J421)),IF(N421="",0,N(INDEX('Ürünler'!$C:$C,N421)))))</f>
        <v>0</v>
      </c>
      <c r="P421">
        <f>IF('Cihazlar'!K421&lt;&gt;"",N(VALUE('Cihazlar'!K421)),IF('Cihazlar'!J421&lt;&gt;"",0,IF(N421="",0,N(INDEX('Ürünler'!$D:$D,N421)))))</f>
        <v>0</v>
      </c>
    </row>
    <row r="422" spans="1:16">
      <c r="A422" t="str">
        <f>IF(AND('Cihazlar'!A422="",'Cihazlar'!B422=""),"",IFERROR(INDEX('Müşteriler'!$A:$A,MATCH(IF('Cihazlar'!A422="","§",'Cihazlar'!A422),'Müşteriler'!$K:$K,0)),IFERROR(INDEX('Müşteriler'!$A:$A,MATCH(IF('Cihazlar'!B422="","§",'Cihazlar'!B422),'Müşteriler'!$C:$C,0)),'Cihazlar'!A422&amp;'Cihazlar'!B422)))</f>
        <v/>
      </c>
      <c r="B422" t="str">
        <f>IF('Cihazlar'!C422="","",IF(N422="",'Cihazlar'!C422,INDEX('Ürünler'!$B:$B,N422)))</f>
        <v/>
      </c>
      <c r="C422" t="str">
        <f>IF('Cihazlar'!D422="","",'Cihazlar'!D422)</f>
        <v/>
      </c>
      <c r="D422" s="16" t="str">
        <f>M422</f>
        <v/>
      </c>
      <c r="E422" t="str">
        <f>IF(P422&gt;0,P422&amp;" gün",IF(O422&gt;0,O422&amp;" ay",""))</f>
        <v/>
      </c>
      <c r="F422" s="16" t="str">
        <f>IF(OR('Cihazlar'!C422="",M422=""),"",IF(P422&gt;0,M422+P422,IF(O422&gt;0,EDATE(M422,O422),"")))</f>
        <v/>
      </c>
      <c r="G422" s="17" t="str">
        <f>IF(F422="","",F422-TODAY())</f>
        <v/>
      </c>
      <c r="H422" t="str">
        <f>IF(G422="","",IF(G422&lt;0,"Gecikmiş",IF(G422&lt;=30,"30 gün içinde","Planlı")))</f>
        <v/>
      </c>
      <c r="I422" s="16" t="str">
        <f>IF('Cihazlar'!S422="","",IF('Cihazlar'!T422="Uygun değil",(IF('Cihazlar'!S422="","",IF(ISNUMBER('Cihazlar'!S422),'Cihazlar'!S422,IFERROR(DATE(VALUE(RIGHT('Cihazlar'!S422,4)),VALUE(MID('Cihazlar'!S422,4,2)),VALUE(LEFT('Cihazlar'!S422,2))),""))))+0,EDATE((IF('Cihazlar'!S422="","",IF(ISNUMBER('Cihazlar'!S422),'Cihazlar'!S422,IFERROR(DATE(VALUE(RIGHT('Cihazlar'!S422,4)),VALUE(MID('Cihazlar'!S422,4,2)),VALUE(LEFT('Cihazlar'!S422,2))),"")))),12)))</f>
        <v/>
      </c>
      <c r="J422" s="17" t="str">
        <f>IF(I422="","",I422-TODAY())</f>
        <v/>
      </c>
      <c r="K422" s="16" t="str">
        <f>IF('Cihazlar'!V422="","",IF('Cihazlar'!W422="Uygun değil",(IF('Cihazlar'!V422="","",IF(ISNUMBER('Cihazlar'!V422),'Cihazlar'!V422,IFERROR(DATE(VALUE(RIGHT('Cihazlar'!V422,4)),VALUE(MID('Cihazlar'!V422,4,2)),VALUE(LEFT('Cihazlar'!V422,2))),""))))+0,EDATE((IF('Cihazlar'!V422="","",IF(ISNUMBER('Cihazlar'!V422),'Cihazlar'!V422,IFERROR(DATE(VALUE(RIGHT('Cihazlar'!V422,4)),VALUE(MID('Cihazlar'!V422,4,2)),VALUE(LEFT('Cihazlar'!V422,2))),"")))),12)))</f>
        <v/>
      </c>
      <c r="L422" s="17" t="str">
        <f>IF(K422="","",K422-TODAY())</f>
        <v/>
      </c>
      <c r="M422" s="16" t="str">
        <f>IF('Cihazlar'!F422&lt;&gt;"",IF('Cihazlar'!F422="","",IF(ISNUMBER('Cihazlar'!F422),'Cihazlar'!F422,IFERROR(DATE(VALUE(RIGHT('Cihazlar'!F422,4)),VALUE(MID('Cihazlar'!F422,4,2)),VALUE(LEFT('Cihazlar'!F422,2))),""))),IF('Cihazlar'!E422="","",IF(ISNUMBER('Cihazlar'!E422),'Cihazlar'!E422,IFERROR(DATE(VALUE(RIGHT('Cihazlar'!E422,4)),VALUE(MID('Cihazlar'!E422,4,2)),VALUE(LEFT('Cihazlar'!E422,2))),""))))</f>
        <v/>
      </c>
      <c r="N422" t="str">
        <f>IF('Cihazlar'!C422="","",IFERROR(MATCH('Cihazlar'!C422,'Ürünler'!$A:$A,0),IFERROR(MATCH('Cihazlar'!C422,'Ürünler'!$B:$B,0),"")))</f>
        <v/>
      </c>
      <c r="O422">
        <f>IF(P422&gt;0,0,IF('Cihazlar'!J422&lt;&gt;"",N(VALUE('Cihazlar'!J422)),IF(N422="",0,N(INDEX('Ürünler'!$C:$C,N422)))))</f>
        <v>0</v>
      </c>
      <c r="P422">
        <f>IF('Cihazlar'!K422&lt;&gt;"",N(VALUE('Cihazlar'!K422)),IF('Cihazlar'!J422&lt;&gt;"",0,IF(N422="",0,N(INDEX('Ürünler'!$D:$D,N422)))))</f>
        <v>0</v>
      </c>
    </row>
    <row r="423" spans="1:16">
      <c r="A423" t="str">
        <f>IF(AND('Cihazlar'!A423="",'Cihazlar'!B423=""),"",IFERROR(INDEX('Müşteriler'!$A:$A,MATCH(IF('Cihazlar'!A423="","§",'Cihazlar'!A423),'Müşteriler'!$K:$K,0)),IFERROR(INDEX('Müşteriler'!$A:$A,MATCH(IF('Cihazlar'!B423="","§",'Cihazlar'!B423),'Müşteriler'!$C:$C,0)),'Cihazlar'!A423&amp;'Cihazlar'!B423)))</f>
        <v/>
      </c>
      <c r="B423" t="str">
        <f>IF('Cihazlar'!C423="","",IF(N423="",'Cihazlar'!C423,INDEX('Ürünler'!$B:$B,N423)))</f>
        <v/>
      </c>
      <c r="C423" t="str">
        <f>IF('Cihazlar'!D423="","",'Cihazlar'!D423)</f>
        <v/>
      </c>
      <c r="D423" s="16" t="str">
        <f>M423</f>
        <v/>
      </c>
      <c r="E423" t="str">
        <f>IF(P423&gt;0,P423&amp;" gün",IF(O423&gt;0,O423&amp;" ay",""))</f>
        <v/>
      </c>
      <c r="F423" s="16" t="str">
        <f>IF(OR('Cihazlar'!C423="",M423=""),"",IF(P423&gt;0,M423+P423,IF(O423&gt;0,EDATE(M423,O423),"")))</f>
        <v/>
      </c>
      <c r="G423" s="17" t="str">
        <f>IF(F423="","",F423-TODAY())</f>
        <v/>
      </c>
      <c r="H423" t="str">
        <f>IF(G423="","",IF(G423&lt;0,"Gecikmiş",IF(G423&lt;=30,"30 gün içinde","Planlı")))</f>
        <v/>
      </c>
      <c r="I423" s="16" t="str">
        <f>IF('Cihazlar'!S423="","",IF('Cihazlar'!T423="Uygun değil",(IF('Cihazlar'!S423="","",IF(ISNUMBER('Cihazlar'!S423),'Cihazlar'!S423,IFERROR(DATE(VALUE(RIGHT('Cihazlar'!S423,4)),VALUE(MID('Cihazlar'!S423,4,2)),VALUE(LEFT('Cihazlar'!S423,2))),""))))+0,EDATE((IF('Cihazlar'!S423="","",IF(ISNUMBER('Cihazlar'!S423),'Cihazlar'!S423,IFERROR(DATE(VALUE(RIGHT('Cihazlar'!S423,4)),VALUE(MID('Cihazlar'!S423,4,2)),VALUE(LEFT('Cihazlar'!S423,2))),"")))),12)))</f>
        <v/>
      </c>
      <c r="J423" s="17" t="str">
        <f>IF(I423="","",I423-TODAY())</f>
        <v/>
      </c>
      <c r="K423" s="16" t="str">
        <f>IF('Cihazlar'!V423="","",IF('Cihazlar'!W423="Uygun değil",(IF('Cihazlar'!V423="","",IF(ISNUMBER('Cihazlar'!V423),'Cihazlar'!V423,IFERROR(DATE(VALUE(RIGHT('Cihazlar'!V423,4)),VALUE(MID('Cihazlar'!V423,4,2)),VALUE(LEFT('Cihazlar'!V423,2))),""))))+0,EDATE((IF('Cihazlar'!V423="","",IF(ISNUMBER('Cihazlar'!V423),'Cihazlar'!V423,IFERROR(DATE(VALUE(RIGHT('Cihazlar'!V423,4)),VALUE(MID('Cihazlar'!V423,4,2)),VALUE(LEFT('Cihazlar'!V423,2))),"")))),12)))</f>
        <v/>
      </c>
      <c r="L423" s="17" t="str">
        <f>IF(K423="","",K423-TODAY())</f>
        <v/>
      </c>
      <c r="M423" s="16" t="str">
        <f>IF('Cihazlar'!F423&lt;&gt;"",IF('Cihazlar'!F423="","",IF(ISNUMBER('Cihazlar'!F423),'Cihazlar'!F423,IFERROR(DATE(VALUE(RIGHT('Cihazlar'!F423,4)),VALUE(MID('Cihazlar'!F423,4,2)),VALUE(LEFT('Cihazlar'!F423,2))),""))),IF('Cihazlar'!E423="","",IF(ISNUMBER('Cihazlar'!E423),'Cihazlar'!E423,IFERROR(DATE(VALUE(RIGHT('Cihazlar'!E423,4)),VALUE(MID('Cihazlar'!E423,4,2)),VALUE(LEFT('Cihazlar'!E423,2))),""))))</f>
        <v/>
      </c>
      <c r="N423" t="str">
        <f>IF('Cihazlar'!C423="","",IFERROR(MATCH('Cihazlar'!C423,'Ürünler'!$A:$A,0),IFERROR(MATCH('Cihazlar'!C423,'Ürünler'!$B:$B,0),"")))</f>
        <v/>
      </c>
      <c r="O423">
        <f>IF(P423&gt;0,0,IF('Cihazlar'!J423&lt;&gt;"",N(VALUE('Cihazlar'!J423)),IF(N423="",0,N(INDEX('Ürünler'!$C:$C,N423)))))</f>
        <v>0</v>
      </c>
      <c r="P423">
        <f>IF('Cihazlar'!K423&lt;&gt;"",N(VALUE('Cihazlar'!K423)),IF('Cihazlar'!J423&lt;&gt;"",0,IF(N423="",0,N(INDEX('Ürünler'!$D:$D,N423)))))</f>
        <v>0</v>
      </c>
    </row>
    <row r="424" spans="1:16">
      <c r="A424" t="str">
        <f>IF(AND('Cihazlar'!A424="",'Cihazlar'!B424=""),"",IFERROR(INDEX('Müşteriler'!$A:$A,MATCH(IF('Cihazlar'!A424="","§",'Cihazlar'!A424),'Müşteriler'!$K:$K,0)),IFERROR(INDEX('Müşteriler'!$A:$A,MATCH(IF('Cihazlar'!B424="","§",'Cihazlar'!B424),'Müşteriler'!$C:$C,0)),'Cihazlar'!A424&amp;'Cihazlar'!B424)))</f>
        <v/>
      </c>
      <c r="B424" t="str">
        <f>IF('Cihazlar'!C424="","",IF(N424="",'Cihazlar'!C424,INDEX('Ürünler'!$B:$B,N424)))</f>
        <v/>
      </c>
      <c r="C424" t="str">
        <f>IF('Cihazlar'!D424="","",'Cihazlar'!D424)</f>
        <v/>
      </c>
      <c r="D424" s="16" t="str">
        <f>M424</f>
        <v/>
      </c>
      <c r="E424" t="str">
        <f>IF(P424&gt;0,P424&amp;" gün",IF(O424&gt;0,O424&amp;" ay",""))</f>
        <v/>
      </c>
      <c r="F424" s="16" t="str">
        <f>IF(OR('Cihazlar'!C424="",M424=""),"",IF(P424&gt;0,M424+P424,IF(O424&gt;0,EDATE(M424,O424),"")))</f>
        <v/>
      </c>
      <c r="G424" s="17" t="str">
        <f>IF(F424="","",F424-TODAY())</f>
        <v/>
      </c>
      <c r="H424" t="str">
        <f>IF(G424="","",IF(G424&lt;0,"Gecikmiş",IF(G424&lt;=30,"30 gün içinde","Planlı")))</f>
        <v/>
      </c>
      <c r="I424" s="16" t="str">
        <f>IF('Cihazlar'!S424="","",IF('Cihazlar'!T424="Uygun değil",(IF('Cihazlar'!S424="","",IF(ISNUMBER('Cihazlar'!S424),'Cihazlar'!S424,IFERROR(DATE(VALUE(RIGHT('Cihazlar'!S424,4)),VALUE(MID('Cihazlar'!S424,4,2)),VALUE(LEFT('Cihazlar'!S424,2))),""))))+0,EDATE((IF('Cihazlar'!S424="","",IF(ISNUMBER('Cihazlar'!S424),'Cihazlar'!S424,IFERROR(DATE(VALUE(RIGHT('Cihazlar'!S424,4)),VALUE(MID('Cihazlar'!S424,4,2)),VALUE(LEFT('Cihazlar'!S424,2))),"")))),12)))</f>
        <v/>
      </c>
      <c r="J424" s="17" t="str">
        <f>IF(I424="","",I424-TODAY())</f>
        <v/>
      </c>
      <c r="K424" s="16" t="str">
        <f>IF('Cihazlar'!V424="","",IF('Cihazlar'!W424="Uygun değil",(IF('Cihazlar'!V424="","",IF(ISNUMBER('Cihazlar'!V424),'Cihazlar'!V424,IFERROR(DATE(VALUE(RIGHT('Cihazlar'!V424,4)),VALUE(MID('Cihazlar'!V424,4,2)),VALUE(LEFT('Cihazlar'!V424,2))),""))))+0,EDATE((IF('Cihazlar'!V424="","",IF(ISNUMBER('Cihazlar'!V424),'Cihazlar'!V424,IFERROR(DATE(VALUE(RIGHT('Cihazlar'!V424,4)),VALUE(MID('Cihazlar'!V424,4,2)),VALUE(LEFT('Cihazlar'!V424,2))),"")))),12)))</f>
        <v/>
      </c>
      <c r="L424" s="17" t="str">
        <f>IF(K424="","",K424-TODAY())</f>
        <v/>
      </c>
      <c r="M424" s="16" t="str">
        <f>IF('Cihazlar'!F424&lt;&gt;"",IF('Cihazlar'!F424="","",IF(ISNUMBER('Cihazlar'!F424),'Cihazlar'!F424,IFERROR(DATE(VALUE(RIGHT('Cihazlar'!F424,4)),VALUE(MID('Cihazlar'!F424,4,2)),VALUE(LEFT('Cihazlar'!F424,2))),""))),IF('Cihazlar'!E424="","",IF(ISNUMBER('Cihazlar'!E424),'Cihazlar'!E424,IFERROR(DATE(VALUE(RIGHT('Cihazlar'!E424,4)),VALUE(MID('Cihazlar'!E424,4,2)),VALUE(LEFT('Cihazlar'!E424,2))),""))))</f>
        <v/>
      </c>
      <c r="N424" t="str">
        <f>IF('Cihazlar'!C424="","",IFERROR(MATCH('Cihazlar'!C424,'Ürünler'!$A:$A,0),IFERROR(MATCH('Cihazlar'!C424,'Ürünler'!$B:$B,0),"")))</f>
        <v/>
      </c>
      <c r="O424">
        <f>IF(P424&gt;0,0,IF('Cihazlar'!J424&lt;&gt;"",N(VALUE('Cihazlar'!J424)),IF(N424="",0,N(INDEX('Ürünler'!$C:$C,N424)))))</f>
        <v>0</v>
      </c>
      <c r="P424">
        <f>IF('Cihazlar'!K424&lt;&gt;"",N(VALUE('Cihazlar'!K424)),IF('Cihazlar'!J424&lt;&gt;"",0,IF(N424="",0,N(INDEX('Ürünler'!$D:$D,N424)))))</f>
        <v>0</v>
      </c>
    </row>
    <row r="425" spans="1:16">
      <c r="A425" t="str">
        <f>IF(AND('Cihazlar'!A425="",'Cihazlar'!B425=""),"",IFERROR(INDEX('Müşteriler'!$A:$A,MATCH(IF('Cihazlar'!A425="","§",'Cihazlar'!A425),'Müşteriler'!$K:$K,0)),IFERROR(INDEX('Müşteriler'!$A:$A,MATCH(IF('Cihazlar'!B425="","§",'Cihazlar'!B425),'Müşteriler'!$C:$C,0)),'Cihazlar'!A425&amp;'Cihazlar'!B425)))</f>
        <v/>
      </c>
      <c r="B425" t="str">
        <f>IF('Cihazlar'!C425="","",IF(N425="",'Cihazlar'!C425,INDEX('Ürünler'!$B:$B,N425)))</f>
        <v/>
      </c>
      <c r="C425" t="str">
        <f>IF('Cihazlar'!D425="","",'Cihazlar'!D425)</f>
        <v/>
      </c>
      <c r="D425" s="16" t="str">
        <f>M425</f>
        <v/>
      </c>
      <c r="E425" t="str">
        <f>IF(P425&gt;0,P425&amp;" gün",IF(O425&gt;0,O425&amp;" ay",""))</f>
        <v/>
      </c>
      <c r="F425" s="16" t="str">
        <f>IF(OR('Cihazlar'!C425="",M425=""),"",IF(P425&gt;0,M425+P425,IF(O425&gt;0,EDATE(M425,O425),"")))</f>
        <v/>
      </c>
      <c r="G425" s="17" t="str">
        <f>IF(F425="","",F425-TODAY())</f>
        <v/>
      </c>
      <c r="H425" t="str">
        <f>IF(G425="","",IF(G425&lt;0,"Gecikmiş",IF(G425&lt;=30,"30 gün içinde","Planlı")))</f>
        <v/>
      </c>
      <c r="I425" s="16" t="str">
        <f>IF('Cihazlar'!S425="","",IF('Cihazlar'!T425="Uygun değil",(IF('Cihazlar'!S425="","",IF(ISNUMBER('Cihazlar'!S425),'Cihazlar'!S425,IFERROR(DATE(VALUE(RIGHT('Cihazlar'!S425,4)),VALUE(MID('Cihazlar'!S425,4,2)),VALUE(LEFT('Cihazlar'!S425,2))),""))))+0,EDATE((IF('Cihazlar'!S425="","",IF(ISNUMBER('Cihazlar'!S425),'Cihazlar'!S425,IFERROR(DATE(VALUE(RIGHT('Cihazlar'!S425,4)),VALUE(MID('Cihazlar'!S425,4,2)),VALUE(LEFT('Cihazlar'!S425,2))),"")))),12)))</f>
        <v/>
      </c>
      <c r="J425" s="17" t="str">
        <f>IF(I425="","",I425-TODAY())</f>
        <v/>
      </c>
      <c r="K425" s="16" t="str">
        <f>IF('Cihazlar'!V425="","",IF('Cihazlar'!W425="Uygun değil",(IF('Cihazlar'!V425="","",IF(ISNUMBER('Cihazlar'!V425),'Cihazlar'!V425,IFERROR(DATE(VALUE(RIGHT('Cihazlar'!V425,4)),VALUE(MID('Cihazlar'!V425,4,2)),VALUE(LEFT('Cihazlar'!V425,2))),""))))+0,EDATE((IF('Cihazlar'!V425="","",IF(ISNUMBER('Cihazlar'!V425),'Cihazlar'!V425,IFERROR(DATE(VALUE(RIGHT('Cihazlar'!V425,4)),VALUE(MID('Cihazlar'!V425,4,2)),VALUE(LEFT('Cihazlar'!V425,2))),"")))),12)))</f>
        <v/>
      </c>
      <c r="L425" s="17" t="str">
        <f>IF(K425="","",K425-TODAY())</f>
        <v/>
      </c>
      <c r="M425" s="16" t="str">
        <f>IF('Cihazlar'!F425&lt;&gt;"",IF('Cihazlar'!F425="","",IF(ISNUMBER('Cihazlar'!F425),'Cihazlar'!F425,IFERROR(DATE(VALUE(RIGHT('Cihazlar'!F425,4)),VALUE(MID('Cihazlar'!F425,4,2)),VALUE(LEFT('Cihazlar'!F425,2))),""))),IF('Cihazlar'!E425="","",IF(ISNUMBER('Cihazlar'!E425),'Cihazlar'!E425,IFERROR(DATE(VALUE(RIGHT('Cihazlar'!E425,4)),VALUE(MID('Cihazlar'!E425,4,2)),VALUE(LEFT('Cihazlar'!E425,2))),""))))</f>
        <v/>
      </c>
      <c r="N425" t="str">
        <f>IF('Cihazlar'!C425="","",IFERROR(MATCH('Cihazlar'!C425,'Ürünler'!$A:$A,0),IFERROR(MATCH('Cihazlar'!C425,'Ürünler'!$B:$B,0),"")))</f>
        <v/>
      </c>
      <c r="O425">
        <f>IF(P425&gt;0,0,IF('Cihazlar'!J425&lt;&gt;"",N(VALUE('Cihazlar'!J425)),IF(N425="",0,N(INDEX('Ürünler'!$C:$C,N425)))))</f>
        <v>0</v>
      </c>
      <c r="P425">
        <f>IF('Cihazlar'!K425&lt;&gt;"",N(VALUE('Cihazlar'!K425)),IF('Cihazlar'!J425&lt;&gt;"",0,IF(N425="",0,N(INDEX('Ürünler'!$D:$D,N425)))))</f>
        <v>0</v>
      </c>
    </row>
    <row r="426" spans="1:16">
      <c r="A426" t="str">
        <f>IF(AND('Cihazlar'!A426="",'Cihazlar'!B426=""),"",IFERROR(INDEX('Müşteriler'!$A:$A,MATCH(IF('Cihazlar'!A426="","§",'Cihazlar'!A426),'Müşteriler'!$K:$K,0)),IFERROR(INDEX('Müşteriler'!$A:$A,MATCH(IF('Cihazlar'!B426="","§",'Cihazlar'!B426),'Müşteriler'!$C:$C,0)),'Cihazlar'!A426&amp;'Cihazlar'!B426)))</f>
        <v/>
      </c>
      <c r="B426" t="str">
        <f>IF('Cihazlar'!C426="","",IF(N426="",'Cihazlar'!C426,INDEX('Ürünler'!$B:$B,N426)))</f>
        <v/>
      </c>
      <c r="C426" t="str">
        <f>IF('Cihazlar'!D426="","",'Cihazlar'!D426)</f>
        <v/>
      </c>
      <c r="D426" s="16" t="str">
        <f>M426</f>
        <v/>
      </c>
      <c r="E426" t="str">
        <f>IF(P426&gt;0,P426&amp;" gün",IF(O426&gt;0,O426&amp;" ay",""))</f>
        <v/>
      </c>
      <c r="F426" s="16" t="str">
        <f>IF(OR('Cihazlar'!C426="",M426=""),"",IF(P426&gt;0,M426+P426,IF(O426&gt;0,EDATE(M426,O426),"")))</f>
        <v/>
      </c>
      <c r="G426" s="17" t="str">
        <f>IF(F426="","",F426-TODAY())</f>
        <v/>
      </c>
      <c r="H426" t="str">
        <f>IF(G426="","",IF(G426&lt;0,"Gecikmiş",IF(G426&lt;=30,"30 gün içinde","Planlı")))</f>
        <v/>
      </c>
      <c r="I426" s="16" t="str">
        <f>IF('Cihazlar'!S426="","",IF('Cihazlar'!T426="Uygun değil",(IF('Cihazlar'!S426="","",IF(ISNUMBER('Cihazlar'!S426),'Cihazlar'!S426,IFERROR(DATE(VALUE(RIGHT('Cihazlar'!S426,4)),VALUE(MID('Cihazlar'!S426,4,2)),VALUE(LEFT('Cihazlar'!S426,2))),""))))+0,EDATE((IF('Cihazlar'!S426="","",IF(ISNUMBER('Cihazlar'!S426),'Cihazlar'!S426,IFERROR(DATE(VALUE(RIGHT('Cihazlar'!S426,4)),VALUE(MID('Cihazlar'!S426,4,2)),VALUE(LEFT('Cihazlar'!S426,2))),"")))),12)))</f>
        <v/>
      </c>
      <c r="J426" s="17" t="str">
        <f>IF(I426="","",I426-TODAY())</f>
        <v/>
      </c>
      <c r="K426" s="16" t="str">
        <f>IF('Cihazlar'!V426="","",IF('Cihazlar'!W426="Uygun değil",(IF('Cihazlar'!V426="","",IF(ISNUMBER('Cihazlar'!V426),'Cihazlar'!V426,IFERROR(DATE(VALUE(RIGHT('Cihazlar'!V426,4)),VALUE(MID('Cihazlar'!V426,4,2)),VALUE(LEFT('Cihazlar'!V426,2))),""))))+0,EDATE((IF('Cihazlar'!V426="","",IF(ISNUMBER('Cihazlar'!V426),'Cihazlar'!V426,IFERROR(DATE(VALUE(RIGHT('Cihazlar'!V426,4)),VALUE(MID('Cihazlar'!V426,4,2)),VALUE(LEFT('Cihazlar'!V426,2))),"")))),12)))</f>
        <v/>
      </c>
      <c r="L426" s="17" t="str">
        <f>IF(K426="","",K426-TODAY())</f>
        <v/>
      </c>
      <c r="M426" s="16" t="str">
        <f>IF('Cihazlar'!F426&lt;&gt;"",IF('Cihazlar'!F426="","",IF(ISNUMBER('Cihazlar'!F426),'Cihazlar'!F426,IFERROR(DATE(VALUE(RIGHT('Cihazlar'!F426,4)),VALUE(MID('Cihazlar'!F426,4,2)),VALUE(LEFT('Cihazlar'!F426,2))),""))),IF('Cihazlar'!E426="","",IF(ISNUMBER('Cihazlar'!E426),'Cihazlar'!E426,IFERROR(DATE(VALUE(RIGHT('Cihazlar'!E426,4)),VALUE(MID('Cihazlar'!E426,4,2)),VALUE(LEFT('Cihazlar'!E426,2))),""))))</f>
        <v/>
      </c>
      <c r="N426" t="str">
        <f>IF('Cihazlar'!C426="","",IFERROR(MATCH('Cihazlar'!C426,'Ürünler'!$A:$A,0),IFERROR(MATCH('Cihazlar'!C426,'Ürünler'!$B:$B,0),"")))</f>
        <v/>
      </c>
      <c r="O426">
        <f>IF(P426&gt;0,0,IF('Cihazlar'!J426&lt;&gt;"",N(VALUE('Cihazlar'!J426)),IF(N426="",0,N(INDEX('Ürünler'!$C:$C,N426)))))</f>
        <v>0</v>
      </c>
      <c r="P426">
        <f>IF('Cihazlar'!K426&lt;&gt;"",N(VALUE('Cihazlar'!K426)),IF('Cihazlar'!J426&lt;&gt;"",0,IF(N426="",0,N(INDEX('Ürünler'!$D:$D,N426)))))</f>
        <v>0</v>
      </c>
    </row>
    <row r="427" spans="1:16">
      <c r="A427" t="str">
        <f>IF(AND('Cihazlar'!A427="",'Cihazlar'!B427=""),"",IFERROR(INDEX('Müşteriler'!$A:$A,MATCH(IF('Cihazlar'!A427="","§",'Cihazlar'!A427),'Müşteriler'!$K:$K,0)),IFERROR(INDEX('Müşteriler'!$A:$A,MATCH(IF('Cihazlar'!B427="","§",'Cihazlar'!B427),'Müşteriler'!$C:$C,0)),'Cihazlar'!A427&amp;'Cihazlar'!B427)))</f>
        <v/>
      </c>
      <c r="B427" t="str">
        <f>IF('Cihazlar'!C427="","",IF(N427="",'Cihazlar'!C427,INDEX('Ürünler'!$B:$B,N427)))</f>
        <v/>
      </c>
      <c r="C427" t="str">
        <f>IF('Cihazlar'!D427="","",'Cihazlar'!D427)</f>
        <v/>
      </c>
      <c r="D427" s="16" t="str">
        <f>M427</f>
        <v/>
      </c>
      <c r="E427" t="str">
        <f>IF(P427&gt;0,P427&amp;" gün",IF(O427&gt;0,O427&amp;" ay",""))</f>
        <v/>
      </c>
      <c r="F427" s="16" t="str">
        <f>IF(OR('Cihazlar'!C427="",M427=""),"",IF(P427&gt;0,M427+P427,IF(O427&gt;0,EDATE(M427,O427),"")))</f>
        <v/>
      </c>
      <c r="G427" s="17" t="str">
        <f>IF(F427="","",F427-TODAY())</f>
        <v/>
      </c>
      <c r="H427" t="str">
        <f>IF(G427="","",IF(G427&lt;0,"Gecikmiş",IF(G427&lt;=30,"30 gün içinde","Planlı")))</f>
        <v/>
      </c>
      <c r="I427" s="16" t="str">
        <f>IF('Cihazlar'!S427="","",IF('Cihazlar'!T427="Uygun değil",(IF('Cihazlar'!S427="","",IF(ISNUMBER('Cihazlar'!S427),'Cihazlar'!S427,IFERROR(DATE(VALUE(RIGHT('Cihazlar'!S427,4)),VALUE(MID('Cihazlar'!S427,4,2)),VALUE(LEFT('Cihazlar'!S427,2))),""))))+0,EDATE((IF('Cihazlar'!S427="","",IF(ISNUMBER('Cihazlar'!S427),'Cihazlar'!S427,IFERROR(DATE(VALUE(RIGHT('Cihazlar'!S427,4)),VALUE(MID('Cihazlar'!S427,4,2)),VALUE(LEFT('Cihazlar'!S427,2))),"")))),12)))</f>
        <v/>
      </c>
      <c r="J427" s="17" t="str">
        <f>IF(I427="","",I427-TODAY())</f>
        <v/>
      </c>
      <c r="K427" s="16" t="str">
        <f>IF('Cihazlar'!V427="","",IF('Cihazlar'!W427="Uygun değil",(IF('Cihazlar'!V427="","",IF(ISNUMBER('Cihazlar'!V427),'Cihazlar'!V427,IFERROR(DATE(VALUE(RIGHT('Cihazlar'!V427,4)),VALUE(MID('Cihazlar'!V427,4,2)),VALUE(LEFT('Cihazlar'!V427,2))),""))))+0,EDATE((IF('Cihazlar'!V427="","",IF(ISNUMBER('Cihazlar'!V427),'Cihazlar'!V427,IFERROR(DATE(VALUE(RIGHT('Cihazlar'!V427,4)),VALUE(MID('Cihazlar'!V427,4,2)),VALUE(LEFT('Cihazlar'!V427,2))),"")))),12)))</f>
        <v/>
      </c>
      <c r="L427" s="17" t="str">
        <f>IF(K427="","",K427-TODAY())</f>
        <v/>
      </c>
      <c r="M427" s="16" t="str">
        <f>IF('Cihazlar'!F427&lt;&gt;"",IF('Cihazlar'!F427="","",IF(ISNUMBER('Cihazlar'!F427),'Cihazlar'!F427,IFERROR(DATE(VALUE(RIGHT('Cihazlar'!F427,4)),VALUE(MID('Cihazlar'!F427,4,2)),VALUE(LEFT('Cihazlar'!F427,2))),""))),IF('Cihazlar'!E427="","",IF(ISNUMBER('Cihazlar'!E427),'Cihazlar'!E427,IFERROR(DATE(VALUE(RIGHT('Cihazlar'!E427,4)),VALUE(MID('Cihazlar'!E427,4,2)),VALUE(LEFT('Cihazlar'!E427,2))),""))))</f>
        <v/>
      </c>
      <c r="N427" t="str">
        <f>IF('Cihazlar'!C427="","",IFERROR(MATCH('Cihazlar'!C427,'Ürünler'!$A:$A,0),IFERROR(MATCH('Cihazlar'!C427,'Ürünler'!$B:$B,0),"")))</f>
        <v/>
      </c>
      <c r="O427">
        <f>IF(P427&gt;0,0,IF('Cihazlar'!J427&lt;&gt;"",N(VALUE('Cihazlar'!J427)),IF(N427="",0,N(INDEX('Ürünler'!$C:$C,N427)))))</f>
        <v>0</v>
      </c>
      <c r="P427">
        <f>IF('Cihazlar'!K427&lt;&gt;"",N(VALUE('Cihazlar'!K427)),IF('Cihazlar'!J427&lt;&gt;"",0,IF(N427="",0,N(INDEX('Ürünler'!$D:$D,N427)))))</f>
        <v>0</v>
      </c>
    </row>
    <row r="428" spans="1:16">
      <c r="A428" t="str">
        <f>IF(AND('Cihazlar'!A428="",'Cihazlar'!B428=""),"",IFERROR(INDEX('Müşteriler'!$A:$A,MATCH(IF('Cihazlar'!A428="","§",'Cihazlar'!A428),'Müşteriler'!$K:$K,0)),IFERROR(INDEX('Müşteriler'!$A:$A,MATCH(IF('Cihazlar'!B428="","§",'Cihazlar'!B428),'Müşteriler'!$C:$C,0)),'Cihazlar'!A428&amp;'Cihazlar'!B428)))</f>
        <v/>
      </c>
      <c r="B428" t="str">
        <f>IF('Cihazlar'!C428="","",IF(N428="",'Cihazlar'!C428,INDEX('Ürünler'!$B:$B,N428)))</f>
        <v/>
      </c>
      <c r="C428" t="str">
        <f>IF('Cihazlar'!D428="","",'Cihazlar'!D428)</f>
        <v/>
      </c>
      <c r="D428" s="16" t="str">
        <f>M428</f>
        <v/>
      </c>
      <c r="E428" t="str">
        <f>IF(P428&gt;0,P428&amp;" gün",IF(O428&gt;0,O428&amp;" ay",""))</f>
        <v/>
      </c>
      <c r="F428" s="16" t="str">
        <f>IF(OR('Cihazlar'!C428="",M428=""),"",IF(P428&gt;0,M428+P428,IF(O428&gt;0,EDATE(M428,O428),"")))</f>
        <v/>
      </c>
      <c r="G428" s="17" t="str">
        <f>IF(F428="","",F428-TODAY())</f>
        <v/>
      </c>
      <c r="H428" t="str">
        <f>IF(G428="","",IF(G428&lt;0,"Gecikmiş",IF(G428&lt;=30,"30 gün içinde","Planlı")))</f>
        <v/>
      </c>
      <c r="I428" s="16" t="str">
        <f>IF('Cihazlar'!S428="","",IF('Cihazlar'!T428="Uygun değil",(IF('Cihazlar'!S428="","",IF(ISNUMBER('Cihazlar'!S428),'Cihazlar'!S428,IFERROR(DATE(VALUE(RIGHT('Cihazlar'!S428,4)),VALUE(MID('Cihazlar'!S428,4,2)),VALUE(LEFT('Cihazlar'!S428,2))),""))))+0,EDATE((IF('Cihazlar'!S428="","",IF(ISNUMBER('Cihazlar'!S428),'Cihazlar'!S428,IFERROR(DATE(VALUE(RIGHT('Cihazlar'!S428,4)),VALUE(MID('Cihazlar'!S428,4,2)),VALUE(LEFT('Cihazlar'!S428,2))),"")))),12)))</f>
        <v/>
      </c>
      <c r="J428" s="17" t="str">
        <f>IF(I428="","",I428-TODAY())</f>
        <v/>
      </c>
      <c r="K428" s="16" t="str">
        <f>IF('Cihazlar'!V428="","",IF('Cihazlar'!W428="Uygun değil",(IF('Cihazlar'!V428="","",IF(ISNUMBER('Cihazlar'!V428),'Cihazlar'!V428,IFERROR(DATE(VALUE(RIGHT('Cihazlar'!V428,4)),VALUE(MID('Cihazlar'!V428,4,2)),VALUE(LEFT('Cihazlar'!V428,2))),""))))+0,EDATE((IF('Cihazlar'!V428="","",IF(ISNUMBER('Cihazlar'!V428),'Cihazlar'!V428,IFERROR(DATE(VALUE(RIGHT('Cihazlar'!V428,4)),VALUE(MID('Cihazlar'!V428,4,2)),VALUE(LEFT('Cihazlar'!V428,2))),"")))),12)))</f>
        <v/>
      </c>
      <c r="L428" s="17" t="str">
        <f>IF(K428="","",K428-TODAY())</f>
        <v/>
      </c>
      <c r="M428" s="16" t="str">
        <f>IF('Cihazlar'!F428&lt;&gt;"",IF('Cihazlar'!F428="","",IF(ISNUMBER('Cihazlar'!F428),'Cihazlar'!F428,IFERROR(DATE(VALUE(RIGHT('Cihazlar'!F428,4)),VALUE(MID('Cihazlar'!F428,4,2)),VALUE(LEFT('Cihazlar'!F428,2))),""))),IF('Cihazlar'!E428="","",IF(ISNUMBER('Cihazlar'!E428),'Cihazlar'!E428,IFERROR(DATE(VALUE(RIGHT('Cihazlar'!E428,4)),VALUE(MID('Cihazlar'!E428,4,2)),VALUE(LEFT('Cihazlar'!E428,2))),""))))</f>
        <v/>
      </c>
      <c r="N428" t="str">
        <f>IF('Cihazlar'!C428="","",IFERROR(MATCH('Cihazlar'!C428,'Ürünler'!$A:$A,0),IFERROR(MATCH('Cihazlar'!C428,'Ürünler'!$B:$B,0),"")))</f>
        <v/>
      </c>
      <c r="O428">
        <f>IF(P428&gt;0,0,IF('Cihazlar'!J428&lt;&gt;"",N(VALUE('Cihazlar'!J428)),IF(N428="",0,N(INDEX('Ürünler'!$C:$C,N428)))))</f>
        <v>0</v>
      </c>
      <c r="P428">
        <f>IF('Cihazlar'!K428&lt;&gt;"",N(VALUE('Cihazlar'!K428)),IF('Cihazlar'!J428&lt;&gt;"",0,IF(N428="",0,N(INDEX('Ürünler'!$D:$D,N428)))))</f>
        <v>0</v>
      </c>
    </row>
    <row r="429" spans="1:16">
      <c r="A429" t="str">
        <f>IF(AND('Cihazlar'!A429="",'Cihazlar'!B429=""),"",IFERROR(INDEX('Müşteriler'!$A:$A,MATCH(IF('Cihazlar'!A429="","§",'Cihazlar'!A429),'Müşteriler'!$K:$K,0)),IFERROR(INDEX('Müşteriler'!$A:$A,MATCH(IF('Cihazlar'!B429="","§",'Cihazlar'!B429),'Müşteriler'!$C:$C,0)),'Cihazlar'!A429&amp;'Cihazlar'!B429)))</f>
        <v/>
      </c>
      <c r="B429" t="str">
        <f>IF('Cihazlar'!C429="","",IF(N429="",'Cihazlar'!C429,INDEX('Ürünler'!$B:$B,N429)))</f>
        <v/>
      </c>
      <c r="C429" t="str">
        <f>IF('Cihazlar'!D429="","",'Cihazlar'!D429)</f>
        <v/>
      </c>
      <c r="D429" s="16" t="str">
        <f>M429</f>
        <v/>
      </c>
      <c r="E429" t="str">
        <f>IF(P429&gt;0,P429&amp;" gün",IF(O429&gt;0,O429&amp;" ay",""))</f>
        <v/>
      </c>
      <c r="F429" s="16" t="str">
        <f>IF(OR('Cihazlar'!C429="",M429=""),"",IF(P429&gt;0,M429+P429,IF(O429&gt;0,EDATE(M429,O429),"")))</f>
        <v/>
      </c>
      <c r="G429" s="17" t="str">
        <f>IF(F429="","",F429-TODAY())</f>
        <v/>
      </c>
      <c r="H429" t="str">
        <f>IF(G429="","",IF(G429&lt;0,"Gecikmiş",IF(G429&lt;=30,"30 gün içinde","Planlı")))</f>
        <v/>
      </c>
      <c r="I429" s="16" t="str">
        <f>IF('Cihazlar'!S429="","",IF('Cihazlar'!T429="Uygun değil",(IF('Cihazlar'!S429="","",IF(ISNUMBER('Cihazlar'!S429),'Cihazlar'!S429,IFERROR(DATE(VALUE(RIGHT('Cihazlar'!S429,4)),VALUE(MID('Cihazlar'!S429,4,2)),VALUE(LEFT('Cihazlar'!S429,2))),""))))+0,EDATE((IF('Cihazlar'!S429="","",IF(ISNUMBER('Cihazlar'!S429),'Cihazlar'!S429,IFERROR(DATE(VALUE(RIGHT('Cihazlar'!S429,4)),VALUE(MID('Cihazlar'!S429,4,2)),VALUE(LEFT('Cihazlar'!S429,2))),"")))),12)))</f>
        <v/>
      </c>
      <c r="J429" s="17" t="str">
        <f>IF(I429="","",I429-TODAY())</f>
        <v/>
      </c>
      <c r="K429" s="16" t="str">
        <f>IF('Cihazlar'!V429="","",IF('Cihazlar'!W429="Uygun değil",(IF('Cihazlar'!V429="","",IF(ISNUMBER('Cihazlar'!V429),'Cihazlar'!V429,IFERROR(DATE(VALUE(RIGHT('Cihazlar'!V429,4)),VALUE(MID('Cihazlar'!V429,4,2)),VALUE(LEFT('Cihazlar'!V429,2))),""))))+0,EDATE((IF('Cihazlar'!V429="","",IF(ISNUMBER('Cihazlar'!V429),'Cihazlar'!V429,IFERROR(DATE(VALUE(RIGHT('Cihazlar'!V429,4)),VALUE(MID('Cihazlar'!V429,4,2)),VALUE(LEFT('Cihazlar'!V429,2))),"")))),12)))</f>
        <v/>
      </c>
      <c r="L429" s="17" t="str">
        <f>IF(K429="","",K429-TODAY())</f>
        <v/>
      </c>
      <c r="M429" s="16" t="str">
        <f>IF('Cihazlar'!F429&lt;&gt;"",IF('Cihazlar'!F429="","",IF(ISNUMBER('Cihazlar'!F429),'Cihazlar'!F429,IFERROR(DATE(VALUE(RIGHT('Cihazlar'!F429,4)),VALUE(MID('Cihazlar'!F429,4,2)),VALUE(LEFT('Cihazlar'!F429,2))),""))),IF('Cihazlar'!E429="","",IF(ISNUMBER('Cihazlar'!E429),'Cihazlar'!E429,IFERROR(DATE(VALUE(RIGHT('Cihazlar'!E429,4)),VALUE(MID('Cihazlar'!E429,4,2)),VALUE(LEFT('Cihazlar'!E429,2))),""))))</f>
        <v/>
      </c>
      <c r="N429" t="str">
        <f>IF('Cihazlar'!C429="","",IFERROR(MATCH('Cihazlar'!C429,'Ürünler'!$A:$A,0),IFERROR(MATCH('Cihazlar'!C429,'Ürünler'!$B:$B,0),"")))</f>
        <v/>
      </c>
      <c r="O429">
        <f>IF(P429&gt;0,0,IF('Cihazlar'!J429&lt;&gt;"",N(VALUE('Cihazlar'!J429)),IF(N429="",0,N(INDEX('Ürünler'!$C:$C,N429)))))</f>
        <v>0</v>
      </c>
      <c r="P429">
        <f>IF('Cihazlar'!K429&lt;&gt;"",N(VALUE('Cihazlar'!K429)),IF('Cihazlar'!J429&lt;&gt;"",0,IF(N429="",0,N(INDEX('Ürünler'!$D:$D,N429)))))</f>
        <v>0</v>
      </c>
    </row>
    <row r="430" spans="1:16">
      <c r="A430" t="str">
        <f>IF(AND('Cihazlar'!A430="",'Cihazlar'!B430=""),"",IFERROR(INDEX('Müşteriler'!$A:$A,MATCH(IF('Cihazlar'!A430="","§",'Cihazlar'!A430),'Müşteriler'!$K:$K,0)),IFERROR(INDEX('Müşteriler'!$A:$A,MATCH(IF('Cihazlar'!B430="","§",'Cihazlar'!B430),'Müşteriler'!$C:$C,0)),'Cihazlar'!A430&amp;'Cihazlar'!B430)))</f>
        <v/>
      </c>
      <c r="B430" t="str">
        <f>IF('Cihazlar'!C430="","",IF(N430="",'Cihazlar'!C430,INDEX('Ürünler'!$B:$B,N430)))</f>
        <v/>
      </c>
      <c r="C430" t="str">
        <f>IF('Cihazlar'!D430="","",'Cihazlar'!D430)</f>
        <v/>
      </c>
      <c r="D430" s="16" t="str">
        <f>M430</f>
        <v/>
      </c>
      <c r="E430" t="str">
        <f>IF(P430&gt;0,P430&amp;" gün",IF(O430&gt;0,O430&amp;" ay",""))</f>
        <v/>
      </c>
      <c r="F430" s="16" t="str">
        <f>IF(OR('Cihazlar'!C430="",M430=""),"",IF(P430&gt;0,M430+P430,IF(O430&gt;0,EDATE(M430,O430),"")))</f>
        <v/>
      </c>
      <c r="G430" s="17" t="str">
        <f>IF(F430="","",F430-TODAY())</f>
        <v/>
      </c>
      <c r="H430" t="str">
        <f>IF(G430="","",IF(G430&lt;0,"Gecikmiş",IF(G430&lt;=30,"30 gün içinde","Planlı")))</f>
        <v/>
      </c>
      <c r="I430" s="16" t="str">
        <f>IF('Cihazlar'!S430="","",IF('Cihazlar'!T430="Uygun değil",(IF('Cihazlar'!S430="","",IF(ISNUMBER('Cihazlar'!S430),'Cihazlar'!S430,IFERROR(DATE(VALUE(RIGHT('Cihazlar'!S430,4)),VALUE(MID('Cihazlar'!S430,4,2)),VALUE(LEFT('Cihazlar'!S430,2))),""))))+0,EDATE((IF('Cihazlar'!S430="","",IF(ISNUMBER('Cihazlar'!S430),'Cihazlar'!S430,IFERROR(DATE(VALUE(RIGHT('Cihazlar'!S430,4)),VALUE(MID('Cihazlar'!S430,4,2)),VALUE(LEFT('Cihazlar'!S430,2))),"")))),12)))</f>
        <v/>
      </c>
      <c r="J430" s="17" t="str">
        <f>IF(I430="","",I430-TODAY())</f>
        <v/>
      </c>
      <c r="K430" s="16" t="str">
        <f>IF('Cihazlar'!V430="","",IF('Cihazlar'!W430="Uygun değil",(IF('Cihazlar'!V430="","",IF(ISNUMBER('Cihazlar'!V430),'Cihazlar'!V430,IFERROR(DATE(VALUE(RIGHT('Cihazlar'!V430,4)),VALUE(MID('Cihazlar'!V430,4,2)),VALUE(LEFT('Cihazlar'!V430,2))),""))))+0,EDATE((IF('Cihazlar'!V430="","",IF(ISNUMBER('Cihazlar'!V430),'Cihazlar'!V430,IFERROR(DATE(VALUE(RIGHT('Cihazlar'!V430,4)),VALUE(MID('Cihazlar'!V430,4,2)),VALUE(LEFT('Cihazlar'!V430,2))),"")))),12)))</f>
        <v/>
      </c>
      <c r="L430" s="17" t="str">
        <f>IF(K430="","",K430-TODAY())</f>
        <v/>
      </c>
      <c r="M430" s="16" t="str">
        <f>IF('Cihazlar'!F430&lt;&gt;"",IF('Cihazlar'!F430="","",IF(ISNUMBER('Cihazlar'!F430),'Cihazlar'!F430,IFERROR(DATE(VALUE(RIGHT('Cihazlar'!F430,4)),VALUE(MID('Cihazlar'!F430,4,2)),VALUE(LEFT('Cihazlar'!F430,2))),""))),IF('Cihazlar'!E430="","",IF(ISNUMBER('Cihazlar'!E430),'Cihazlar'!E430,IFERROR(DATE(VALUE(RIGHT('Cihazlar'!E430,4)),VALUE(MID('Cihazlar'!E430,4,2)),VALUE(LEFT('Cihazlar'!E430,2))),""))))</f>
        <v/>
      </c>
      <c r="N430" t="str">
        <f>IF('Cihazlar'!C430="","",IFERROR(MATCH('Cihazlar'!C430,'Ürünler'!$A:$A,0),IFERROR(MATCH('Cihazlar'!C430,'Ürünler'!$B:$B,0),"")))</f>
        <v/>
      </c>
      <c r="O430">
        <f>IF(P430&gt;0,0,IF('Cihazlar'!J430&lt;&gt;"",N(VALUE('Cihazlar'!J430)),IF(N430="",0,N(INDEX('Ürünler'!$C:$C,N430)))))</f>
        <v>0</v>
      </c>
      <c r="P430">
        <f>IF('Cihazlar'!K430&lt;&gt;"",N(VALUE('Cihazlar'!K430)),IF('Cihazlar'!J430&lt;&gt;"",0,IF(N430="",0,N(INDEX('Ürünler'!$D:$D,N430)))))</f>
        <v>0</v>
      </c>
    </row>
    <row r="431" spans="1:16">
      <c r="A431" t="str">
        <f>IF(AND('Cihazlar'!A431="",'Cihazlar'!B431=""),"",IFERROR(INDEX('Müşteriler'!$A:$A,MATCH(IF('Cihazlar'!A431="","§",'Cihazlar'!A431),'Müşteriler'!$K:$K,0)),IFERROR(INDEX('Müşteriler'!$A:$A,MATCH(IF('Cihazlar'!B431="","§",'Cihazlar'!B431),'Müşteriler'!$C:$C,0)),'Cihazlar'!A431&amp;'Cihazlar'!B431)))</f>
        <v/>
      </c>
      <c r="B431" t="str">
        <f>IF('Cihazlar'!C431="","",IF(N431="",'Cihazlar'!C431,INDEX('Ürünler'!$B:$B,N431)))</f>
        <v/>
      </c>
      <c r="C431" t="str">
        <f>IF('Cihazlar'!D431="","",'Cihazlar'!D431)</f>
        <v/>
      </c>
      <c r="D431" s="16" t="str">
        <f>M431</f>
        <v/>
      </c>
      <c r="E431" t="str">
        <f>IF(P431&gt;0,P431&amp;" gün",IF(O431&gt;0,O431&amp;" ay",""))</f>
        <v/>
      </c>
      <c r="F431" s="16" t="str">
        <f>IF(OR('Cihazlar'!C431="",M431=""),"",IF(P431&gt;0,M431+P431,IF(O431&gt;0,EDATE(M431,O431),"")))</f>
        <v/>
      </c>
      <c r="G431" s="17" t="str">
        <f>IF(F431="","",F431-TODAY())</f>
        <v/>
      </c>
      <c r="H431" t="str">
        <f>IF(G431="","",IF(G431&lt;0,"Gecikmiş",IF(G431&lt;=30,"30 gün içinde","Planlı")))</f>
        <v/>
      </c>
      <c r="I431" s="16" t="str">
        <f>IF('Cihazlar'!S431="","",IF('Cihazlar'!T431="Uygun değil",(IF('Cihazlar'!S431="","",IF(ISNUMBER('Cihazlar'!S431),'Cihazlar'!S431,IFERROR(DATE(VALUE(RIGHT('Cihazlar'!S431,4)),VALUE(MID('Cihazlar'!S431,4,2)),VALUE(LEFT('Cihazlar'!S431,2))),""))))+0,EDATE((IF('Cihazlar'!S431="","",IF(ISNUMBER('Cihazlar'!S431),'Cihazlar'!S431,IFERROR(DATE(VALUE(RIGHT('Cihazlar'!S431,4)),VALUE(MID('Cihazlar'!S431,4,2)),VALUE(LEFT('Cihazlar'!S431,2))),"")))),12)))</f>
        <v/>
      </c>
      <c r="J431" s="17" t="str">
        <f>IF(I431="","",I431-TODAY())</f>
        <v/>
      </c>
      <c r="K431" s="16" t="str">
        <f>IF('Cihazlar'!V431="","",IF('Cihazlar'!W431="Uygun değil",(IF('Cihazlar'!V431="","",IF(ISNUMBER('Cihazlar'!V431),'Cihazlar'!V431,IFERROR(DATE(VALUE(RIGHT('Cihazlar'!V431,4)),VALUE(MID('Cihazlar'!V431,4,2)),VALUE(LEFT('Cihazlar'!V431,2))),""))))+0,EDATE((IF('Cihazlar'!V431="","",IF(ISNUMBER('Cihazlar'!V431),'Cihazlar'!V431,IFERROR(DATE(VALUE(RIGHT('Cihazlar'!V431,4)),VALUE(MID('Cihazlar'!V431,4,2)),VALUE(LEFT('Cihazlar'!V431,2))),"")))),12)))</f>
        <v/>
      </c>
      <c r="L431" s="17" t="str">
        <f>IF(K431="","",K431-TODAY())</f>
        <v/>
      </c>
      <c r="M431" s="16" t="str">
        <f>IF('Cihazlar'!F431&lt;&gt;"",IF('Cihazlar'!F431="","",IF(ISNUMBER('Cihazlar'!F431),'Cihazlar'!F431,IFERROR(DATE(VALUE(RIGHT('Cihazlar'!F431,4)),VALUE(MID('Cihazlar'!F431,4,2)),VALUE(LEFT('Cihazlar'!F431,2))),""))),IF('Cihazlar'!E431="","",IF(ISNUMBER('Cihazlar'!E431),'Cihazlar'!E431,IFERROR(DATE(VALUE(RIGHT('Cihazlar'!E431,4)),VALUE(MID('Cihazlar'!E431,4,2)),VALUE(LEFT('Cihazlar'!E431,2))),""))))</f>
        <v/>
      </c>
      <c r="N431" t="str">
        <f>IF('Cihazlar'!C431="","",IFERROR(MATCH('Cihazlar'!C431,'Ürünler'!$A:$A,0),IFERROR(MATCH('Cihazlar'!C431,'Ürünler'!$B:$B,0),"")))</f>
        <v/>
      </c>
      <c r="O431">
        <f>IF(P431&gt;0,0,IF('Cihazlar'!J431&lt;&gt;"",N(VALUE('Cihazlar'!J431)),IF(N431="",0,N(INDEX('Ürünler'!$C:$C,N431)))))</f>
        <v>0</v>
      </c>
      <c r="P431">
        <f>IF('Cihazlar'!K431&lt;&gt;"",N(VALUE('Cihazlar'!K431)),IF('Cihazlar'!J431&lt;&gt;"",0,IF(N431="",0,N(INDEX('Ürünler'!$D:$D,N431)))))</f>
        <v>0</v>
      </c>
    </row>
    <row r="432" spans="1:16">
      <c r="A432" t="str">
        <f>IF(AND('Cihazlar'!A432="",'Cihazlar'!B432=""),"",IFERROR(INDEX('Müşteriler'!$A:$A,MATCH(IF('Cihazlar'!A432="","§",'Cihazlar'!A432),'Müşteriler'!$K:$K,0)),IFERROR(INDEX('Müşteriler'!$A:$A,MATCH(IF('Cihazlar'!B432="","§",'Cihazlar'!B432),'Müşteriler'!$C:$C,0)),'Cihazlar'!A432&amp;'Cihazlar'!B432)))</f>
        <v/>
      </c>
      <c r="B432" t="str">
        <f>IF('Cihazlar'!C432="","",IF(N432="",'Cihazlar'!C432,INDEX('Ürünler'!$B:$B,N432)))</f>
        <v/>
      </c>
      <c r="C432" t="str">
        <f>IF('Cihazlar'!D432="","",'Cihazlar'!D432)</f>
        <v/>
      </c>
      <c r="D432" s="16" t="str">
        <f>M432</f>
        <v/>
      </c>
      <c r="E432" t="str">
        <f>IF(P432&gt;0,P432&amp;" gün",IF(O432&gt;0,O432&amp;" ay",""))</f>
        <v/>
      </c>
      <c r="F432" s="16" t="str">
        <f>IF(OR('Cihazlar'!C432="",M432=""),"",IF(P432&gt;0,M432+P432,IF(O432&gt;0,EDATE(M432,O432),"")))</f>
        <v/>
      </c>
      <c r="G432" s="17" t="str">
        <f>IF(F432="","",F432-TODAY())</f>
        <v/>
      </c>
      <c r="H432" t="str">
        <f>IF(G432="","",IF(G432&lt;0,"Gecikmiş",IF(G432&lt;=30,"30 gün içinde","Planlı")))</f>
        <v/>
      </c>
      <c r="I432" s="16" t="str">
        <f>IF('Cihazlar'!S432="","",IF('Cihazlar'!T432="Uygun değil",(IF('Cihazlar'!S432="","",IF(ISNUMBER('Cihazlar'!S432),'Cihazlar'!S432,IFERROR(DATE(VALUE(RIGHT('Cihazlar'!S432,4)),VALUE(MID('Cihazlar'!S432,4,2)),VALUE(LEFT('Cihazlar'!S432,2))),""))))+0,EDATE((IF('Cihazlar'!S432="","",IF(ISNUMBER('Cihazlar'!S432),'Cihazlar'!S432,IFERROR(DATE(VALUE(RIGHT('Cihazlar'!S432,4)),VALUE(MID('Cihazlar'!S432,4,2)),VALUE(LEFT('Cihazlar'!S432,2))),"")))),12)))</f>
        <v/>
      </c>
      <c r="J432" s="17" t="str">
        <f>IF(I432="","",I432-TODAY())</f>
        <v/>
      </c>
      <c r="K432" s="16" t="str">
        <f>IF('Cihazlar'!V432="","",IF('Cihazlar'!W432="Uygun değil",(IF('Cihazlar'!V432="","",IF(ISNUMBER('Cihazlar'!V432),'Cihazlar'!V432,IFERROR(DATE(VALUE(RIGHT('Cihazlar'!V432,4)),VALUE(MID('Cihazlar'!V432,4,2)),VALUE(LEFT('Cihazlar'!V432,2))),""))))+0,EDATE((IF('Cihazlar'!V432="","",IF(ISNUMBER('Cihazlar'!V432),'Cihazlar'!V432,IFERROR(DATE(VALUE(RIGHT('Cihazlar'!V432,4)),VALUE(MID('Cihazlar'!V432,4,2)),VALUE(LEFT('Cihazlar'!V432,2))),"")))),12)))</f>
        <v/>
      </c>
      <c r="L432" s="17" t="str">
        <f>IF(K432="","",K432-TODAY())</f>
        <v/>
      </c>
      <c r="M432" s="16" t="str">
        <f>IF('Cihazlar'!F432&lt;&gt;"",IF('Cihazlar'!F432="","",IF(ISNUMBER('Cihazlar'!F432),'Cihazlar'!F432,IFERROR(DATE(VALUE(RIGHT('Cihazlar'!F432,4)),VALUE(MID('Cihazlar'!F432,4,2)),VALUE(LEFT('Cihazlar'!F432,2))),""))),IF('Cihazlar'!E432="","",IF(ISNUMBER('Cihazlar'!E432),'Cihazlar'!E432,IFERROR(DATE(VALUE(RIGHT('Cihazlar'!E432,4)),VALUE(MID('Cihazlar'!E432,4,2)),VALUE(LEFT('Cihazlar'!E432,2))),""))))</f>
        <v/>
      </c>
      <c r="N432" t="str">
        <f>IF('Cihazlar'!C432="","",IFERROR(MATCH('Cihazlar'!C432,'Ürünler'!$A:$A,0),IFERROR(MATCH('Cihazlar'!C432,'Ürünler'!$B:$B,0),"")))</f>
        <v/>
      </c>
      <c r="O432">
        <f>IF(P432&gt;0,0,IF('Cihazlar'!J432&lt;&gt;"",N(VALUE('Cihazlar'!J432)),IF(N432="",0,N(INDEX('Ürünler'!$C:$C,N432)))))</f>
        <v>0</v>
      </c>
      <c r="P432">
        <f>IF('Cihazlar'!K432&lt;&gt;"",N(VALUE('Cihazlar'!K432)),IF('Cihazlar'!J432&lt;&gt;"",0,IF(N432="",0,N(INDEX('Ürünler'!$D:$D,N432)))))</f>
        <v>0</v>
      </c>
    </row>
    <row r="433" spans="1:16">
      <c r="A433" t="str">
        <f>IF(AND('Cihazlar'!A433="",'Cihazlar'!B433=""),"",IFERROR(INDEX('Müşteriler'!$A:$A,MATCH(IF('Cihazlar'!A433="","§",'Cihazlar'!A433),'Müşteriler'!$K:$K,0)),IFERROR(INDEX('Müşteriler'!$A:$A,MATCH(IF('Cihazlar'!B433="","§",'Cihazlar'!B433),'Müşteriler'!$C:$C,0)),'Cihazlar'!A433&amp;'Cihazlar'!B433)))</f>
        <v/>
      </c>
      <c r="B433" t="str">
        <f>IF('Cihazlar'!C433="","",IF(N433="",'Cihazlar'!C433,INDEX('Ürünler'!$B:$B,N433)))</f>
        <v/>
      </c>
      <c r="C433" t="str">
        <f>IF('Cihazlar'!D433="","",'Cihazlar'!D433)</f>
        <v/>
      </c>
      <c r="D433" s="16" t="str">
        <f>M433</f>
        <v/>
      </c>
      <c r="E433" t="str">
        <f>IF(P433&gt;0,P433&amp;" gün",IF(O433&gt;0,O433&amp;" ay",""))</f>
        <v/>
      </c>
      <c r="F433" s="16" t="str">
        <f>IF(OR('Cihazlar'!C433="",M433=""),"",IF(P433&gt;0,M433+P433,IF(O433&gt;0,EDATE(M433,O433),"")))</f>
        <v/>
      </c>
      <c r="G433" s="17" t="str">
        <f>IF(F433="","",F433-TODAY())</f>
        <v/>
      </c>
      <c r="H433" t="str">
        <f>IF(G433="","",IF(G433&lt;0,"Gecikmiş",IF(G433&lt;=30,"30 gün içinde","Planlı")))</f>
        <v/>
      </c>
      <c r="I433" s="16" t="str">
        <f>IF('Cihazlar'!S433="","",IF('Cihazlar'!T433="Uygun değil",(IF('Cihazlar'!S433="","",IF(ISNUMBER('Cihazlar'!S433),'Cihazlar'!S433,IFERROR(DATE(VALUE(RIGHT('Cihazlar'!S433,4)),VALUE(MID('Cihazlar'!S433,4,2)),VALUE(LEFT('Cihazlar'!S433,2))),""))))+0,EDATE((IF('Cihazlar'!S433="","",IF(ISNUMBER('Cihazlar'!S433),'Cihazlar'!S433,IFERROR(DATE(VALUE(RIGHT('Cihazlar'!S433,4)),VALUE(MID('Cihazlar'!S433,4,2)),VALUE(LEFT('Cihazlar'!S433,2))),"")))),12)))</f>
        <v/>
      </c>
      <c r="J433" s="17" t="str">
        <f>IF(I433="","",I433-TODAY())</f>
        <v/>
      </c>
      <c r="K433" s="16" t="str">
        <f>IF('Cihazlar'!V433="","",IF('Cihazlar'!W433="Uygun değil",(IF('Cihazlar'!V433="","",IF(ISNUMBER('Cihazlar'!V433),'Cihazlar'!V433,IFERROR(DATE(VALUE(RIGHT('Cihazlar'!V433,4)),VALUE(MID('Cihazlar'!V433,4,2)),VALUE(LEFT('Cihazlar'!V433,2))),""))))+0,EDATE((IF('Cihazlar'!V433="","",IF(ISNUMBER('Cihazlar'!V433),'Cihazlar'!V433,IFERROR(DATE(VALUE(RIGHT('Cihazlar'!V433,4)),VALUE(MID('Cihazlar'!V433,4,2)),VALUE(LEFT('Cihazlar'!V433,2))),"")))),12)))</f>
        <v/>
      </c>
      <c r="L433" s="17" t="str">
        <f>IF(K433="","",K433-TODAY())</f>
        <v/>
      </c>
      <c r="M433" s="16" t="str">
        <f>IF('Cihazlar'!F433&lt;&gt;"",IF('Cihazlar'!F433="","",IF(ISNUMBER('Cihazlar'!F433),'Cihazlar'!F433,IFERROR(DATE(VALUE(RIGHT('Cihazlar'!F433,4)),VALUE(MID('Cihazlar'!F433,4,2)),VALUE(LEFT('Cihazlar'!F433,2))),""))),IF('Cihazlar'!E433="","",IF(ISNUMBER('Cihazlar'!E433),'Cihazlar'!E433,IFERROR(DATE(VALUE(RIGHT('Cihazlar'!E433,4)),VALUE(MID('Cihazlar'!E433,4,2)),VALUE(LEFT('Cihazlar'!E433,2))),""))))</f>
        <v/>
      </c>
      <c r="N433" t="str">
        <f>IF('Cihazlar'!C433="","",IFERROR(MATCH('Cihazlar'!C433,'Ürünler'!$A:$A,0),IFERROR(MATCH('Cihazlar'!C433,'Ürünler'!$B:$B,0),"")))</f>
        <v/>
      </c>
      <c r="O433">
        <f>IF(P433&gt;0,0,IF('Cihazlar'!J433&lt;&gt;"",N(VALUE('Cihazlar'!J433)),IF(N433="",0,N(INDEX('Ürünler'!$C:$C,N433)))))</f>
        <v>0</v>
      </c>
      <c r="P433">
        <f>IF('Cihazlar'!K433&lt;&gt;"",N(VALUE('Cihazlar'!K433)),IF('Cihazlar'!J433&lt;&gt;"",0,IF(N433="",0,N(INDEX('Ürünler'!$D:$D,N433)))))</f>
        <v>0</v>
      </c>
    </row>
    <row r="434" spans="1:16">
      <c r="A434" t="str">
        <f>IF(AND('Cihazlar'!A434="",'Cihazlar'!B434=""),"",IFERROR(INDEX('Müşteriler'!$A:$A,MATCH(IF('Cihazlar'!A434="","§",'Cihazlar'!A434),'Müşteriler'!$K:$K,0)),IFERROR(INDEX('Müşteriler'!$A:$A,MATCH(IF('Cihazlar'!B434="","§",'Cihazlar'!B434),'Müşteriler'!$C:$C,0)),'Cihazlar'!A434&amp;'Cihazlar'!B434)))</f>
        <v/>
      </c>
      <c r="B434" t="str">
        <f>IF('Cihazlar'!C434="","",IF(N434="",'Cihazlar'!C434,INDEX('Ürünler'!$B:$B,N434)))</f>
        <v/>
      </c>
      <c r="C434" t="str">
        <f>IF('Cihazlar'!D434="","",'Cihazlar'!D434)</f>
        <v/>
      </c>
      <c r="D434" s="16" t="str">
        <f>M434</f>
        <v/>
      </c>
      <c r="E434" t="str">
        <f>IF(P434&gt;0,P434&amp;" gün",IF(O434&gt;0,O434&amp;" ay",""))</f>
        <v/>
      </c>
      <c r="F434" s="16" t="str">
        <f>IF(OR('Cihazlar'!C434="",M434=""),"",IF(P434&gt;0,M434+P434,IF(O434&gt;0,EDATE(M434,O434),"")))</f>
        <v/>
      </c>
      <c r="G434" s="17" t="str">
        <f>IF(F434="","",F434-TODAY())</f>
        <v/>
      </c>
      <c r="H434" t="str">
        <f>IF(G434="","",IF(G434&lt;0,"Gecikmiş",IF(G434&lt;=30,"30 gün içinde","Planlı")))</f>
        <v/>
      </c>
      <c r="I434" s="16" t="str">
        <f>IF('Cihazlar'!S434="","",IF('Cihazlar'!T434="Uygun değil",(IF('Cihazlar'!S434="","",IF(ISNUMBER('Cihazlar'!S434),'Cihazlar'!S434,IFERROR(DATE(VALUE(RIGHT('Cihazlar'!S434,4)),VALUE(MID('Cihazlar'!S434,4,2)),VALUE(LEFT('Cihazlar'!S434,2))),""))))+0,EDATE((IF('Cihazlar'!S434="","",IF(ISNUMBER('Cihazlar'!S434),'Cihazlar'!S434,IFERROR(DATE(VALUE(RIGHT('Cihazlar'!S434,4)),VALUE(MID('Cihazlar'!S434,4,2)),VALUE(LEFT('Cihazlar'!S434,2))),"")))),12)))</f>
        <v/>
      </c>
      <c r="J434" s="17" t="str">
        <f>IF(I434="","",I434-TODAY())</f>
        <v/>
      </c>
      <c r="K434" s="16" t="str">
        <f>IF('Cihazlar'!V434="","",IF('Cihazlar'!W434="Uygun değil",(IF('Cihazlar'!V434="","",IF(ISNUMBER('Cihazlar'!V434),'Cihazlar'!V434,IFERROR(DATE(VALUE(RIGHT('Cihazlar'!V434,4)),VALUE(MID('Cihazlar'!V434,4,2)),VALUE(LEFT('Cihazlar'!V434,2))),""))))+0,EDATE((IF('Cihazlar'!V434="","",IF(ISNUMBER('Cihazlar'!V434),'Cihazlar'!V434,IFERROR(DATE(VALUE(RIGHT('Cihazlar'!V434,4)),VALUE(MID('Cihazlar'!V434,4,2)),VALUE(LEFT('Cihazlar'!V434,2))),"")))),12)))</f>
        <v/>
      </c>
      <c r="L434" s="17" t="str">
        <f>IF(K434="","",K434-TODAY())</f>
        <v/>
      </c>
      <c r="M434" s="16" t="str">
        <f>IF('Cihazlar'!F434&lt;&gt;"",IF('Cihazlar'!F434="","",IF(ISNUMBER('Cihazlar'!F434),'Cihazlar'!F434,IFERROR(DATE(VALUE(RIGHT('Cihazlar'!F434,4)),VALUE(MID('Cihazlar'!F434,4,2)),VALUE(LEFT('Cihazlar'!F434,2))),""))),IF('Cihazlar'!E434="","",IF(ISNUMBER('Cihazlar'!E434),'Cihazlar'!E434,IFERROR(DATE(VALUE(RIGHT('Cihazlar'!E434,4)),VALUE(MID('Cihazlar'!E434,4,2)),VALUE(LEFT('Cihazlar'!E434,2))),""))))</f>
        <v/>
      </c>
      <c r="N434" t="str">
        <f>IF('Cihazlar'!C434="","",IFERROR(MATCH('Cihazlar'!C434,'Ürünler'!$A:$A,0),IFERROR(MATCH('Cihazlar'!C434,'Ürünler'!$B:$B,0),"")))</f>
        <v/>
      </c>
      <c r="O434">
        <f>IF(P434&gt;0,0,IF('Cihazlar'!J434&lt;&gt;"",N(VALUE('Cihazlar'!J434)),IF(N434="",0,N(INDEX('Ürünler'!$C:$C,N434)))))</f>
        <v>0</v>
      </c>
      <c r="P434">
        <f>IF('Cihazlar'!K434&lt;&gt;"",N(VALUE('Cihazlar'!K434)),IF('Cihazlar'!J434&lt;&gt;"",0,IF(N434="",0,N(INDEX('Ürünler'!$D:$D,N434)))))</f>
        <v>0</v>
      </c>
    </row>
    <row r="435" spans="1:16">
      <c r="A435" t="str">
        <f>IF(AND('Cihazlar'!A435="",'Cihazlar'!B435=""),"",IFERROR(INDEX('Müşteriler'!$A:$A,MATCH(IF('Cihazlar'!A435="","§",'Cihazlar'!A435),'Müşteriler'!$K:$K,0)),IFERROR(INDEX('Müşteriler'!$A:$A,MATCH(IF('Cihazlar'!B435="","§",'Cihazlar'!B435),'Müşteriler'!$C:$C,0)),'Cihazlar'!A435&amp;'Cihazlar'!B435)))</f>
        <v/>
      </c>
      <c r="B435" t="str">
        <f>IF('Cihazlar'!C435="","",IF(N435="",'Cihazlar'!C435,INDEX('Ürünler'!$B:$B,N435)))</f>
        <v/>
      </c>
      <c r="C435" t="str">
        <f>IF('Cihazlar'!D435="","",'Cihazlar'!D435)</f>
        <v/>
      </c>
      <c r="D435" s="16" t="str">
        <f>M435</f>
        <v/>
      </c>
      <c r="E435" t="str">
        <f>IF(P435&gt;0,P435&amp;" gün",IF(O435&gt;0,O435&amp;" ay",""))</f>
        <v/>
      </c>
      <c r="F435" s="16" t="str">
        <f>IF(OR('Cihazlar'!C435="",M435=""),"",IF(P435&gt;0,M435+P435,IF(O435&gt;0,EDATE(M435,O435),"")))</f>
        <v/>
      </c>
      <c r="G435" s="17" t="str">
        <f>IF(F435="","",F435-TODAY())</f>
        <v/>
      </c>
      <c r="H435" t="str">
        <f>IF(G435="","",IF(G435&lt;0,"Gecikmiş",IF(G435&lt;=30,"30 gün içinde","Planlı")))</f>
        <v/>
      </c>
      <c r="I435" s="16" t="str">
        <f>IF('Cihazlar'!S435="","",IF('Cihazlar'!T435="Uygun değil",(IF('Cihazlar'!S435="","",IF(ISNUMBER('Cihazlar'!S435),'Cihazlar'!S435,IFERROR(DATE(VALUE(RIGHT('Cihazlar'!S435,4)),VALUE(MID('Cihazlar'!S435,4,2)),VALUE(LEFT('Cihazlar'!S435,2))),""))))+0,EDATE((IF('Cihazlar'!S435="","",IF(ISNUMBER('Cihazlar'!S435),'Cihazlar'!S435,IFERROR(DATE(VALUE(RIGHT('Cihazlar'!S435,4)),VALUE(MID('Cihazlar'!S435,4,2)),VALUE(LEFT('Cihazlar'!S435,2))),"")))),12)))</f>
        <v/>
      </c>
      <c r="J435" s="17" t="str">
        <f>IF(I435="","",I435-TODAY())</f>
        <v/>
      </c>
      <c r="K435" s="16" t="str">
        <f>IF('Cihazlar'!V435="","",IF('Cihazlar'!W435="Uygun değil",(IF('Cihazlar'!V435="","",IF(ISNUMBER('Cihazlar'!V435),'Cihazlar'!V435,IFERROR(DATE(VALUE(RIGHT('Cihazlar'!V435,4)),VALUE(MID('Cihazlar'!V435,4,2)),VALUE(LEFT('Cihazlar'!V435,2))),""))))+0,EDATE((IF('Cihazlar'!V435="","",IF(ISNUMBER('Cihazlar'!V435),'Cihazlar'!V435,IFERROR(DATE(VALUE(RIGHT('Cihazlar'!V435,4)),VALUE(MID('Cihazlar'!V435,4,2)),VALUE(LEFT('Cihazlar'!V435,2))),"")))),12)))</f>
        <v/>
      </c>
      <c r="L435" s="17" t="str">
        <f>IF(K435="","",K435-TODAY())</f>
        <v/>
      </c>
      <c r="M435" s="16" t="str">
        <f>IF('Cihazlar'!F435&lt;&gt;"",IF('Cihazlar'!F435="","",IF(ISNUMBER('Cihazlar'!F435),'Cihazlar'!F435,IFERROR(DATE(VALUE(RIGHT('Cihazlar'!F435,4)),VALUE(MID('Cihazlar'!F435,4,2)),VALUE(LEFT('Cihazlar'!F435,2))),""))),IF('Cihazlar'!E435="","",IF(ISNUMBER('Cihazlar'!E435),'Cihazlar'!E435,IFERROR(DATE(VALUE(RIGHT('Cihazlar'!E435,4)),VALUE(MID('Cihazlar'!E435,4,2)),VALUE(LEFT('Cihazlar'!E435,2))),""))))</f>
        <v/>
      </c>
      <c r="N435" t="str">
        <f>IF('Cihazlar'!C435="","",IFERROR(MATCH('Cihazlar'!C435,'Ürünler'!$A:$A,0),IFERROR(MATCH('Cihazlar'!C435,'Ürünler'!$B:$B,0),"")))</f>
        <v/>
      </c>
      <c r="O435">
        <f>IF(P435&gt;0,0,IF('Cihazlar'!J435&lt;&gt;"",N(VALUE('Cihazlar'!J435)),IF(N435="",0,N(INDEX('Ürünler'!$C:$C,N435)))))</f>
        <v>0</v>
      </c>
      <c r="P435">
        <f>IF('Cihazlar'!K435&lt;&gt;"",N(VALUE('Cihazlar'!K435)),IF('Cihazlar'!J435&lt;&gt;"",0,IF(N435="",0,N(INDEX('Ürünler'!$D:$D,N435)))))</f>
        <v>0</v>
      </c>
    </row>
    <row r="436" spans="1:16">
      <c r="A436" t="str">
        <f>IF(AND('Cihazlar'!A436="",'Cihazlar'!B436=""),"",IFERROR(INDEX('Müşteriler'!$A:$A,MATCH(IF('Cihazlar'!A436="","§",'Cihazlar'!A436),'Müşteriler'!$K:$K,0)),IFERROR(INDEX('Müşteriler'!$A:$A,MATCH(IF('Cihazlar'!B436="","§",'Cihazlar'!B436),'Müşteriler'!$C:$C,0)),'Cihazlar'!A436&amp;'Cihazlar'!B436)))</f>
        <v/>
      </c>
      <c r="B436" t="str">
        <f>IF('Cihazlar'!C436="","",IF(N436="",'Cihazlar'!C436,INDEX('Ürünler'!$B:$B,N436)))</f>
        <v/>
      </c>
      <c r="C436" t="str">
        <f>IF('Cihazlar'!D436="","",'Cihazlar'!D436)</f>
        <v/>
      </c>
      <c r="D436" s="16" t="str">
        <f>M436</f>
        <v/>
      </c>
      <c r="E436" t="str">
        <f>IF(P436&gt;0,P436&amp;" gün",IF(O436&gt;0,O436&amp;" ay",""))</f>
        <v/>
      </c>
      <c r="F436" s="16" t="str">
        <f>IF(OR('Cihazlar'!C436="",M436=""),"",IF(P436&gt;0,M436+P436,IF(O436&gt;0,EDATE(M436,O436),"")))</f>
        <v/>
      </c>
      <c r="G436" s="17" t="str">
        <f>IF(F436="","",F436-TODAY())</f>
        <v/>
      </c>
      <c r="H436" t="str">
        <f>IF(G436="","",IF(G436&lt;0,"Gecikmiş",IF(G436&lt;=30,"30 gün içinde","Planlı")))</f>
        <v/>
      </c>
      <c r="I436" s="16" t="str">
        <f>IF('Cihazlar'!S436="","",IF('Cihazlar'!T436="Uygun değil",(IF('Cihazlar'!S436="","",IF(ISNUMBER('Cihazlar'!S436),'Cihazlar'!S436,IFERROR(DATE(VALUE(RIGHT('Cihazlar'!S436,4)),VALUE(MID('Cihazlar'!S436,4,2)),VALUE(LEFT('Cihazlar'!S436,2))),""))))+0,EDATE((IF('Cihazlar'!S436="","",IF(ISNUMBER('Cihazlar'!S436),'Cihazlar'!S436,IFERROR(DATE(VALUE(RIGHT('Cihazlar'!S436,4)),VALUE(MID('Cihazlar'!S436,4,2)),VALUE(LEFT('Cihazlar'!S436,2))),"")))),12)))</f>
        <v/>
      </c>
      <c r="J436" s="17" t="str">
        <f>IF(I436="","",I436-TODAY())</f>
        <v/>
      </c>
      <c r="K436" s="16" t="str">
        <f>IF('Cihazlar'!V436="","",IF('Cihazlar'!W436="Uygun değil",(IF('Cihazlar'!V436="","",IF(ISNUMBER('Cihazlar'!V436),'Cihazlar'!V436,IFERROR(DATE(VALUE(RIGHT('Cihazlar'!V436,4)),VALUE(MID('Cihazlar'!V436,4,2)),VALUE(LEFT('Cihazlar'!V436,2))),""))))+0,EDATE((IF('Cihazlar'!V436="","",IF(ISNUMBER('Cihazlar'!V436),'Cihazlar'!V436,IFERROR(DATE(VALUE(RIGHT('Cihazlar'!V436,4)),VALUE(MID('Cihazlar'!V436,4,2)),VALUE(LEFT('Cihazlar'!V436,2))),"")))),12)))</f>
        <v/>
      </c>
      <c r="L436" s="17" t="str">
        <f>IF(K436="","",K436-TODAY())</f>
        <v/>
      </c>
      <c r="M436" s="16" t="str">
        <f>IF('Cihazlar'!F436&lt;&gt;"",IF('Cihazlar'!F436="","",IF(ISNUMBER('Cihazlar'!F436),'Cihazlar'!F436,IFERROR(DATE(VALUE(RIGHT('Cihazlar'!F436,4)),VALUE(MID('Cihazlar'!F436,4,2)),VALUE(LEFT('Cihazlar'!F436,2))),""))),IF('Cihazlar'!E436="","",IF(ISNUMBER('Cihazlar'!E436),'Cihazlar'!E436,IFERROR(DATE(VALUE(RIGHT('Cihazlar'!E436,4)),VALUE(MID('Cihazlar'!E436,4,2)),VALUE(LEFT('Cihazlar'!E436,2))),""))))</f>
        <v/>
      </c>
      <c r="N436" t="str">
        <f>IF('Cihazlar'!C436="","",IFERROR(MATCH('Cihazlar'!C436,'Ürünler'!$A:$A,0),IFERROR(MATCH('Cihazlar'!C436,'Ürünler'!$B:$B,0),"")))</f>
        <v/>
      </c>
      <c r="O436">
        <f>IF(P436&gt;0,0,IF('Cihazlar'!J436&lt;&gt;"",N(VALUE('Cihazlar'!J436)),IF(N436="",0,N(INDEX('Ürünler'!$C:$C,N436)))))</f>
        <v>0</v>
      </c>
      <c r="P436">
        <f>IF('Cihazlar'!K436&lt;&gt;"",N(VALUE('Cihazlar'!K436)),IF('Cihazlar'!J436&lt;&gt;"",0,IF(N436="",0,N(INDEX('Ürünler'!$D:$D,N436)))))</f>
        <v>0</v>
      </c>
    </row>
    <row r="437" spans="1:16">
      <c r="A437" t="str">
        <f>IF(AND('Cihazlar'!A437="",'Cihazlar'!B437=""),"",IFERROR(INDEX('Müşteriler'!$A:$A,MATCH(IF('Cihazlar'!A437="","§",'Cihazlar'!A437),'Müşteriler'!$K:$K,0)),IFERROR(INDEX('Müşteriler'!$A:$A,MATCH(IF('Cihazlar'!B437="","§",'Cihazlar'!B437),'Müşteriler'!$C:$C,0)),'Cihazlar'!A437&amp;'Cihazlar'!B437)))</f>
        <v/>
      </c>
      <c r="B437" t="str">
        <f>IF('Cihazlar'!C437="","",IF(N437="",'Cihazlar'!C437,INDEX('Ürünler'!$B:$B,N437)))</f>
        <v/>
      </c>
      <c r="C437" t="str">
        <f>IF('Cihazlar'!D437="","",'Cihazlar'!D437)</f>
        <v/>
      </c>
      <c r="D437" s="16" t="str">
        <f>M437</f>
        <v/>
      </c>
      <c r="E437" t="str">
        <f>IF(P437&gt;0,P437&amp;" gün",IF(O437&gt;0,O437&amp;" ay",""))</f>
        <v/>
      </c>
      <c r="F437" s="16" t="str">
        <f>IF(OR('Cihazlar'!C437="",M437=""),"",IF(P437&gt;0,M437+P437,IF(O437&gt;0,EDATE(M437,O437),"")))</f>
        <v/>
      </c>
      <c r="G437" s="17" t="str">
        <f>IF(F437="","",F437-TODAY())</f>
        <v/>
      </c>
      <c r="H437" t="str">
        <f>IF(G437="","",IF(G437&lt;0,"Gecikmiş",IF(G437&lt;=30,"30 gün içinde","Planlı")))</f>
        <v/>
      </c>
      <c r="I437" s="16" t="str">
        <f>IF('Cihazlar'!S437="","",IF('Cihazlar'!T437="Uygun değil",(IF('Cihazlar'!S437="","",IF(ISNUMBER('Cihazlar'!S437),'Cihazlar'!S437,IFERROR(DATE(VALUE(RIGHT('Cihazlar'!S437,4)),VALUE(MID('Cihazlar'!S437,4,2)),VALUE(LEFT('Cihazlar'!S437,2))),""))))+0,EDATE((IF('Cihazlar'!S437="","",IF(ISNUMBER('Cihazlar'!S437),'Cihazlar'!S437,IFERROR(DATE(VALUE(RIGHT('Cihazlar'!S437,4)),VALUE(MID('Cihazlar'!S437,4,2)),VALUE(LEFT('Cihazlar'!S437,2))),"")))),12)))</f>
        <v/>
      </c>
      <c r="J437" s="17" t="str">
        <f>IF(I437="","",I437-TODAY())</f>
        <v/>
      </c>
      <c r="K437" s="16" t="str">
        <f>IF('Cihazlar'!V437="","",IF('Cihazlar'!W437="Uygun değil",(IF('Cihazlar'!V437="","",IF(ISNUMBER('Cihazlar'!V437),'Cihazlar'!V437,IFERROR(DATE(VALUE(RIGHT('Cihazlar'!V437,4)),VALUE(MID('Cihazlar'!V437,4,2)),VALUE(LEFT('Cihazlar'!V437,2))),""))))+0,EDATE((IF('Cihazlar'!V437="","",IF(ISNUMBER('Cihazlar'!V437),'Cihazlar'!V437,IFERROR(DATE(VALUE(RIGHT('Cihazlar'!V437,4)),VALUE(MID('Cihazlar'!V437,4,2)),VALUE(LEFT('Cihazlar'!V437,2))),"")))),12)))</f>
        <v/>
      </c>
      <c r="L437" s="17" t="str">
        <f>IF(K437="","",K437-TODAY())</f>
        <v/>
      </c>
      <c r="M437" s="16" t="str">
        <f>IF('Cihazlar'!F437&lt;&gt;"",IF('Cihazlar'!F437="","",IF(ISNUMBER('Cihazlar'!F437),'Cihazlar'!F437,IFERROR(DATE(VALUE(RIGHT('Cihazlar'!F437,4)),VALUE(MID('Cihazlar'!F437,4,2)),VALUE(LEFT('Cihazlar'!F437,2))),""))),IF('Cihazlar'!E437="","",IF(ISNUMBER('Cihazlar'!E437),'Cihazlar'!E437,IFERROR(DATE(VALUE(RIGHT('Cihazlar'!E437,4)),VALUE(MID('Cihazlar'!E437,4,2)),VALUE(LEFT('Cihazlar'!E437,2))),""))))</f>
        <v/>
      </c>
      <c r="N437" t="str">
        <f>IF('Cihazlar'!C437="","",IFERROR(MATCH('Cihazlar'!C437,'Ürünler'!$A:$A,0),IFERROR(MATCH('Cihazlar'!C437,'Ürünler'!$B:$B,0),"")))</f>
        <v/>
      </c>
      <c r="O437">
        <f>IF(P437&gt;0,0,IF('Cihazlar'!J437&lt;&gt;"",N(VALUE('Cihazlar'!J437)),IF(N437="",0,N(INDEX('Ürünler'!$C:$C,N437)))))</f>
        <v>0</v>
      </c>
      <c r="P437">
        <f>IF('Cihazlar'!K437&lt;&gt;"",N(VALUE('Cihazlar'!K437)),IF('Cihazlar'!J437&lt;&gt;"",0,IF(N437="",0,N(INDEX('Ürünler'!$D:$D,N437)))))</f>
        <v>0</v>
      </c>
    </row>
    <row r="438" spans="1:16">
      <c r="A438" t="str">
        <f>IF(AND('Cihazlar'!A438="",'Cihazlar'!B438=""),"",IFERROR(INDEX('Müşteriler'!$A:$A,MATCH(IF('Cihazlar'!A438="","§",'Cihazlar'!A438),'Müşteriler'!$K:$K,0)),IFERROR(INDEX('Müşteriler'!$A:$A,MATCH(IF('Cihazlar'!B438="","§",'Cihazlar'!B438),'Müşteriler'!$C:$C,0)),'Cihazlar'!A438&amp;'Cihazlar'!B438)))</f>
        <v/>
      </c>
      <c r="B438" t="str">
        <f>IF('Cihazlar'!C438="","",IF(N438="",'Cihazlar'!C438,INDEX('Ürünler'!$B:$B,N438)))</f>
        <v/>
      </c>
      <c r="C438" t="str">
        <f>IF('Cihazlar'!D438="","",'Cihazlar'!D438)</f>
        <v/>
      </c>
      <c r="D438" s="16" t="str">
        <f>M438</f>
        <v/>
      </c>
      <c r="E438" t="str">
        <f>IF(P438&gt;0,P438&amp;" gün",IF(O438&gt;0,O438&amp;" ay",""))</f>
        <v/>
      </c>
      <c r="F438" s="16" t="str">
        <f>IF(OR('Cihazlar'!C438="",M438=""),"",IF(P438&gt;0,M438+P438,IF(O438&gt;0,EDATE(M438,O438),"")))</f>
        <v/>
      </c>
      <c r="G438" s="17" t="str">
        <f>IF(F438="","",F438-TODAY())</f>
        <v/>
      </c>
      <c r="H438" t="str">
        <f>IF(G438="","",IF(G438&lt;0,"Gecikmiş",IF(G438&lt;=30,"30 gün içinde","Planlı")))</f>
        <v/>
      </c>
      <c r="I438" s="16" t="str">
        <f>IF('Cihazlar'!S438="","",IF('Cihazlar'!T438="Uygun değil",(IF('Cihazlar'!S438="","",IF(ISNUMBER('Cihazlar'!S438),'Cihazlar'!S438,IFERROR(DATE(VALUE(RIGHT('Cihazlar'!S438,4)),VALUE(MID('Cihazlar'!S438,4,2)),VALUE(LEFT('Cihazlar'!S438,2))),""))))+0,EDATE((IF('Cihazlar'!S438="","",IF(ISNUMBER('Cihazlar'!S438),'Cihazlar'!S438,IFERROR(DATE(VALUE(RIGHT('Cihazlar'!S438,4)),VALUE(MID('Cihazlar'!S438,4,2)),VALUE(LEFT('Cihazlar'!S438,2))),"")))),12)))</f>
        <v/>
      </c>
      <c r="J438" s="17" t="str">
        <f>IF(I438="","",I438-TODAY())</f>
        <v/>
      </c>
      <c r="K438" s="16" t="str">
        <f>IF('Cihazlar'!V438="","",IF('Cihazlar'!W438="Uygun değil",(IF('Cihazlar'!V438="","",IF(ISNUMBER('Cihazlar'!V438),'Cihazlar'!V438,IFERROR(DATE(VALUE(RIGHT('Cihazlar'!V438,4)),VALUE(MID('Cihazlar'!V438,4,2)),VALUE(LEFT('Cihazlar'!V438,2))),""))))+0,EDATE((IF('Cihazlar'!V438="","",IF(ISNUMBER('Cihazlar'!V438),'Cihazlar'!V438,IFERROR(DATE(VALUE(RIGHT('Cihazlar'!V438,4)),VALUE(MID('Cihazlar'!V438,4,2)),VALUE(LEFT('Cihazlar'!V438,2))),"")))),12)))</f>
        <v/>
      </c>
      <c r="L438" s="17" t="str">
        <f>IF(K438="","",K438-TODAY())</f>
        <v/>
      </c>
      <c r="M438" s="16" t="str">
        <f>IF('Cihazlar'!F438&lt;&gt;"",IF('Cihazlar'!F438="","",IF(ISNUMBER('Cihazlar'!F438),'Cihazlar'!F438,IFERROR(DATE(VALUE(RIGHT('Cihazlar'!F438,4)),VALUE(MID('Cihazlar'!F438,4,2)),VALUE(LEFT('Cihazlar'!F438,2))),""))),IF('Cihazlar'!E438="","",IF(ISNUMBER('Cihazlar'!E438),'Cihazlar'!E438,IFERROR(DATE(VALUE(RIGHT('Cihazlar'!E438,4)),VALUE(MID('Cihazlar'!E438,4,2)),VALUE(LEFT('Cihazlar'!E438,2))),""))))</f>
        <v/>
      </c>
      <c r="N438" t="str">
        <f>IF('Cihazlar'!C438="","",IFERROR(MATCH('Cihazlar'!C438,'Ürünler'!$A:$A,0),IFERROR(MATCH('Cihazlar'!C438,'Ürünler'!$B:$B,0),"")))</f>
        <v/>
      </c>
      <c r="O438">
        <f>IF(P438&gt;0,0,IF('Cihazlar'!J438&lt;&gt;"",N(VALUE('Cihazlar'!J438)),IF(N438="",0,N(INDEX('Ürünler'!$C:$C,N438)))))</f>
        <v>0</v>
      </c>
      <c r="P438">
        <f>IF('Cihazlar'!K438&lt;&gt;"",N(VALUE('Cihazlar'!K438)),IF('Cihazlar'!J438&lt;&gt;"",0,IF(N438="",0,N(INDEX('Ürünler'!$D:$D,N438)))))</f>
        <v>0</v>
      </c>
    </row>
    <row r="439" spans="1:16">
      <c r="A439" t="str">
        <f>IF(AND('Cihazlar'!A439="",'Cihazlar'!B439=""),"",IFERROR(INDEX('Müşteriler'!$A:$A,MATCH(IF('Cihazlar'!A439="","§",'Cihazlar'!A439),'Müşteriler'!$K:$K,0)),IFERROR(INDEX('Müşteriler'!$A:$A,MATCH(IF('Cihazlar'!B439="","§",'Cihazlar'!B439),'Müşteriler'!$C:$C,0)),'Cihazlar'!A439&amp;'Cihazlar'!B439)))</f>
        <v/>
      </c>
      <c r="B439" t="str">
        <f>IF('Cihazlar'!C439="","",IF(N439="",'Cihazlar'!C439,INDEX('Ürünler'!$B:$B,N439)))</f>
        <v/>
      </c>
      <c r="C439" t="str">
        <f>IF('Cihazlar'!D439="","",'Cihazlar'!D439)</f>
        <v/>
      </c>
      <c r="D439" s="16" t="str">
        <f>M439</f>
        <v/>
      </c>
      <c r="E439" t="str">
        <f>IF(P439&gt;0,P439&amp;" gün",IF(O439&gt;0,O439&amp;" ay",""))</f>
        <v/>
      </c>
      <c r="F439" s="16" t="str">
        <f>IF(OR('Cihazlar'!C439="",M439=""),"",IF(P439&gt;0,M439+P439,IF(O439&gt;0,EDATE(M439,O439),"")))</f>
        <v/>
      </c>
      <c r="G439" s="17" t="str">
        <f>IF(F439="","",F439-TODAY())</f>
        <v/>
      </c>
      <c r="H439" t="str">
        <f>IF(G439="","",IF(G439&lt;0,"Gecikmiş",IF(G439&lt;=30,"30 gün içinde","Planlı")))</f>
        <v/>
      </c>
      <c r="I439" s="16" t="str">
        <f>IF('Cihazlar'!S439="","",IF('Cihazlar'!T439="Uygun değil",(IF('Cihazlar'!S439="","",IF(ISNUMBER('Cihazlar'!S439),'Cihazlar'!S439,IFERROR(DATE(VALUE(RIGHT('Cihazlar'!S439,4)),VALUE(MID('Cihazlar'!S439,4,2)),VALUE(LEFT('Cihazlar'!S439,2))),""))))+0,EDATE((IF('Cihazlar'!S439="","",IF(ISNUMBER('Cihazlar'!S439),'Cihazlar'!S439,IFERROR(DATE(VALUE(RIGHT('Cihazlar'!S439,4)),VALUE(MID('Cihazlar'!S439,4,2)),VALUE(LEFT('Cihazlar'!S439,2))),"")))),12)))</f>
        <v/>
      </c>
      <c r="J439" s="17" t="str">
        <f>IF(I439="","",I439-TODAY())</f>
        <v/>
      </c>
      <c r="K439" s="16" t="str">
        <f>IF('Cihazlar'!V439="","",IF('Cihazlar'!W439="Uygun değil",(IF('Cihazlar'!V439="","",IF(ISNUMBER('Cihazlar'!V439),'Cihazlar'!V439,IFERROR(DATE(VALUE(RIGHT('Cihazlar'!V439,4)),VALUE(MID('Cihazlar'!V439,4,2)),VALUE(LEFT('Cihazlar'!V439,2))),""))))+0,EDATE((IF('Cihazlar'!V439="","",IF(ISNUMBER('Cihazlar'!V439),'Cihazlar'!V439,IFERROR(DATE(VALUE(RIGHT('Cihazlar'!V439,4)),VALUE(MID('Cihazlar'!V439,4,2)),VALUE(LEFT('Cihazlar'!V439,2))),"")))),12)))</f>
        <v/>
      </c>
      <c r="L439" s="17" t="str">
        <f>IF(K439="","",K439-TODAY())</f>
        <v/>
      </c>
      <c r="M439" s="16" t="str">
        <f>IF('Cihazlar'!F439&lt;&gt;"",IF('Cihazlar'!F439="","",IF(ISNUMBER('Cihazlar'!F439),'Cihazlar'!F439,IFERROR(DATE(VALUE(RIGHT('Cihazlar'!F439,4)),VALUE(MID('Cihazlar'!F439,4,2)),VALUE(LEFT('Cihazlar'!F439,2))),""))),IF('Cihazlar'!E439="","",IF(ISNUMBER('Cihazlar'!E439),'Cihazlar'!E439,IFERROR(DATE(VALUE(RIGHT('Cihazlar'!E439,4)),VALUE(MID('Cihazlar'!E439,4,2)),VALUE(LEFT('Cihazlar'!E439,2))),""))))</f>
        <v/>
      </c>
      <c r="N439" t="str">
        <f>IF('Cihazlar'!C439="","",IFERROR(MATCH('Cihazlar'!C439,'Ürünler'!$A:$A,0),IFERROR(MATCH('Cihazlar'!C439,'Ürünler'!$B:$B,0),"")))</f>
        <v/>
      </c>
      <c r="O439">
        <f>IF(P439&gt;0,0,IF('Cihazlar'!J439&lt;&gt;"",N(VALUE('Cihazlar'!J439)),IF(N439="",0,N(INDEX('Ürünler'!$C:$C,N439)))))</f>
        <v>0</v>
      </c>
      <c r="P439">
        <f>IF('Cihazlar'!K439&lt;&gt;"",N(VALUE('Cihazlar'!K439)),IF('Cihazlar'!J439&lt;&gt;"",0,IF(N439="",0,N(INDEX('Ürünler'!$D:$D,N439)))))</f>
        <v>0</v>
      </c>
    </row>
    <row r="440" spans="1:16">
      <c r="A440" t="str">
        <f>IF(AND('Cihazlar'!A440="",'Cihazlar'!B440=""),"",IFERROR(INDEX('Müşteriler'!$A:$A,MATCH(IF('Cihazlar'!A440="","§",'Cihazlar'!A440),'Müşteriler'!$K:$K,0)),IFERROR(INDEX('Müşteriler'!$A:$A,MATCH(IF('Cihazlar'!B440="","§",'Cihazlar'!B440),'Müşteriler'!$C:$C,0)),'Cihazlar'!A440&amp;'Cihazlar'!B440)))</f>
        <v/>
      </c>
      <c r="B440" t="str">
        <f>IF('Cihazlar'!C440="","",IF(N440="",'Cihazlar'!C440,INDEX('Ürünler'!$B:$B,N440)))</f>
        <v/>
      </c>
      <c r="C440" t="str">
        <f>IF('Cihazlar'!D440="","",'Cihazlar'!D440)</f>
        <v/>
      </c>
      <c r="D440" s="16" t="str">
        <f>M440</f>
        <v/>
      </c>
      <c r="E440" t="str">
        <f>IF(P440&gt;0,P440&amp;" gün",IF(O440&gt;0,O440&amp;" ay",""))</f>
        <v/>
      </c>
      <c r="F440" s="16" t="str">
        <f>IF(OR('Cihazlar'!C440="",M440=""),"",IF(P440&gt;0,M440+P440,IF(O440&gt;0,EDATE(M440,O440),"")))</f>
        <v/>
      </c>
      <c r="G440" s="17" t="str">
        <f>IF(F440="","",F440-TODAY())</f>
        <v/>
      </c>
      <c r="H440" t="str">
        <f>IF(G440="","",IF(G440&lt;0,"Gecikmiş",IF(G440&lt;=30,"30 gün içinde","Planlı")))</f>
        <v/>
      </c>
      <c r="I440" s="16" t="str">
        <f>IF('Cihazlar'!S440="","",IF('Cihazlar'!T440="Uygun değil",(IF('Cihazlar'!S440="","",IF(ISNUMBER('Cihazlar'!S440),'Cihazlar'!S440,IFERROR(DATE(VALUE(RIGHT('Cihazlar'!S440,4)),VALUE(MID('Cihazlar'!S440,4,2)),VALUE(LEFT('Cihazlar'!S440,2))),""))))+0,EDATE((IF('Cihazlar'!S440="","",IF(ISNUMBER('Cihazlar'!S440),'Cihazlar'!S440,IFERROR(DATE(VALUE(RIGHT('Cihazlar'!S440,4)),VALUE(MID('Cihazlar'!S440,4,2)),VALUE(LEFT('Cihazlar'!S440,2))),"")))),12)))</f>
        <v/>
      </c>
      <c r="J440" s="17" t="str">
        <f>IF(I440="","",I440-TODAY())</f>
        <v/>
      </c>
      <c r="K440" s="16" t="str">
        <f>IF('Cihazlar'!V440="","",IF('Cihazlar'!W440="Uygun değil",(IF('Cihazlar'!V440="","",IF(ISNUMBER('Cihazlar'!V440),'Cihazlar'!V440,IFERROR(DATE(VALUE(RIGHT('Cihazlar'!V440,4)),VALUE(MID('Cihazlar'!V440,4,2)),VALUE(LEFT('Cihazlar'!V440,2))),""))))+0,EDATE((IF('Cihazlar'!V440="","",IF(ISNUMBER('Cihazlar'!V440),'Cihazlar'!V440,IFERROR(DATE(VALUE(RIGHT('Cihazlar'!V440,4)),VALUE(MID('Cihazlar'!V440,4,2)),VALUE(LEFT('Cihazlar'!V440,2))),"")))),12)))</f>
        <v/>
      </c>
      <c r="L440" s="17" t="str">
        <f>IF(K440="","",K440-TODAY())</f>
        <v/>
      </c>
      <c r="M440" s="16" t="str">
        <f>IF('Cihazlar'!F440&lt;&gt;"",IF('Cihazlar'!F440="","",IF(ISNUMBER('Cihazlar'!F440),'Cihazlar'!F440,IFERROR(DATE(VALUE(RIGHT('Cihazlar'!F440,4)),VALUE(MID('Cihazlar'!F440,4,2)),VALUE(LEFT('Cihazlar'!F440,2))),""))),IF('Cihazlar'!E440="","",IF(ISNUMBER('Cihazlar'!E440),'Cihazlar'!E440,IFERROR(DATE(VALUE(RIGHT('Cihazlar'!E440,4)),VALUE(MID('Cihazlar'!E440,4,2)),VALUE(LEFT('Cihazlar'!E440,2))),""))))</f>
        <v/>
      </c>
      <c r="N440" t="str">
        <f>IF('Cihazlar'!C440="","",IFERROR(MATCH('Cihazlar'!C440,'Ürünler'!$A:$A,0),IFERROR(MATCH('Cihazlar'!C440,'Ürünler'!$B:$B,0),"")))</f>
        <v/>
      </c>
      <c r="O440">
        <f>IF(P440&gt;0,0,IF('Cihazlar'!J440&lt;&gt;"",N(VALUE('Cihazlar'!J440)),IF(N440="",0,N(INDEX('Ürünler'!$C:$C,N440)))))</f>
        <v>0</v>
      </c>
      <c r="P440">
        <f>IF('Cihazlar'!K440&lt;&gt;"",N(VALUE('Cihazlar'!K440)),IF('Cihazlar'!J440&lt;&gt;"",0,IF(N440="",0,N(INDEX('Ürünler'!$D:$D,N440)))))</f>
        <v>0</v>
      </c>
    </row>
    <row r="441" spans="1:16">
      <c r="A441" t="str">
        <f>IF(AND('Cihazlar'!A441="",'Cihazlar'!B441=""),"",IFERROR(INDEX('Müşteriler'!$A:$A,MATCH(IF('Cihazlar'!A441="","§",'Cihazlar'!A441),'Müşteriler'!$K:$K,0)),IFERROR(INDEX('Müşteriler'!$A:$A,MATCH(IF('Cihazlar'!B441="","§",'Cihazlar'!B441),'Müşteriler'!$C:$C,0)),'Cihazlar'!A441&amp;'Cihazlar'!B441)))</f>
        <v/>
      </c>
      <c r="B441" t="str">
        <f>IF('Cihazlar'!C441="","",IF(N441="",'Cihazlar'!C441,INDEX('Ürünler'!$B:$B,N441)))</f>
        <v/>
      </c>
      <c r="C441" t="str">
        <f>IF('Cihazlar'!D441="","",'Cihazlar'!D441)</f>
        <v/>
      </c>
      <c r="D441" s="16" t="str">
        <f>M441</f>
        <v/>
      </c>
      <c r="E441" t="str">
        <f>IF(P441&gt;0,P441&amp;" gün",IF(O441&gt;0,O441&amp;" ay",""))</f>
        <v/>
      </c>
      <c r="F441" s="16" t="str">
        <f>IF(OR('Cihazlar'!C441="",M441=""),"",IF(P441&gt;0,M441+P441,IF(O441&gt;0,EDATE(M441,O441),"")))</f>
        <v/>
      </c>
      <c r="G441" s="17" t="str">
        <f>IF(F441="","",F441-TODAY())</f>
        <v/>
      </c>
      <c r="H441" t="str">
        <f>IF(G441="","",IF(G441&lt;0,"Gecikmiş",IF(G441&lt;=30,"30 gün içinde","Planlı")))</f>
        <v/>
      </c>
      <c r="I441" s="16" t="str">
        <f>IF('Cihazlar'!S441="","",IF('Cihazlar'!T441="Uygun değil",(IF('Cihazlar'!S441="","",IF(ISNUMBER('Cihazlar'!S441),'Cihazlar'!S441,IFERROR(DATE(VALUE(RIGHT('Cihazlar'!S441,4)),VALUE(MID('Cihazlar'!S441,4,2)),VALUE(LEFT('Cihazlar'!S441,2))),""))))+0,EDATE((IF('Cihazlar'!S441="","",IF(ISNUMBER('Cihazlar'!S441),'Cihazlar'!S441,IFERROR(DATE(VALUE(RIGHT('Cihazlar'!S441,4)),VALUE(MID('Cihazlar'!S441,4,2)),VALUE(LEFT('Cihazlar'!S441,2))),"")))),12)))</f>
        <v/>
      </c>
      <c r="J441" s="17" t="str">
        <f>IF(I441="","",I441-TODAY())</f>
        <v/>
      </c>
      <c r="K441" s="16" t="str">
        <f>IF('Cihazlar'!V441="","",IF('Cihazlar'!W441="Uygun değil",(IF('Cihazlar'!V441="","",IF(ISNUMBER('Cihazlar'!V441),'Cihazlar'!V441,IFERROR(DATE(VALUE(RIGHT('Cihazlar'!V441,4)),VALUE(MID('Cihazlar'!V441,4,2)),VALUE(LEFT('Cihazlar'!V441,2))),""))))+0,EDATE((IF('Cihazlar'!V441="","",IF(ISNUMBER('Cihazlar'!V441),'Cihazlar'!V441,IFERROR(DATE(VALUE(RIGHT('Cihazlar'!V441,4)),VALUE(MID('Cihazlar'!V441,4,2)),VALUE(LEFT('Cihazlar'!V441,2))),"")))),12)))</f>
        <v/>
      </c>
      <c r="L441" s="17" t="str">
        <f>IF(K441="","",K441-TODAY())</f>
        <v/>
      </c>
      <c r="M441" s="16" t="str">
        <f>IF('Cihazlar'!F441&lt;&gt;"",IF('Cihazlar'!F441="","",IF(ISNUMBER('Cihazlar'!F441),'Cihazlar'!F441,IFERROR(DATE(VALUE(RIGHT('Cihazlar'!F441,4)),VALUE(MID('Cihazlar'!F441,4,2)),VALUE(LEFT('Cihazlar'!F441,2))),""))),IF('Cihazlar'!E441="","",IF(ISNUMBER('Cihazlar'!E441),'Cihazlar'!E441,IFERROR(DATE(VALUE(RIGHT('Cihazlar'!E441,4)),VALUE(MID('Cihazlar'!E441,4,2)),VALUE(LEFT('Cihazlar'!E441,2))),""))))</f>
        <v/>
      </c>
      <c r="N441" t="str">
        <f>IF('Cihazlar'!C441="","",IFERROR(MATCH('Cihazlar'!C441,'Ürünler'!$A:$A,0),IFERROR(MATCH('Cihazlar'!C441,'Ürünler'!$B:$B,0),"")))</f>
        <v/>
      </c>
      <c r="O441">
        <f>IF(P441&gt;0,0,IF('Cihazlar'!J441&lt;&gt;"",N(VALUE('Cihazlar'!J441)),IF(N441="",0,N(INDEX('Ürünler'!$C:$C,N441)))))</f>
        <v>0</v>
      </c>
      <c r="P441">
        <f>IF('Cihazlar'!K441&lt;&gt;"",N(VALUE('Cihazlar'!K441)),IF('Cihazlar'!J441&lt;&gt;"",0,IF(N441="",0,N(INDEX('Ürünler'!$D:$D,N441)))))</f>
        <v>0</v>
      </c>
    </row>
    <row r="442" spans="1:16">
      <c r="A442" t="str">
        <f>IF(AND('Cihazlar'!A442="",'Cihazlar'!B442=""),"",IFERROR(INDEX('Müşteriler'!$A:$A,MATCH(IF('Cihazlar'!A442="","§",'Cihazlar'!A442),'Müşteriler'!$K:$K,0)),IFERROR(INDEX('Müşteriler'!$A:$A,MATCH(IF('Cihazlar'!B442="","§",'Cihazlar'!B442),'Müşteriler'!$C:$C,0)),'Cihazlar'!A442&amp;'Cihazlar'!B442)))</f>
        <v/>
      </c>
      <c r="B442" t="str">
        <f>IF('Cihazlar'!C442="","",IF(N442="",'Cihazlar'!C442,INDEX('Ürünler'!$B:$B,N442)))</f>
        <v/>
      </c>
      <c r="C442" t="str">
        <f>IF('Cihazlar'!D442="","",'Cihazlar'!D442)</f>
        <v/>
      </c>
      <c r="D442" s="16" t="str">
        <f>M442</f>
        <v/>
      </c>
      <c r="E442" t="str">
        <f>IF(P442&gt;0,P442&amp;" gün",IF(O442&gt;0,O442&amp;" ay",""))</f>
        <v/>
      </c>
      <c r="F442" s="16" t="str">
        <f>IF(OR('Cihazlar'!C442="",M442=""),"",IF(P442&gt;0,M442+P442,IF(O442&gt;0,EDATE(M442,O442),"")))</f>
        <v/>
      </c>
      <c r="G442" s="17" t="str">
        <f>IF(F442="","",F442-TODAY())</f>
        <v/>
      </c>
      <c r="H442" t="str">
        <f>IF(G442="","",IF(G442&lt;0,"Gecikmiş",IF(G442&lt;=30,"30 gün içinde","Planlı")))</f>
        <v/>
      </c>
      <c r="I442" s="16" t="str">
        <f>IF('Cihazlar'!S442="","",IF('Cihazlar'!T442="Uygun değil",(IF('Cihazlar'!S442="","",IF(ISNUMBER('Cihazlar'!S442),'Cihazlar'!S442,IFERROR(DATE(VALUE(RIGHT('Cihazlar'!S442,4)),VALUE(MID('Cihazlar'!S442,4,2)),VALUE(LEFT('Cihazlar'!S442,2))),""))))+0,EDATE((IF('Cihazlar'!S442="","",IF(ISNUMBER('Cihazlar'!S442),'Cihazlar'!S442,IFERROR(DATE(VALUE(RIGHT('Cihazlar'!S442,4)),VALUE(MID('Cihazlar'!S442,4,2)),VALUE(LEFT('Cihazlar'!S442,2))),"")))),12)))</f>
        <v/>
      </c>
      <c r="J442" s="17" t="str">
        <f>IF(I442="","",I442-TODAY())</f>
        <v/>
      </c>
      <c r="K442" s="16" t="str">
        <f>IF('Cihazlar'!V442="","",IF('Cihazlar'!W442="Uygun değil",(IF('Cihazlar'!V442="","",IF(ISNUMBER('Cihazlar'!V442),'Cihazlar'!V442,IFERROR(DATE(VALUE(RIGHT('Cihazlar'!V442,4)),VALUE(MID('Cihazlar'!V442,4,2)),VALUE(LEFT('Cihazlar'!V442,2))),""))))+0,EDATE((IF('Cihazlar'!V442="","",IF(ISNUMBER('Cihazlar'!V442),'Cihazlar'!V442,IFERROR(DATE(VALUE(RIGHT('Cihazlar'!V442,4)),VALUE(MID('Cihazlar'!V442,4,2)),VALUE(LEFT('Cihazlar'!V442,2))),"")))),12)))</f>
        <v/>
      </c>
      <c r="L442" s="17" t="str">
        <f>IF(K442="","",K442-TODAY())</f>
        <v/>
      </c>
      <c r="M442" s="16" t="str">
        <f>IF('Cihazlar'!F442&lt;&gt;"",IF('Cihazlar'!F442="","",IF(ISNUMBER('Cihazlar'!F442),'Cihazlar'!F442,IFERROR(DATE(VALUE(RIGHT('Cihazlar'!F442,4)),VALUE(MID('Cihazlar'!F442,4,2)),VALUE(LEFT('Cihazlar'!F442,2))),""))),IF('Cihazlar'!E442="","",IF(ISNUMBER('Cihazlar'!E442),'Cihazlar'!E442,IFERROR(DATE(VALUE(RIGHT('Cihazlar'!E442,4)),VALUE(MID('Cihazlar'!E442,4,2)),VALUE(LEFT('Cihazlar'!E442,2))),""))))</f>
        <v/>
      </c>
      <c r="N442" t="str">
        <f>IF('Cihazlar'!C442="","",IFERROR(MATCH('Cihazlar'!C442,'Ürünler'!$A:$A,0),IFERROR(MATCH('Cihazlar'!C442,'Ürünler'!$B:$B,0),"")))</f>
        <v/>
      </c>
      <c r="O442">
        <f>IF(P442&gt;0,0,IF('Cihazlar'!J442&lt;&gt;"",N(VALUE('Cihazlar'!J442)),IF(N442="",0,N(INDEX('Ürünler'!$C:$C,N442)))))</f>
        <v>0</v>
      </c>
      <c r="P442">
        <f>IF('Cihazlar'!K442&lt;&gt;"",N(VALUE('Cihazlar'!K442)),IF('Cihazlar'!J442&lt;&gt;"",0,IF(N442="",0,N(INDEX('Ürünler'!$D:$D,N442)))))</f>
        <v>0</v>
      </c>
    </row>
    <row r="443" spans="1:16">
      <c r="A443" t="str">
        <f>IF(AND('Cihazlar'!A443="",'Cihazlar'!B443=""),"",IFERROR(INDEX('Müşteriler'!$A:$A,MATCH(IF('Cihazlar'!A443="","§",'Cihazlar'!A443),'Müşteriler'!$K:$K,0)),IFERROR(INDEX('Müşteriler'!$A:$A,MATCH(IF('Cihazlar'!B443="","§",'Cihazlar'!B443),'Müşteriler'!$C:$C,0)),'Cihazlar'!A443&amp;'Cihazlar'!B443)))</f>
        <v/>
      </c>
      <c r="B443" t="str">
        <f>IF('Cihazlar'!C443="","",IF(N443="",'Cihazlar'!C443,INDEX('Ürünler'!$B:$B,N443)))</f>
        <v/>
      </c>
      <c r="C443" t="str">
        <f>IF('Cihazlar'!D443="","",'Cihazlar'!D443)</f>
        <v/>
      </c>
      <c r="D443" s="16" t="str">
        <f>M443</f>
        <v/>
      </c>
      <c r="E443" t="str">
        <f>IF(P443&gt;0,P443&amp;" gün",IF(O443&gt;0,O443&amp;" ay",""))</f>
        <v/>
      </c>
      <c r="F443" s="16" t="str">
        <f>IF(OR('Cihazlar'!C443="",M443=""),"",IF(P443&gt;0,M443+P443,IF(O443&gt;0,EDATE(M443,O443),"")))</f>
        <v/>
      </c>
      <c r="G443" s="17" t="str">
        <f>IF(F443="","",F443-TODAY())</f>
        <v/>
      </c>
      <c r="H443" t="str">
        <f>IF(G443="","",IF(G443&lt;0,"Gecikmiş",IF(G443&lt;=30,"30 gün içinde","Planlı")))</f>
        <v/>
      </c>
      <c r="I443" s="16" t="str">
        <f>IF('Cihazlar'!S443="","",IF('Cihazlar'!T443="Uygun değil",(IF('Cihazlar'!S443="","",IF(ISNUMBER('Cihazlar'!S443),'Cihazlar'!S443,IFERROR(DATE(VALUE(RIGHT('Cihazlar'!S443,4)),VALUE(MID('Cihazlar'!S443,4,2)),VALUE(LEFT('Cihazlar'!S443,2))),""))))+0,EDATE((IF('Cihazlar'!S443="","",IF(ISNUMBER('Cihazlar'!S443),'Cihazlar'!S443,IFERROR(DATE(VALUE(RIGHT('Cihazlar'!S443,4)),VALUE(MID('Cihazlar'!S443,4,2)),VALUE(LEFT('Cihazlar'!S443,2))),"")))),12)))</f>
        <v/>
      </c>
      <c r="J443" s="17" t="str">
        <f>IF(I443="","",I443-TODAY())</f>
        <v/>
      </c>
      <c r="K443" s="16" t="str">
        <f>IF('Cihazlar'!V443="","",IF('Cihazlar'!W443="Uygun değil",(IF('Cihazlar'!V443="","",IF(ISNUMBER('Cihazlar'!V443),'Cihazlar'!V443,IFERROR(DATE(VALUE(RIGHT('Cihazlar'!V443,4)),VALUE(MID('Cihazlar'!V443,4,2)),VALUE(LEFT('Cihazlar'!V443,2))),""))))+0,EDATE((IF('Cihazlar'!V443="","",IF(ISNUMBER('Cihazlar'!V443),'Cihazlar'!V443,IFERROR(DATE(VALUE(RIGHT('Cihazlar'!V443,4)),VALUE(MID('Cihazlar'!V443,4,2)),VALUE(LEFT('Cihazlar'!V443,2))),"")))),12)))</f>
        <v/>
      </c>
      <c r="L443" s="17" t="str">
        <f>IF(K443="","",K443-TODAY())</f>
        <v/>
      </c>
      <c r="M443" s="16" t="str">
        <f>IF('Cihazlar'!F443&lt;&gt;"",IF('Cihazlar'!F443="","",IF(ISNUMBER('Cihazlar'!F443),'Cihazlar'!F443,IFERROR(DATE(VALUE(RIGHT('Cihazlar'!F443,4)),VALUE(MID('Cihazlar'!F443,4,2)),VALUE(LEFT('Cihazlar'!F443,2))),""))),IF('Cihazlar'!E443="","",IF(ISNUMBER('Cihazlar'!E443),'Cihazlar'!E443,IFERROR(DATE(VALUE(RIGHT('Cihazlar'!E443,4)),VALUE(MID('Cihazlar'!E443,4,2)),VALUE(LEFT('Cihazlar'!E443,2))),""))))</f>
        <v/>
      </c>
      <c r="N443" t="str">
        <f>IF('Cihazlar'!C443="","",IFERROR(MATCH('Cihazlar'!C443,'Ürünler'!$A:$A,0),IFERROR(MATCH('Cihazlar'!C443,'Ürünler'!$B:$B,0),"")))</f>
        <v/>
      </c>
      <c r="O443">
        <f>IF(P443&gt;0,0,IF('Cihazlar'!J443&lt;&gt;"",N(VALUE('Cihazlar'!J443)),IF(N443="",0,N(INDEX('Ürünler'!$C:$C,N443)))))</f>
        <v>0</v>
      </c>
      <c r="P443">
        <f>IF('Cihazlar'!K443&lt;&gt;"",N(VALUE('Cihazlar'!K443)),IF('Cihazlar'!J443&lt;&gt;"",0,IF(N443="",0,N(INDEX('Ürünler'!$D:$D,N443)))))</f>
        <v>0</v>
      </c>
    </row>
    <row r="444" spans="1:16">
      <c r="A444" t="str">
        <f>IF(AND('Cihazlar'!A444="",'Cihazlar'!B444=""),"",IFERROR(INDEX('Müşteriler'!$A:$A,MATCH(IF('Cihazlar'!A444="","§",'Cihazlar'!A444),'Müşteriler'!$K:$K,0)),IFERROR(INDEX('Müşteriler'!$A:$A,MATCH(IF('Cihazlar'!B444="","§",'Cihazlar'!B444),'Müşteriler'!$C:$C,0)),'Cihazlar'!A444&amp;'Cihazlar'!B444)))</f>
        <v/>
      </c>
      <c r="B444" t="str">
        <f>IF('Cihazlar'!C444="","",IF(N444="",'Cihazlar'!C444,INDEX('Ürünler'!$B:$B,N444)))</f>
        <v/>
      </c>
      <c r="C444" t="str">
        <f>IF('Cihazlar'!D444="","",'Cihazlar'!D444)</f>
        <v/>
      </c>
      <c r="D444" s="16" t="str">
        <f>M444</f>
        <v/>
      </c>
      <c r="E444" t="str">
        <f>IF(P444&gt;0,P444&amp;" gün",IF(O444&gt;0,O444&amp;" ay",""))</f>
        <v/>
      </c>
      <c r="F444" s="16" t="str">
        <f>IF(OR('Cihazlar'!C444="",M444=""),"",IF(P444&gt;0,M444+P444,IF(O444&gt;0,EDATE(M444,O444),"")))</f>
        <v/>
      </c>
      <c r="G444" s="17" t="str">
        <f>IF(F444="","",F444-TODAY())</f>
        <v/>
      </c>
      <c r="H444" t="str">
        <f>IF(G444="","",IF(G444&lt;0,"Gecikmiş",IF(G444&lt;=30,"30 gün içinde","Planlı")))</f>
        <v/>
      </c>
      <c r="I444" s="16" t="str">
        <f>IF('Cihazlar'!S444="","",IF('Cihazlar'!T444="Uygun değil",(IF('Cihazlar'!S444="","",IF(ISNUMBER('Cihazlar'!S444),'Cihazlar'!S444,IFERROR(DATE(VALUE(RIGHT('Cihazlar'!S444,4)),VALUE(MID('Cihazlar'!S444,4,2)),VALUE(LEFT('Cihazlar'!S444,2))),""))))+0,EDATE((IF('Cihazlar'!S444="","",IF(ISNUMBER('Cihazlar'!S444),'Cihazlar'!S444,IFERROR(DATE(VALUE(RIGHT('Cihazlar'!S444,4)),VALUE(MID('Cihazlar'!S444,4,2)),VALUE(LEFT('Cihazlar'!S444,2))),"")))),12)))</f>
        <v/>
      </c>
      <c r="J444" s="17" t="str">
        <f>IF(I444="","",I444-TODAY())</f>
        <v/>
      </c>
      <c r="K444" s="16" t="str">
        <f>IF('Cihazlar'!V444="","",IF('Cihazlar'!W444="Uygun değil",(IF('Cihazlar'!V444="","",IF(ISNUMBER('Cihazlar'!V444),'Cihazlar'!V444,IFERROR(DATE(VALUE(RIGHT('Cihazlar'!V444,4)),VALUE(MID('Cihazlar'!V444,4,2)),VALUE(LEFT('Cihazlar'!V444,2))),""))))+0,EDATE((IF('Cihazlar'!V444="","",IF(ISNUMBER('Cihazlar'!V444),'Cihazlar'!V444,IFERROR(DATE(VALUE(RIGHT('Cihazlar'!V444,4)),VALUE(MID('Cihazlar'!V444,4,2)),VALUE(LEFT('Cihazlar'!V444,2))),"")))),12)))</f>
        <v/>
      </c>
      <c r="L444" s="17" t="str">
        <f>IF(K444="","",K444-TODAY())</f>
        <v/>
      </c>
      <c r="M444" s="16" t="str">
        <f>IF('Cihazlar'!F444&lt;&gt;"",IF('Cihazlar'!F444="","",IF(ISNUMBER('Cihazlar'!F444),'Cihazlar'!F444,IFERROR(DATE(VALUE(RIGHT('Cihazlar'!F444,4)),VALUE(MID('Cihazlar'!F444,4,2)),VALUE(LEFT('Cihazlar'!F444,2))),""))),IF('Cihazlar'!E444="","",IF(ISNUMBER('Cihazlar'!E444),'Cihazlar'!E444,IFERROR(DATE(VALUE(RIGHT('Cihazlar'!E444,4)),VALUE(MID('Cihazlar'!E444,4,2)),VALUE(LEFT('Cihazlar'!E444,2))),""))))</f>
        <v/>
      </c>
      <c r="N444" t="str">
        <f>IF('Cihazlar'!C444="","",IFERROR(MATCH('Cihazlar'!C444,'Ürünler'!$A:$A,0),IFERROR(MATCH('Cihazlar'!C444,'Ürünler'!$B:$B,0),"")))</f>
        <v/>
      </c>
      <c r="O444">
        <f>IF(P444&gt;0,0,IF('Cihazlar'!J444&lt;&gt;"",N(VALUE('Cihazlar'!J444)),IF(N444="",0,N(INDEX('Ürünler'!$C:$C,N444)))))</f>
        <v>0</v>
      </c>
      <c r="P444">
        <f>IF('Cihazlar'!K444&lt;&gt;"",N(VALUE('Cihazlar'!K444)),IF('Cihazlar'!J444&lt;&gt;"",0,IF(N444="",0,N(INDEX('Ürünler'!$D:$D,N444)))))</f>
        <v>0</v>
      </c>
    </row>
    <row r="445" spans="1:16">
      <c r="A445" t="str">
        <f>IF(AND('Cihazlar'!A445="",'Cihazlar'!B445=""),"",IFERROR(INDEX('Müşteriler'!$A:$A,MATCH(IF('Cihazlar'!A445="","§",'Cihazlar'!A445),'Müşteriler'!$K:$K,0)),IFERROR(INDEX('Müşteriler'!$A:$A,MATCH(IF('Cihazlar'!B445="","§",'Cihazlar'!B445),'Müşteriler'!$C:$C,0)),'Cihazlar'!A445&amp;'Cihazlar'!B445)))</f>
        <v/>
      </c>
      <c r="B445" t="str">
        <f>IF('Cihazlar'!C445="","",IF(N445="",'Cihazlar'!C445,INDEX('Ürünler'!$B:$B,N445)))</f>
        <v/>
      </c>
      <c r="C445" t="str">
        <f>IF('Cihazlar'!D445="","",'Cihazlar'!D445)</f>
        <v/>
      </c>
      <c r="D445" s="16" t="str">
        <f>M445</f>
        <v/>
      </c>
      <c r="E445" t="str">
        <f>IF(P445&gt;0,P445&amp;" gün",IF(O445&gt;0,O445&amp;" ay",""))</f>
        <v/>
      </c>
      <c r="F445" s="16" t="str">
        <f>IF(OR('Cihazlar'!C445="",M445=""),"",IF(P445&gt;0,M445+P445,IF(O445&gt;0,EDATE(M445,O445),"")))</f>
        <v/>
      </c>
      <c r="G445" s="17" t="str">
        <f>IF(F445="","",F445-TODAY())</f>
        <v/>
      </c>
      <c r="H445" t="str">
        <f>IF(G445="","",IF(G445&lt;0,"Gecikmiş",IF(G445&lt;=30,"30 gün içinde","Planlı")))</f>
        <v/>
      </c>
      <c r="I445" s="16" t="str">
        <f>IF('Cihazlar'!S445="","",IF('Cihazlar'!T445="Uygun değil",(IF('Cihazlar'!S445="","",IF(ISNUMBER('Cihazlar'!S445),'Cihazlar'!S445,IFERROR(DATE(VALUE(RIGHT('Cihazlar'!S445,4)),VALUE(MID('Cihazlar'!S445,4,2)),VALUE(LEFT('Cihazlar'!S445,2))),""))))+0,EDATE((IF('Cihazlar'!S445="","",IF(ISNUMBER('Cihazlar'!S445),'Cihazlar'!S445,IFERROR(DATE(VALUE(RIGHT('Cihazlar'!S445,4)),VALUE(MID('Cihazlar'!S445,4,2)),VALUE(LEFT('Cihazlar'!S445,2))),"")))),12)))</f>
        <v/>
      </c>
      <c r="J445" s="17" t="str">
        <f>IF(I445="","",I445-TODAY())</f>
        <v/>
      </c>
      <c r="K445" s="16" t="str">
        <f>IF('Cihazlar'!V445="","",IF('Cihazlar'!W445="Uygun değil",(IF('Cihazlar'!V445="","",IF(ISNUMBER('Cihazlar'!V445),'Cihazlar'!V445,IFERROR(DATE(VALUE(RIGHT('Cihazlar'!V445,4)),VALUE(MID('Cihazlar'!V445,4,2)),VALUE(LEFT('Cihazlar'!V445,2))),""))))+0,EDATE((IF('Cihazlar'!V445="","",IF(ISNUMBER('Cihazlar'!V445),'Cihazlar'!V445,IFERROR(DATE(VALUE(RIGHT('Cihazlar'!V445,4)),VALUE(MID('Cihazlar'!V445,4,2)),VALUE(LEFT('Cihazlar'!V445,2))),"")))),12)))</f>
        <v/>
      </c>
      <c r="L445" s="17" t="str">
        <f>IF(K445="","",K445-TODAY())</f>
        <v/>
      </c>
      <c r="M445" s="16" t="str">
        <f>IF('Cihazlar'!F445&lt;&gt;"",IF('Cihazlar'!F445="","",IF(ISNUMBER('Cihazlar'!F445),'Cihazlar'!F445,IFERROR(DATE(VALUE(RIGHT('Cihazlar'!F445,4)),VALUE(MID('Cihazlar'!F445,4,2)),VALUE(LEFT('Cihazlar'!F445,2))),""))),IF('Cihazlar'!E445="","",IF(ISNUMBER('Cihazlar'!E445),'Cihazlar'!E445,IFERROR(DATE(VALUE(RIGHT('Cihazlar'!E445,4)),VALUE(MID('Cihazlar'!E445,4,2)),VALUE(LEFT('Cihazlar'!E445,2))),""))))</f>
        <v/>
      </c>
      <c r="N445" t="str">
        <f>IF('Cihazlar'!C445="","",IFERROR(MATCH('Cihazlar'!C445,'Ürünler'!$A:$A,0),IFERROR(MATCH('Cihazlar'!C445,'Ürünler'!$B:$B,0),"")))</f>
        <v/>
      </c>
      <c r="O445">
        <f>IF(P445&gt;0,0,IF('Cihazlar'!J445&lt;&gt;"",N(VALUE('Cihazlar'!J445)),IF(N445="",0,N(INDEX('Ürünler'!$C:$C,N445)))))</f>
        <v>0</v>
      </c>
      <c r="P445">
        <f>IF('Cihazlar'!K445&lt;&gt;"",N(VALUE('Cihazlar'!K445)),IF('Cihazlar'!J445&lt;&gt;"",0,IF(N445="",0,N(INDEX('Ürünler'!$D:$D,N445)))))</f>
        <v>0</v>
      </c>
    </row>
    <row r="446" spans="1:16">
      <c r="A446" t="str">
        <f>IF(AND('Cihazlar'!A446="",'Cihazlar'!B446=""),"",IFERROR(INDEX('Müşteriler'!$A:$A,MATCH(IF('Cihazlar'!A446="","§",'Cihazlar'!A446),'Müşteriler'!$K:$K,0)),IFERROR(INDEX('Müşteriler'!$A:$A,MATCH(IF('Cihazlar'!B446="","§",'Cihazlar'!B446),'Müşteriler'!$C:$C,0)),'Cihazlar'!A446&amp;'Cihazlar'!B446)))</f>
        <v/>
      </c>
      <c r="B446" t="str">
        <f>IF('Cihazlar'!C446="","",IF(N446="",'Cihazlar'!C446,INDEX('Ürünler'!$B:$B,N446)))</f>
        <v/>
      </c>
      <c r="C446" t="str">
        <f>IF('Cihazlar'!D446="","",'Cihazlar'!D446)</f>
        <v/>
      </c>
      <c r="D446" s="16" t="str">
        <f>M446</f>
        <v/>
      </c>
      <c r="E446" t="str">
        <f>IF(P446&gt;0,P446&amp;" gün",IF(O446&gt;0,O446&amp;" ay",""))</f>
        <v/>
      </c>
      <c r="F446" s="16" t="str">
        <f>IF(OR('Cihazlar'!C446="",M446=""),"",IF(P446&gt;0,M446+P446,IF(O446&gt;0,EDATE(M446,O446),"")))</f>
        <v/>
      </c>
      <c r="G446" s="17" t="str">
        <f>IF(F446="","",F446-TODAY())</f>
        <v/>
      </c>
      <c r="H446" t="str">
        <f>IF(G446="","",IF(G446&lt;0,"Gecikmiş",IF(G446&lt;=30,"30 gün içinde","Planlı")))</f>
        <v/>
      </c>
      <c r="I446" s="16" t="str">
        <f>IF('Cihazlar'!S446="","",IF('Cihazlar'!T446="Uygun değil",(IF('Cihazlar'!S446="","",IF(ISNUMBER('Cihazlar'!S446),'Cihazlar'!S446,IFERROR(DATE(VALUE(RIGHT('Cihazlar'!S446,4)),VALUE(MID('Cihazlar'!S446,4,2)),VALUE(LEFT('Cihazlar'!S446,2))),""))))+0,EDATE((IF('Cihazlar'!S446="","",IF(ISNUMBER('Cihazlar'!S446),'Cihazlar'!S446,IFERROR(DATE(VALUE(RIGHT('Cihazlar'!S446,4)),VALUE(MID('Cihazlar'!S446,4,2)),VALUE(LEFT('Cihazlar'!S446,2))),"")))),12)))</f>
        <v/>
      </c>
      <c r="J446" s="17" t="str">
        <f>IF(I446="","",I446-TODAY())</f>
        <v/>
      </c>
      <c r="K446" s="16" t="str">
        <f>IF('Cihazlar'!V446="","",IF('Cihazlar'!W446="Uygun değil",(IF('Cihazlar'!V446="","",IF(ISNUMBER('Cihazlar'!V446),'Cihazlar'!V446,IFERROR(DATE(VALUE(RIGHT('Cihazlar'!V446,4)),VALUE(MID('Cihazlar'!V446,4,2)),VALUE(LEFT('Cihazlar'!V446,2))),""))))+0,EDATE((IF('Cihazlar'!V446="","",IF(ISNUMBER('Cihazlar'!V446),'Cihazlar'!V446,IFERROR(DATE(VALUE(RIGHT('Cihazlar'!V446,4)),VALUE(MID('Cihazlar'!V446,4,2)),VALUE(LEFT('Cihazlar'!V446,2))),"")))),12)))</f>
        <v/>
      </c>
      <c r="L446" s="17" t="str">
        <f>IF(K446="","",K446-TODAY())</f>
        <v/>
      </c>
      <c r="M446" s="16" t="str">
        <f>IF('Cihazlar'!F446&lt;&gt;"",IF('Cihazlar'!F446="","",IF(ISNUMBER('Cihazlar'!F446),'Cihazlar'!F446,IFERROR(DATE(VALUE(RIGHT('Cihazlar'!F446,4)),VALUE(MID('Cihazlar'!F446,4,2)),VALUE(LEFT('Cihazlar'!F446,2))),""))),IF('Cihazlar'!E446="","",IF(ISNUMBER('Cihazlar'!E446),'Cihazlar'!E446,IFERROR(DATE(VALUE(RIGHT('Cihazlar'!E446,4)),VALUE(MID('Cihazlar'!E446,4,2)),VALUE(LEFT('Cihazlar'!E446,2))),""))))</f>
        <v/>
      </c>
      <c r="N446" t="str">
        <f>IF('Cihazlar'!C446="","",IFERROR(MATCH('Cihazlar'!C446,'Ürünler'!$A:$A,0),IFERROR(MATCH('Cihazlar'!C446,'Ürünler'!$B:$B,0),"")))</f>
        <v/>
      </c>
      <c r="O446">
        <f>IF(P446&gt;0,0,IF('Cihazlar'!J446&lt;&gt;"",N(VALUE('Cihazlar'!J446)),IF(N446="",0,N(INDEX('Ürünler'!$C:$C,N446)))))</f>
        <v>0</v>
      </c>
      <c r="P446">
        <f>IF('Cihazlar'!K446&lt;&gt;"",N(VALUE('Cihazlar'!K446)),IF('Cihazlar'!J446&lt;&gt;"",0,IF(N446="",0,N(INDEX('Ürünler'!$D:$D,N446)))))</f>
        <v>0</v>
      </c>
    </row>
    <row r="447" spans="1:16">
      <c r="A447" t="str">
        <f>IF(AND('Cihazlar'!A447="",'Cihazlar'!B447=""),"",IFERROR(INDEX('Müşteriler'!$A:$A,MATCH(IF('Cihazlar'!A447="","§",'Cihazlar'!A447),'Müşteriler'!$K:$K,0)),IFERROR(INDEX('Müşteriler'!$A:$A,MATCH(IF('Cihazlar'!B447="","§",'Cihazlar'!B447),'Müşteriler'!$C:$C,0)),'Cihazlar'!A447&amp;'Cihazlar'!B447)))</f>
        <v/>
      </c>
      <c r="B447" t="str">
        <f>IF('Cihazlar'!C447="","",IF(N447="",'Cihazlar'!C447,INDEX('Ürünler'!$B:$B,N447)))</f>
        <v/>
      </c>
      <c r="C447" t="str">
        <f>IF('Cihazlar'!D447="","",'Cihazlar'!D447)</f>
        <v/>
      </c>
      <c r="D447" s="16" t="str">
        <f>M447</f>
        <v/>
      </c>
      <c r="E447" t="str">
        <f>IF(P447&gt;0,P447&amp;" gün",IF(O447&gt;0,O447&amp;" ay",""))</f>
        <v/>
      </c>
      <c r="F447" s="16" t="str">
        <f>IF(OR('Cihazlar'!C447="",M447=""),"",IF(P447&gt;0,M447+P447,IF(O447&gt;0,EDATE(M447,O447),"")))</f>
        <v/>
      </c>
      <c r="G447" s="17" t="str">
        <f>IF(F447="","",F447-TODAY())</f>
        <v/>
      </c>
      <c r="H447" t="str">
        <f>IF(G447="","",IF(G447&lt;0,"Gecikmiş",IF(G447&lt;=30,"30 gün içinde","Planlı")))</f>
        <v/>
      </c>
      <c r="I447" s="16" t="str">
        <f>IF('Cihazlar'!S447="","",IF('Cihazlar'!T447="Uygun değil",(IF('Cihazlar'!S447="","",IF(ISNUMBER('Cihazlar'!S447),'Cihazlar'!S447,IFERROR(DATE(VALUE(RIGHT('Cihazlar'!S447,4)),VALUE(MID('Cihazlar'!S447,4,2)),VALUE(LEFT('Cihazlar'!S447,2))),""))))+0,EDATE((IF('Cihazlar'!S447="","",IF(ISNUMBER('Cihazlar'!S447),'Cihazlar'!S447,IFERROR(DATE(VALUE(RIGHT('Cihazlar'!S447,4)),VALUE(MID('Cihazlar'!S447,4,2)),VALUE(LEFT('Cihazlar'!S447,2))),"")))),12)))</f>
        <v/>
      </c>
      <c r="J447" s="17" t="str">
        <f>IF(I447="","",I447-TODAY())</f>
        <v/>
      </c>
      <c r="K447" s="16" t="str">
        <f>IF('Cihazlar'!V447="","",IF('Cihazlar'!W447="Uygun değil",(IF('Cihazlar'!V447="","",IF(ISNUMBER('Cihazlar'!V447),'Cihazlar'!V447,IFERROR(DATE(VALUE(RIGHT('Cihazlar'!V447,4)),VALUE(MID('Cihazlar'!V447,4,2)),VALUE(LEFT('Cihazlar'!V447,2))),""))))+0,EDATE((IF('Cihazlar'!V447="","",IF(ISNUMBER('Cihazlar'!V447),'Cihazlar'!V447,IFERROR(DATE(VALUE(RIGHT('Cihazlar'!V447,4)),VALUE(MID('Cihazlar'!V447,4,2)),VALUE(LEFT('Cihazlar'!V447,2))),"")))),12)))</f>
        <v/>
      </c>
      <c r="L447" s="17" t="str">
        <f>IF(K447="","",K447-TODAY())</f>
        <v/>
      </c>
      <c r="M447" s="16" t="str">
        <f>IF('Cihazlar'!F447&lt;&gt;"",IF('Cihazlar'!F447="","",IF(ISNUMBER('Cihazlar'!F447),'Cihazlar'!F447,IFERROR(DATE(VALUE(RIGHT('Cihazlar'!F447,4)),VALUE(MID('Cihazlar'!F447,4,2)),VALUE(LEFT('Cihazlar'!F447,2))),""))),IF('Cihazlar'!E447="","",IF(ISNUMBER('Cihazlar'!E447),'Cihazlar'!E447,IFERROR(DATE(VALUE(RIGHT('Cihazlar'!E447,4)),VALUE(MID('Cihazlar'!E447,4,2)),VALUE(LEFT('Cihazlar'!E447,2))),""))))</f>
        <v/>
      </c>
      <c r="N447" t="str">
        <f>IF('Cihazlar'!C447="","",IFERROR(MATCH('Cihazlar'!C447,'Ürünler'!$A:$A,0),IFERROR(MATCH('Cihazlar'!C447,'Ürünler'!$B:$B,0),"")))</f>
        <v/>
      </c>
      <c r="O447">
        <f>IF(P447&gt;0,0,IF('Cihazlar'!J447&lt;&gt;"",N(VALUE('Cihazlar'!J447)),IF(N447="",0,N(INDEX('Ürünler'!$C:$C,N447)))))</f>
        <v>0</v>
      </c>
      <c r="P447">
        <f>IF('Cihazlar'!K447&lt;&gt;"",N(VALUE('Cihazlar'!K447)),IF('Cihazlar'!J447&lt;&gt;"",0,IF(N447="",0,N(INDEX('Ürünler'!$D:$D,N447)))))</f>
        <v>0</v>
      </c>
    </row>
    <row r="448" spans="1:16">
      <c r="A448" t="str">
        <f>IF(AND('Cihazlar'!A448="",'Cihazlar'!B448=""),"",IFERROR(INDEX('Müşteriler'!$A:$A,MATCH(IF('Cihazlar'!A448="","§",'Cihazlar'!A448),'Müşteriler'!$K:$K,0)),IFERROR(INDEX('Müşteriler'!$A:$A,MATCH(IF('Cihazlar'!B448="","§",'Cihazlar'!B448),'Müşteriler'!$C:$C,0)),'Cihazlar'!A448&amp;'Cihazlar'!B448)))</f>
        <v/>
      </c>
      <c r="B448" t="str">
        <f>IF('Cihazlar'!C448="","",IF(N448="",'Cihazlar'!C448,INDEX('Ürünler'!$B:$B,N448)))</f>
        <v/>
      </c>
      <c r="C448" t="str">
        <f>IF('Cihazlar'!D448="","",'Cihazlar'!D448)</f>
        <v/>
      </c>
      <c r="D448" s="16" t="str">
        <f>M448</f>
        <v/>
      </c>
      <c r="E448" t="str">
        <f>IF(P448&gt;0,P448&amp;" gün",IF(O448&gt;0,O448&amp;" ay",""))</f>
        <v/>
      </c>
      <c r="F448" s="16" t="str">
        <f>IF(OR('Cihazlar'!C448="",M448=""),"",IF(P448&gt;0,M448+P448,IF(O448&gt;0,EDATE(M448,O448),"")))</f>
        <v/>
      </c>
      <c r="G448" s="17" t="str">
        <f>IF(F448="","",F448-TODAY())</f>
        <v/>
      </c>
      <c r="H448" t="str">
        <f>IF(G448="","",IF(G448&lt;0,"Gecikmiş",IF(G448&lt;=30,"30 gün içinde","Planlı")))</f>
        <v/>
      </c>
      <c r="I448" s="16" t="str">
        <f>IF('Cihazlar'!S448="","",IF('Cihazlar'!T448="Uygun değil",(IF('Cihazlar'!S448="","",IF(ISNUMBER('Cihazlar'!S448),'Cihazlar'!S448,IFERROR(DATE(VALUE(RIGHT('Cihazlar'!S448,4)),VALUE(MID('Cihazlar'!S448,4,2)),VALUE(LEFT('Cihazlar'!S448,2))),""))))+0,EDATE((IF('Cihazlar'!S448="","",IF(ISNUMBER('Cihazlar'!S448),'Cihazlar'!S448,IFERROR(DATE(VALUE(RIGHT('Cihazlar'!S448,4)),VALUE(MID('Cihazlar'!S448,4,2)),VALUE(LEFT('Cihazlar'!S448,2))),"")))),12)))</f>
        <v/>
      </c>
      <c r="J448" s="17" t="str">
        <f>IF(I448="","",I448-TODAY())</f>
        <v/>
      </c>
      <c r="K448" s="16" t="str">
        <f>IF('Cihazlar'!V448="","",IF('Cihazlar'!W448="Uygun değil",(IF('Cihazlar'!V448="","",IF(ISNUMBER('Cihazlar'!V448),'Cihazlar'!V448,IFERROR(DATE(VALUE(RIGHT('Cihazlar'!V448,4)),VALUE(MID('Cihazlar'!V448,4,2)),VALUE(LEFT('Cihazlar'!V448,2))),""))))+0,EDATE((IF('Cihazlar'!V448="","",IF(ISNUMBER('Cihazlar'!V448),'Cihazlar'!V448,IFERROR(DATE(VALUE(RIGHT('Cihazlar'!V448,4)),VALUE(MID('Cihazlar'!V448,4,2)),VALUE(LEFT('Cihazlar'!V448,2))),"")))),12)))</f>
        <v/>
      </c>
      <c r="L448" s="17" t="str">
        <f>IF(K448="","",K448-TODAY())</f>
        <v/>
      </c>
      <c r="M448" s="16" t="str">
        <f>IF('Cihazlar'!F448&lt;&gt;"",IF('Cihazlar'!F448="","",IF(ISNUMBER('Cihazlar'!F448),'Cihazlar'!F448,IFERROR(DATE(VALUE(RIGHT('Cihazlar'!F448,4)),VALUE(MID('Cihazlar'!F448,4,2)),VALUE(LEFT('Cihazlar'!F448,2))),""))),IF('Cihazlar'!E448="","",IF(ISNUMBER('Cihazlar'!E448),'Cihazlar'!E448,IFERROR(DATE(VALUE(RIGHT('Cihazlar'!E448,4)),VALUE(MID('Cihazlar'!E448,4,2)),VALUE(LEFT('Cihazlar'!E448,2))),""))))</f>
        <v/>
      </c>
      <c r="N448" t="str">
        <f>IF('Cihazlar'!C448="","",IFERROR(MATCH('Cihazlar'!C448,'Ürünler'!$A:$A,0),IFERROR(MATCH('Cihazlar'!C448,'Ürünler'!$B:$B,0),"")))</f>
        <v/>
      </c>
      <c r="O448">
        <f>IF(P448&gt;0,0,IF('Cihazlar'!J448&lt;&gt;"",N(VALUE('Cihazlar'!J448)),IF(N448="",0,N(INDEX('Ürünler'!$C:$C,N448)))))</f>
        <v>0</v>
      </c>
      <c r="P448">
        <f>IF('Cihazlar'!K448&lt;&gt;"",N(VALUE('Cihazlar'!K448)),IF('Cihazlar'!J448&lt;&gt;"",0,IF(N448="",0,N(INDEX('Ürünler'!$D:$D,N448)))))</f>
        <v>0</v>
      </c>
    </row>
    <row r="449" spans="1:16">
      <c r="A449" t="str">
        <f>IF(AND('Cihazlar'!A449="",'Cihazlar'!B449=""),"",IFERROR(INDEX('Müşteriler'!$A:$A,MATCH(IF('Cihazlar'!A449="","§",'Cihazlar'!A449),'Müşteriler'!$K:$K,0)),IFERROR(INDEX('Müşteriler'!$A:$A,MATCH(IF('Cihazlar'!B449="","§",'Cihazlar'!B449),'Müşteriler'!$C:$C,0)),'Cihazlar'!A449&amp;'Cihazlar'!B449)))</f>
        <v/>
      </c>
      <c r="B449" t="str">
        <f>IF('Cihazlar'!C449="","",IF(N449="",'Cihazlar'!C449,INDEX('Ürünler'!$B:$B,N449)))</f>
        <v/>
      </c>
      <c r="C449" t="str">
        <f>IF('Cihazlar'!D449="","",'Cihazlar'!D449)</f>
        <v/>
      </c>
      <c r="D449" s="16" t="str">
        <f>M449</f>
        <v/>
      </c>
      <c r="E449" t="str">
        <f>IF(P449&gt;0,P449&amp;" gün",IF(O449&gt;0,O449&amp;" ay",""))</f>
        <v/>
      </c>
      <c r="F449" s="16" t="str">
        <f>IF(OR('Cihazlar'!C449="",M449=""),"",IF(P449&gt;0,M449+P449,IF(O449&gt;0,EDATE(M449,O449),"")))</f>
        <v/>
      </c>
      <c r="G449" s="17" t="str">
        <f>IF(F449="","",F449-TODAY())</f>
        <v/>
      </c>
      <c r="H449" t="str">
        <f>IF(G449="","",IF(G449&lt;0,"Gecikmiş",IF(G449&lt;=30,"30 gün içinde","Planlı")))</f>
        <v/>
      </c>
      <c r="I449" s="16" t="str">
        <f>IF('Cihazlar'!S449="","",IF('Cihazlar'!T449="Uygun değil",(IF('Cihazlar'!S449="","",IF(ISNUMBER('Cihazlar'!S449),'Cihazlar'!S449,IFERROR(DATE(VALUE(RIGHT('Cihazlar'!S449,4)),VALUE(MID('Cihazlar'!S449,4,2)),VALUE(LEFT('Cihazlar'!S449,2))),""))))+0,EDATE((IF('Cihazlar'!S449="","",IF(ISNUMBER('Cihazlar'!S449),'Cihazlar'!S449,IFERROR(DATE(VALUE(RIGHT('Cihazlar'!S449,4)),VALUE(MID('Cihazlar'!S449,4,2)),VALUE(LEFT('Cihazlar'!S449,2))),"")))),12)))</f>
        <v/>
      </c>
      <c r="J449" s="17" t="str">
        <f>IF(I449="","",I449-TODAY())</f>
        <v/>
      </c>
      <c r="K449" s="16" t="str">
        <f>IF('Cihazlar'!V449="","",IF('Cihazlar'!W449="Uygun değil",(IF('Cihazlar'!V449="","",IF(ISNUMBER('Cihazlar'!V449),'Cihazlar'!V449,IFERROR(DATE(VALUE(RIGHT('Cihazlar'!V449,4)),VALUE(MID('Cihazlar'!V449,4,2)),VALUE(LEFT('Cihazlar'!V449,2))),""))))+0,EDATE((IF('Cihazlar'!V449="","",IF(ISNUMBER('Cihazlar'!V449),'Cihazlar'!V449,IFERROR(DATE(VALUE(RIGHT('Cihazlar'!V449,4)),VALUE(MID('Cihazlar'!V449,4,2)),VALUE(LEFT('Cihazlar'!V449,2))),"")))),12)))</f>
        <v/>
      </c>
      <c r="L449" s="17" t="str">
        <f>IF(K449="","",K449-TODAY())</f>
        <v/>
      </c>
      <c r="M449" s="16" t="str">
        <f>IF('Cihazlar'!F449&lt;&gt;"",IF('Cihazlar'!F449="","",IF(ISNUMBER('Cihazlar'!F449),'Cihazlar'!F449,IFERROR(DATE(VALUE(RIGHT('Cihazlar'!F449,4)),VALUE(MID('Cihazlar'!F449,4,2)),VALUE(LEFT('Cihazlar'!F449,2))),""))),IF('Cihazlar'!E449="","",IF(ISNUMBER('Cihazlar'!E449),'Cihazlar'!E449,IFERROR(DATE(VALUE(RIGHT('Cihazlar'!E449,4)),VALUE(MID('Cihazlar'!E449,4,2)),VALUE(LEFT('Cihazlar'!E449,2))),""))))</f>
        <v/>
      </c>
      <c r="N449" t="str">
        <f>IF('Cihazlar'!C449="","",IFERROR(MATCH('Cihazlar'!C449,'Ürünler'!$A:$A,0),IFERROR(MATCH('Cihazlar'!C449,'Ürünler'!$B:$B,0),"")))</f>
        <v/>
      </c>
      <c r="O449">
        <f>IF(P449&gt;0,0,IF('Cihazlar'!J449&lt;&gt;"",N(VALUE('Cihazlar'!J449)),IF(N449="",0,N(INDEX('Ürünler'!$C:$C,N449)))))</f>
        <v>0</v>
      </c>
      <c r="P449">
        <f>IF('Cihazlar'!K449&lt;&gt;"",N(VALUE('Cihazlar'!K449)),IF('Cihazlar'!J449&lt;&gt;"",0,IF(N449="",0,N(INDEX('Ürünler'!$D:$D,N449)))))</f>
        <v>0</v>
      </c>
    </row>
    <row r="450" spans="1:16">
      <c r="A450" t="str">
        <f>IF(AND('Cihazlar'!A450="",'Cihazlar'!B450=""),"",IFERROR(INDEX('Müşteriler'!$A:$A,MATCH(IF('Cihazlar'!A450="","§",'Cihazlar'!A450),'Müşteriler'!$K:$K,0)),IFERROR(INDEX('Müşteriler'!$A:$A,MATCH(IF('Cihazlar'!B450="","§",'Cihazlar'!B450),'Müşteriler'!$C:$C,0)),'Cihazlar'!A450&amp;'Cihazlar'!B450)))</f>
        <v/>
      </c>
      <c r="B450" t="str">
        <f>IF('Cihazlar'!C450="","",IF(N450="",'Cihazlar'!C450,INDEX('Ürünler'!$B:$B,N450)))</f>
        <v/>
      </c>
      <c r="C450" t="str">
        <f>IF('Cihazlar'!D450="","",'Cihazlar'!D450)</f>
        <v/>
      </c>
      <c r="D450" s="16" t="str">
        <f>M450</f>
        <v/>
      </c>
      <c r="E450" t="str">
        <f>IF(P450&gt;0,P450&amp;" gün",IF(O450&gt;0,O450&amp;" ay",""))</f>
        <v/>
      </c>
      <c r="F450" s="16" t="str">
        <f>IF(OR('Cihazlar'!C450="",M450=""),"",IF(P450&gt;0,M450+P450,IF(O450&gt;0,EDATE(M450,O450),"")))</f>
        <v/>
      </c>
      <c r="G450" s="17" t="str">
        <f>IF(F450="","",F450-TODAY())</f>
        <v/>
      </c>
      <c r="H450" t="str">
        <f>IF(G450="","",IF(G450&lt;0,"Gecikmiş",IF(G450&lt;=30,"30 gün içinde","Planlı")))</f>
        <v/>
      </c>
      <c r="I450" s="16" t="str">
        <f>IF('Cihazlar'!S450="","",IF('Cihazlar'!T450="Uygun değil",(IF('Cihazlar'!S450="","",IF(ISNUMBER('Cihazlar'!S450),'Cihazlar'!S450,IFERROR(DATE(VALUE(RIGHT('Cihazlar'!S450,4)),VALUE(MID('Cihazlar'!S450,4,2)),VALUE(LEFT('Cihazlar'!S450,2))),""))))+0,EDATE((IF('Cihazlar'!S450="","",IF(ISNUMBER('Cihazlar'!S450),'Cihazlar'!S450,IFERROR(DATE(VALUE(RIGHT('Cihazlar'!S450,4)),VALUE(MID('Cihazlar'!S450,4,2)),VALUE(LEFT('Cihazlar'!S450,2))),"")))),12)))</f>
        <v/>
      </c>
      <c r="J450" s="17" t="str">
        <f>IF(I450="","",I450-TODAY())</f>
        <v/>
      </c>
      <c r="K450" s="16" t="str">
        <f>IF('Cihazlar'!V450="","",IF('Cihazlar'!W450="Uygun değil",(IF('Cihazlar'!V450="","",IF(ISNUMBER('Cihazlar'!V450),'Cihazlar'!V450,IFERROR(DATE(VALUE(RIGHT('Cihazlar'!V450,4)),VALUE(MID('Cihazlar'!V450,4,2)),VALUE(LEFT('Cihazlar'!V450,2))),""))))+0,EDATE((IF('Cihazlar'!V450="","",IF(ISNUMBER('Cihazlar'!V450),'Cihazlar'!V450,IFERROR(DATE(VALUE(RIGHT('Cihazlar'!V450,4)),VALUE(MID('Cihazlar'!V450,4,2)),VALUE(LEFT('Cihazlar'!V450,2))),"")))),12)))</f>
        <v/>
      </c>
      <c r="L450" s="17" t="str">
        <f>IF(K450="","",K450-TODAY())</f>
        <v/>
      </c>
      <c r="M450" s="16" t="str">
        <f>IF('Cihazlar'!F450&lt;&gt;"",IF('Cihazlar'!F450="","",IF(ISNUMBER('Cihazlar'!F450),'Cihazlar'!F450,IFERROR(DATE(VALUE(RIGHT('Cihazlar'!F450,4)),VALUE(MID('Cihazlar'!F450,4,2)),VALUE(LEFT('Cihazlar'!F450,2))),""))),IF('Cihazlar'!E450="","",IF(ISNUMBER('Cihazlar'!E450),'Cihazlar'!E450,IFERROR(DATE(VALUE(RIGHT('Cihazlar'!E450,4)),VALUE(MID('Cihazlar'!E450,4,2)),VALUE(LEFT('Cihazlar'!E450,2))),""))))</f>
        <v/>
      </c>
      <c r="N450" t="str">
        <f>IF('Cihazlar'!C450="","",IFERROR(MATCH('Cihazlar'!C450,'Ürünler'!$A:$A,0),IFERROR(MATCH('Cihazlar'!C450,'Ürünler'!$B:$B,0),"")))</f>
        <v/>
      </c>
      <c r="O450">
        <f>IF(P450&gt;0,0,IF('Cihazlar'!J450&lt;&gt;"",N(VALUE('Cihazlar'!J450)),IF(N450="",0,N(INDEX('Ürünler'!$C:$C,N450)))))</f>
        <v>0</v>
      </c>
      <c r="P450">
        <f>IF('Cihazlar'!K450&lt;&gt;"",N(VALUE('Cihazlar'!K450)),IF('Cihazlar'!J450&lt;&gt;"",0,IF(N450="",0,N(INDEX('Ürünler'!$D:$D,N450)))))</f>
        <v>0</v>
      </c>
    </row>
    <row r="451" spans="1:16">
      <c r="A451" t="str">
        <f>IF(AND('Cihazlar'!A451="",'Cihazlar'!B451=""),"",IFERROR(INDEX('Müşteriler'!$A:$A,MATCH(IF('Cihazlar'!A451="","§",'Cihazlar'!A451),'Müşteriler'!$K:$K,0)),IFERROR(INDEX('Müşteriler'!$A:$A,MATCH(IF('Cihazlar'!B451="","§",'Cihazlar'!B451),'Müşteriler'!$C:$C,0)),'Cihazlar'!A451&amp;'Cihazlar'!B451)))</f>
        <v/>
      </c>
      <c r="B451" t="str">
        <f>IF('Cihazlar'!C451="","",IF(N451="",'Cihazlar'!C451,INDEX('Ürünler'!$B:$B,N451)))</f>
        <v/>
      </c>
      <c r="C451" t="str">
        <f>IF('Cihazlar'!D451="","",'Cihazlar'!D451)</f>
        <v/>
      </c>
      <c r="D451" s="16" t="str">
        <f>M451</f>
        <v/>
      </c>
      <c r="E451" t="str">
        <f>IF(P451&gt;0,P451&amp;" gün",IF(O451&gt;0,O451&amp;" ay",""))</f>
        <v/>
      </c>
      <c r="F451" s="16" t="str">
        <f>IF(OR('Cihazlar'!C451="",M451=""),"",IF(P451&gt;0,M451+P451,IF(O451&gt;0,EDATE(M451,O451),"")))</f>
        <v/>
      </c>
      <c r="G451" s="17" t="str">
        <f>IF(F451="","",F451-TODAY())</f>
        <v/>
      </c>
      <c r="H451" t="str">
        <f>IF(G451="","",IF(G451&lt;0,"Gecikmiş",IF(G451&lt;=30,"30 gün içinde","Planlı")))</f>
        <v/>
      </c>
      <c r="I451" s="16" t="str">
        <f>IF('Cihazlar'!S451="","",IF('Cihazlar'!T451="Uygun değil",(IF('Cihazlar'!S451="","",IF(ISNUMBER('Cihazlar'!S451),'Cihazlar'!S451,IFERROR(DATE(VALUE(RIGHT('Cihazlar'!S451,4)),VALUE(MID('Cihazlar'!S451,4,2)),VALUE(LEFT('Cihazlar'!S451,2))),""))))+0,EDATE((IF('Cihazlar'!S451="","",IF(ISNUMBER('Cihazlar'!S451),'Cihazlar'!S451,IFERROR(DATE(VALUE(RIGHT('Cihazlar'!S451,4)),VALUE(MID('Cihazlar'!S451,4,2)),VALUE(LEFT('Cihazlar'!S451,2))),"")))),12)))</f>
        <v/>
      </c>
      <c r="J451" s="17" t="str">
        <f>IF(I451="","",I451-TODAY())</f>
        <v/>
      </c>
      <c r="K451" s="16" t="str">
        <f>IF('Cihazlar'!V451="","",IF('Cihazlar'!W451="Uygun değil",(IF('Cihazlar'!V451="","",IF(ISNUMBER('Cihazlar'!V451),'Cihazlar'!V451,IFERROR(DATE(VALUE(RIGHT('Cihazlar'!V451,4)),VALUE(MID('Cihazlar'!V451,4,2)),VALUE(LEFT('Cihazlar'!V451,2))),""))))+0,EDATE((IF('Cihazlar'!V451="","",IF(ISNUMBER('Cihazlar'!V451),'Cihazlar'!V451,IFERROR(DATE(VALUE(RIGHT('Cihazlar'!V451,4)),VALUE(MID('Cihazlar'!V451,4,2)),VALUE(LEFT('Cihazlar'!V451,2))),"")))),12)))</f>
        <v/>
      </c>
      <c r="L451" s="17" t="str">
        <f>IF(K451="","",K451-TODAY())</f>
        <v/>
      </c>
      <c r="M451" s="16" t="str">
        <f>IF('Cihazlar'!F451&lt;&gt;"",IF('Cihazlar'!F451="","",IF(ISNUMBER('Cihazlar'!F451),'Cihazlar'!F451,IFERROR(DATE(VALUE(RIGHT('Cihazlar'!F451,4)),VALUE(MID('Cihazlar'!F451,4,2)),VALUE(LEFT('Cihazlar'!F451,2))),""))),IF('Cihazlar'!E451="","",IF(ISNUMBER('Cihazlar'!E451),'Cihazlar'!E451,IFERROR(DATE(VALUE(RIGHT('Cihazlar'!E451,4)),VALUE(MID('Cihazlar'!E451,4,2)),VALUE(LEFT('Cihazlar'!E451,2))),""))))</f>
        <v/>
      </c>
      <c r="N451" t="str">
        <f>IF('Cihazlar'!C451="","",IFERROR(MATCH('Cihazlar'!C451,'Ürünler'!$A:$A,0),IFERROR(MATCH('Cihazlar'!C451,'Ürünler'!$B:$B,0),"")))</f>
        <v/>
      </c>
      <c r="O451">
        <f>IF(P451&gt;0,0,IF('Cihazlar'!J451&lt;&gt;"",N(VALUE('Cihazlar'!J451)),IF(N451="",0,N(INDEX('Ürünler'!$C:$C,N451)))))</f>
        <v>0</v>
      </c>
      <c r="P451">
        <f>IF('Cihazlar'!K451&lt;&gt;"",N(VALUE('Cihazlar'!K451)),IF('Cihazlar'!J451&lt;&gt;"",0,IF(N451="",0,N(INDEX('Ürünler'!$D:$D,N451)))))</f>
        <v>0</v>
      </c>
    </row>
    <row r="452" spans="1:16">
      <c r="A452" t="str">
        <f>IF(AND('Cihazlar'!A452="",'Cihazlar'!B452=""),"",IFERROR(INDEX('Müşteriler'!$A:$A,MATCH(IF('Cihazlar'!A452="","§",'Cihazlar'!A452),'Müşteriler'!$K:$K,0)),IFERROR(INDEX('Müşteriler'!$A:$A,MATCH(IF('Cihazlar'!B452="","§",'Cihazlar'!B452),'Müşteriler'!$C:$C,0)),'Cihazlar'!A452&amp;'Cihazlar'!B452)))</f>
        <v/>
      </c>
      <c r="B452" t="str">
        <f>IF('Cihazlar'!C452="","",IF(N452="",'Cihazlar'!C452,INDEX('Ürünler'!$B:$B,N452)))</f>
        <v/>
      </c>
      <c r="C452" t="str">
        <f>IF('Cihazlar'!D452="","",'Cihazlar'!D452)</f>
        <v/>
      </c>
      <c r="D452" s="16" t="str">
        <f>M452</f>
        <v/>
      </c>
      <c r="E452" t="str">
        <f>IF(P452&gt;0,P452&amp;" gün",IF(O452&gt;0,O452&amp;" ay",""))</f>
        <v/>
      </c>
      <c r="F452" s="16" t="str">
        <f>IF(OR('Cihazlar'!C452="",M452=""),"",IF(P452&gt;0,M452+P452,IF(O452&gt;0,EDATE(M452,O452),"")))</f>
        <v/>
      </c>
      <c r="G452" s="17" t="str">
        <f>IF(F452="","",F452-TODAY())</f>
        <v/>
      </c>
      <c r="H452" t="str">
        <f>IF(G452="","",IF(G452&lt;0,"Gecikmiş",IF(G452&lt;=30,"30 gün içinde","Planlı")))</f>
        <v/>
      </c>
      <c r="I452" s="16" t="str">
        <f>IF('Cihazlar'!S452="","",IF('Cihazlar'!T452="Uygun değil",(IF('Cihazlar'!S452="","",IF(ISNUMBER('Cihazlar'!S452),'Cihazlar'!S452,IFERROR(DATE(VALUE(RIGHT('Cihazlar'!S452,4)),VALUE(MID('Cihazlar'!S452,4,2)),VALUE(LEFT('Cihazlar'!S452,2))),""))))+0,EDATE((IF('Cihazlar'!S452="","",IF(ISNUMBER('Cihazlar'!S452),'Cihazlar'!S452,IFERROR(DATE(VALUE(RIGHT('Cihazlar'!S452,4)),VALUE(MID('Cihazlar'!S452,4,2)),VALUE(LEFT('Cihazlar'!S452,2))),"")))),12)))</f>
        <v/>
      </c>
      <c r="J452" s="17" t="str">
        <f>IF(I452="","",I452-TODAY())</f>
        <v/>
      </c>
      <c r="K452" s="16" t="str">
        <f>IF('Cihazlar'!V452="","",IF('Cihazlar'!W452="Uygun değil",(IF('Cihazlar'!V452="","",IF(ISNUMBER('Cihazlar'!V452),'Cihazlar'!V452,IFERROR(DATE(VALUE(RIGHT('Cihazlar'!V452,4)),VALUE(MID('Cihazlar'!V452,4,2)),VALUE(LEFT('Cihazlar'!V452,2))),""))))+0,EDATE((IF('Cihazlar'!V452="","",IF(ISNUMBER('Cihazlar'!V452),'Cihazlar'!V452,IFERROR(DATE(VALUE(RIGHT('Cihazlar'!V452,4)),VALUE(MID('Cihazlar'!V452,4,2)),VALUE(LEFT('Cihazlar'!V452,2))),"")))),12)))</f>
        <v/>
      </c>
      <c r="L452" s="17" t="str">
        <f>IF(K452="","",K452-TODAY())</f>
        <v/>
      </c>
      <c r="M452" s="16" t="str">
        <f>IF('Cihazlar'!F452&lt;&gt;"",IF('Cihazlar'!F452="","",IF(ISNUMBER('Cihazlar'!F452),'Cihazlar'!F452,IFERROR(DATE(VALUE(RIGHT('Cihazlar'!F452,4)),VALUE(MID('Cihazlar'!F452,4,2)),VALUE(LEFT('Cihazlar'!F452,2))),""))),IF('Cihazlar'!E452="","",IF(ISNUMBER('Cihazlar'!E452),'Cihazlar'!E452,IFERROR(DATE(VALUE(RIGHT('Cihazlar'!E452,4)),VALUE(MID('Cihazlar'!E452,4,2)),VALUE(LEFT('Cihazlar'!E452,2))),""))))</f>
        <v/>
      </c>
      <c r="N452" t="str">
        <f>IF('Cihazlar'!C452="","",IFERROR(MATCH('Cihazlar'!C452,'Ürünler'!$A:$A,0),IFERROR(MATCH('Cihazlar'!C452,'Ürünler'!$B:$B,0),"")))</f>
        <v/>
      </c>
      <c r="O452">
        <f>IF(P452&gt;0,0,IF('Cihazlar'!J452&lt;&gt;"",N(VALUE('Cihazlar'!J452)),IF(N452="",0,N(INDEX('Ürünler'!$C:$C,N452)))))</f>
        <v>0</v>
      </c>
      <c r="P452">
        <f>IF('Cihazlar'!K452&lt;&gt;"",N(VALUE('Cihazlar'!K452)),IF('Cihazlar'!J452&lt;&gt;"",0,IF(N452="",0,N(INDEX('Ürünler'!$D:$D,N452)))))</f>
        <v>0</v>
      </c>
    </row>
    <row r="453" spans="1:16">
      <c r="A453" t="str">
        <f>IF(AND('Cihazlar'!A453="",'Cihazlar'!B453=""),"",IFERROR(INDEX('Müşteriler'!$A:$A,MATCH(IF('Cihazlar'!A453="","§",'Cihazlar'!A453),'Müşteriler'!$K:$K,0)),IFERROR(INDEX('Müşteriler'!$A:$A,MATCH(IF('Cihazlar'!B453="","§",'Cihazlar'!B453),'Müşteriler'!$C:$C,0)),'Cihazlar'!A453&amp;'Cihazlar'!B453)))</f>
        <v/>
      </c>
      <c r="B453" t="str">
        <f>IF('Cihazlar'!C453="","",IF(N453="",'Cihazlar'!C453,INDEX('Ürünler'!$B:$B,N453)))</f>
        <v/>
      </c>
      <c r="C453" t="str">
        <f>IF('Cihazlar'!D453="","",'Cihazlar'!D453)</f>
        <v/>
      </c>
      <c r="D453" s="16" t="str">
        <f>M453</f>
        <v/>
      </c>
      <c r="E453" t="str">
        <f>IF(P453&gt;0,P453&amp;" gün",IF(O453&gt;0,O453&amp;" ay",""))</f>
        <v/>
      </c>
      <c r="F453" s="16" t="str">
        <f>IF(OR('Cihazlar'!C453="",M453=""),"",IF(P453&gt;0,M453+P453,IF(O453&gt;0,EDATE(M453,O453),"")))</f>
        <v/>
      </c>
      <c r="G453" s="17" t="str">
        <f>IF(F453="","",F453-TODAY())</f>
        <v/>
      </c>
      <c r="H453" t="str">
        <f>IF(G453="","",IF(G453&lt;0,"Gecikmiş",IF(G453&lt;=30,"30 gün içinde","Planlı")))</f>
        <v/>
      </c>
      <c r="I453" s="16" t="str">
        <f>IF('Cihazlar'!S453="","",IF('Cihazlar'!T453="Uygun değil",(IF('Cihazlar'!S453="","",IF(ISNUMBER('Cihazlar'!S453),'Cihazlar'!S453,IFERROR(DATE(VALUE(RIGHT('Cihazlar'!S453,4)),VALUE(MID('Cihazlar'!S453,4,2)),VALUE(LEFT('Cihazlar'!S453,2))),""))))+0,EDATE((IF('Cihazlar'!S453="","",IF(ISNUMBER('Cihazlar'!S453),'Cihazlar'!S453,IFERROR(DATE(VALUE(RIGHT('Cihazlar'!S453,4)),VALUE(MID('Cihazlar'!S453,4,2)),VALUE(LEFT('Cihazlar'!S453,2))),"")))),12)))</f>
        <v/>
      </c>
      <c r="J453" s="17" t="str">
        <f>IF(I453="","",I453-TODAY())</f>
        <v/>
      </c>
      <c r="K453" s="16" t="str">
        <f>IF('Cihazlar'!V453="","",IF('Cihazlar'!W453="Uygun değil",(IF('Cihazlar'!V453="","",IF(ISNUMBER('Cihazlar'!V453),'Cihazlar'!V453,IFERROR(DATE(VALUE(RIGHT('Cihazlar'!V453,4)),VALUE(MID('Cihazlar'!V453,4,2)),VALUE(LEFT('Cihazlar'!V453,2))),""))))+0,EDATE((IF('Cihazlar'!V453="","",IF(ISNUMBER('Cihazlar'!V453),'Cihazlar'!V453,IFERROR(DATE(VALUE(RIGHT('Cihazlar'!V453,4)),VALUE(MID('Cihazlar'!V453,4,2)),VALUE(LEFT('Cihazlar'!V453,2))),"")))),12)))</f>
        <v/>
      </c>
      <c r="L453" s="17" t="str">
        <f>IF(K453="","",K453-TODAY())</f>
        <v/>
      </c>
      <c r="M453" s="16" t="str">
        <f>IF('Cihazlar'!F453&lt;&gt;"",IF('Cihazlar'!F453="","",IF(ISNUMBER('Cihazlar'!F453),'Cihazlar'!F453,IFERROR(DATE(VALUE(RIGHT('Cihazlar'!F453,4)),VALUE(MID('Cihazlar'!F453,4,2)),VALUE(LEFT('Cihazlar'!F453,2))),""))),IF('Cihazlar'!E453="","",IF(ISNUMBER('Cihazlar'!E453),'Cihazlar'!E453,IFERROR(DATE(VALUE(RIGHT('Cihazlar'!E453,4)),VALUE(MID('Cihazlar'!E453,4,2)),VALUE(LEFT('Cihazlar'!E453,2))),""))))</f>
        <v/>
      </c>
      <c r="N453" t="str">
        <f>IF('Cihazlar'!C453="","",IFERROR(MATCH('Cihazlar'!C453,'Ürünler'!$A:$A,0),IFERROR(MATCH('Cihazlar'!C453,'Ürünler'!$B:$B,0),"")))</f>
        <v/>
      </c>
      <c r="O453">
        <f>IF(P453&gt;0,0,IF('Cihazlar'!J453&lt;&gt;"",N(VALUE('Cihazlar'!J453)),IF(N453="",0,N(INDEX('Ürünler'!$C:$C,N453)))))</f>
        <v>0</v>
      </c>
      <c r="P453">
        <f>IF('Cihazlar'!K453&lt;&gt;"",N(VALUE('Cihazlar'!K453)),IF('Cihazlar'!J453&lt;&gt;"",0,IF(N453="",0,N(INDEX('Ürünler'!$D:$D,N453)))))</f>
        <v>0</v>
      </c>
    </row>
    <row r="454" spans="1:16">
      <c r="A454" t="str">
        <f>IF(AND('Cihazlar'!A454="",'Cihazlar'!B454=""),"",IFERROR(INDEX('Müşteriler'!$A:$A,MATCH(IF('Cihazlar'!A454="","§",'Cihazlar'!A454),'Müşteriler'!$K:$K,0)),IFERROR(INDEX('Müşteriler'!$A:$A,MATCH(IF('Cihazlar'!B454="","§",'Cihazlar'!B454),'Müşteriler'!$C:$C,0)),'Cihazlar'!A454&amp;'Cihazlar'!B454)))</f>
        <v/>
      </c>
      <c r="B454" t="str">
        <f>IF('Cihazlar'!C454="","",IF(N454="",'Cihazlar'!C454,INDEX('Ürünler'!$B:$B,N454)))</f>
        <v/>
      </c>
      <c r="C454" t="str">
        <f>IF('Cihazlar'!D454="","",'Cihazlar'!D454)</f>
        <v/>
      </c>
      <c r="D454" s="16" t="str">
        <f>M454</f>
        <v/>
      </c>
      <c r="E454" t="str">
        <f>IF(P454&gt;0,P454&amp;" gün",IF(O454&gt;0,O454&amp;" ay",""))</f>
        <v/>
      </c>
      <c r="F454" s="16" t="str">
        <f>IF(OR('Cihazlar'!C454="",M454=""),"",IF(P454&gt;0,M454+P454,IF(O454&gt;0,EDATE(M454,O454),"")))</f>
        <v/>
      </c>
      <c r="G454" s="17" t="str">
        <f>IF(F454="","",F454-TODAY())</f>
        <v/>
      </c>
      <c r="H454" t="str">
        <f>IF(G454="","",IF(G454&lt;0,"Gecikmiş",IF(G454&lt;=30,"30 gün içinde","Planlı")))</f>
        <v/>
      </c>
      <c r="I454" s="16" t="str">
        <f>IF('Cihazlar'!S454="","",IF('Cihazlar'!T454="Uygun değil",(IF('Cihazlar'!S454="","",IF(ISNUMBER('Cihazlar'!S454),'Cihazlar'!S454,IFERROR(DATE(VALUE(RIGHT('Cihazlar'!S454,4)),VALUE(MID('Cihazlar'!S454,4,2)),VALUE(LEFT('Cihazlar'!S454,2))),""))))+0,EDATE((IF('Cihazlar'!S454="","",IF(ISNUMBER('Cihazlar'!S454),'Cihazlar'!S454,IFERROR(DATE(VALUE(RIGHT('Cihazlar'!S454,4)),VALUE(MID('Cihazlar'!S454,4,2)),VALUE(LEFT('Cihazlar'!S454,2))),"")))),12)))</f>
        <v/>
      </c>
      <c r="J454" s="17" t="str">
        <f>IF(I454="","",I454-TODAY())</f>
        <v/>
      </c>
      <c r="K454" s="16" t="str">
        <f>IF('Cihazlar'!V454="","",IF('Cihazlar'!W454="Uygun değil",(IF('Cihazlar'!V454="","",IF(ISNUMBER('Cihazlar'!V454),'Cihazlar'!V454,IFERROR(DATE(VALUE(RIGHT('Cihazlar'!V454,4)),VALUE(MID('Cihazlar'!V454,4,2)),VALUE(LEFT('Cihazlar'!V454,2))),""))))+0,EDATE((IF('Cihazlar'!V454="","",IF(ISNUMBER('Cihazlar'!V454),'Cihazlar'!V454,IFERROR(DATE(VALUE(RIGHT('Cihazlar'!V454,4)),VALUE(MID('Cihazlar'!V454,4,2)),VALUE(LEFT('Cihazlar'!V454,2))),"")))),12)))</f>
        <v/>
      </c>
      <c r="L454" s="17" t="str">
        <f>IF(K454="","",K454-TODAY())</f>
        <v/>
      </c>
      <c r="M454" s="16" t="str">
        <f>IF('Cihazlar'!F454&lt;&gt;"",IF('Cihazlar'!F454="","",IF(ISNUMBER('Cihazlar'!F454),'Cihazlar'!F454,IFERROR(DATE(VALUE(RIGHT('Cihazlar'!F454,4)),VALUE(MID('Cihazlar'!F454,4,2)),VALUE(LEFT('Cihazlar'!F454,2))),""))),IF('Cihazlar'!E454="","",IF(ISNUMBER('Cihazlar'!E454),'Cihazlar'!E454,IFERROR(DATE(VALUE(RIGHT('Cihazlar'!E454,4)),VALUE(MID('Cihazlar'!E454,4,2)),VALUE(LEFT('Cihazlar'!E454,2))),""))))</f>
        <v/>
      </c>
      <c r="N454" t="str">
        <f>IF('Cihazlar'!C454="","",IFERROR(MATCH('Cihazlar'!C454,'Ürünler'!$A:$A,0),IFERROR(MATCH('Cihazlar'!C454,'Ürünler'!$B:$B,0),"")))</f>
        <v/>
      </c>
      <c r="O454">
        <f>IF(P454&gt;0,0,IF('Cihazlar'!J454&lt;&gt;"",N(VALUE('Cihazlar'!J454)),IF(N454="",0,N(INDEX('Ürünler'!$C:$C,N454)))))</f>
        <v>0</v>
      </c>
      <c r="P454">
        <f>IF('Cihazlar'!K454&lt;&gt;"",N(VALUE('Cihazlar'!K454)),IF('Cihazlar'!J454&lt;&gt;"",0,IF(N454="",0,N(INDEX('Ürünler'!$D:$D,N454)))))</f>
        <v>0</v>
      </c>
    </row>
    <row r="455" spans="1:16">
      <c r="A455" t="str">
        <f>IF(AND('Cihazlar'!A455="",'Cihazlar'!B455=""),"",IFERROR(INDEX('Müşteriler'!$A:$A,MATCH(IF('Cihazlar'!A455="","§",'Cihazlar'!A455),'Müşteriler'!$K:$K,0)),IFERROR(INDEX('Müşteriler'!$A:$A,MATCH(IF('Cihazlar'!B455="","§",'Cihazlar'!B455),'Müşteriler'!$C:$C,0)),'Cihazlar'!A455&amp;'Cihazlar'!B455)))</f>
        <v/>
      </c>
      <c r="B455" t="str">
        <f>IF('Cihazlar'!C455="","",IF(N455="",'Cihazlar'!C455,INDEX('Ürünler'!$B:$B,N455)))</f>
        <v/>
      </c>
      <c r="C455" t="str">
        <f>IF('Cihazlar'!D455="","",'Cihazlar'!D455)</f>
        <v/>
      </c>
      <c r="D455" s="16" t="str">
        <f>M455</f>
        <v/>
      </c>
      <c r="E455" t="str">
        <f>IF(P455&gt;0,P455&amp;" gün",IF(O455&gt;0,O455&amp;" ay",""))</f>
        <v/>
      </c>
      <c r="F455" s="16" t="str">
        <f>IF(OR('Cihazlar'!C455="",M455=""),"",IF(P455&gt;0,M455+P455,IF(O455&gt;0,EDATE(M455,O455),"")))</f>
        <v/>
      </c>
      <c r="G455" s="17" t="str">
        <f>IF(F455="","",F455-TODAY())</f>
        <v/>
      </c>
      <c r="H455" t="str">
        <f>IF(G455="","",IF(G455&lt;0,"Gecikmiş",IF(G455&lt;=30,"30 gün içinde","Planlı")))</f>
        <v/>
      </c>
      <c r="I455" s="16" t="str">
        <f>IF('Cihazlar'!S455="","",IF('Cihazlar'!T455="Uygun değil",(IF('Cihazlar'!S455="","",IF(ISNUMBER('Cihazlar'!S455),'Cihazlar'!S455,IFERROR(DATE(VALUE(RIGHT('Cihazlar'!S455,4)),VALUE(MID('Cihazlar'!S455,4,2)),VALUE(LEFT('Cihazlar'!S455,2))),""))))+0,EDATE((IF('Cihazlar'!S455="","",IF(ISNUMBER('Cihazlar'!S455),'Cihazlar'!S455,IFERROR(DATE(VALUE(RIGHT('Cihazlar'!S455,4)),VALUE(MID('Cihazlar'!S455,4,2)),VALUE(LEFT('Cihazlar'!S455,2))),"")))),12)))</f>
        <v/>
      </c>
      <c r="J455" s="17" t="str">
        <f>IF(I455="","",I455-TODAY())</f>
        <v/>
      </c>
      <c r="K455" s="16" t="str">
        <f>IF('Cihazlar'!V455="","",IF('Cihazlar'!W455="Uygun değil",(IF('Cihazlar'!V455="","",IF(ISNUMBER('Cihazlar'!V455),'Cihazlar'!V455,IFERROR(DATE(VALUE(RIGHT('Cihazlar'!V455,4)),VALUE(MID('Cihazlar'!V455,4,2)),VALUE(LEFT('Cihazlar'!V455,2))),""))))+0,EDATE((IF('Cihazlar'!V455="","",IF(ISNUMBER('Cihazlar'!V455),'Cihazlar'!V455,IFERROR(DATE(VALUE(RIGHT('Cihazlar'!V455,4)),VALUE(MID('Cihazlar'!V455,4,2)),VALUE(LEFT('Cihazlar'!V455,2))),"")))),12)))</f>
        <v/>
      </c>
      <c r="L455" s="17" t="str">
        <f>IF(K455="","",K455-TODAY())</f>
        <v/>
      </c>
      <c r="M455" s="16" t="str">
        <f>IF('Cihazlar'!F455&lt;&gt;"",IF('Cihazlar'!F455="","",IF(ISNUMBER('Cihazlar'!F455),'Cihazlar'!F455,IFERROR(DATE(VALUE(RIGHT('Cihazlar'!F455,4)),VALUE(MID('Cihazlar'!F455,4,2)),VALUE(LEFT('Cihazlar'!F455,2))),""))),IF('Cihazlar'!E455="","",IF(ISNUMBER('Cihazlar'!E455),'Cihazlar'!E455,IFERROR(DATE(VALUE(RIGHT('Cihazlar'!E455,4)),VALUE(MID('Cihazlar'!E455,4,2)),VALUE(LEFT('Cihazlar'!E455,2))),""))))</f>
        <v/>
      </c>
      <c r="N455" t="str">
        <f>IF('Cihazlar'!C455="","",IFERROR(MATCH('Cihazlar'!C455,'Ürünler'!$A:$A,0),IFERROR(MATCH('Cihazlar'!C455,'Ürünler'!$B:$B,0),"")))</f>
        <v/>
      </c>
      <c r="O455">
        <f>IF(P455&gt;0,0,IF('Cihazlar'!J455&lt;&gt;"",N(VALUE('Cihazlar'!J455)),IF(N455="",0,N(INDEX('Ürünler'!$C:$C,N455)))))</f>
        <v>0</v>
      </c>
      <c r="P455">
        <f>IF('Cihazlar'!K455&lt;&gt;"",N(VALUE('Cihazlar'!K455)),IF('Cihazlar'!J455&lt;&gt;"",0,IF(N455="",0,N(INDEX('Ürünler'!$D:$D,N455)))))</f>
        <v>0</v>
      </c>
    </row>
    <row r="456" spans="1:16">
      <c r="A456" t="str">
        <f>IF(AND('Cihazlar'!A456="",'Cihazlar'!B456=""),"",IFERROR(INDEX('Müşteriler'!$A:$A,MATCH(IF('Cihazlar'!A456="","§",'Cihazlar'!A456),'Müşteriler'!$K:$K,0)),IFERROR(INDEX('Müşteriler'!$A:$A,MATCH(IF('Cihazlar'!B456="","§",'Cihazlar'!B456),'Müşteriler'!$C:$C,0)),'Cihazlar'!A456&amp;'Cihazlar'!B456)))</f>
        <v/>
      </c>
      <c r="B456" t="str">
        <f>IF('Cihazlar'!C456="","",IF(N456="",'Cihazlar'!C456,INDEX('Ürünler'!$B:$B,N456)))</f>
        <v/>
      </c>
      <c r="C456" t="str">
        <f>IF('Cihazlar'!D456="","",'Cihazlar'!D456)</f>
        <v/>
      </c>
      <c r="D456" s="16" t="str">
        <f>M456</f>
        <v/>
      </c>
      <c r="E456" t="str">
        <f>IF(P456&gt;0,P456&amp;" gün",IF(O456&gt;0,O456&amp;" ay",""))</f>
        <v/>
      </c>
      <c r="F456" s="16" t="str">
        <f>IF(OR('Cihazlar'!C456="",M456=""),"",IF(P456&gt;0,M456+P456,IF(O456&gt;0,EDATE(M456,O456),"")))</f>
        <v/>
      </c>
      <c r="G456" s="17" t="str">
        <f>IF(F456="","",F456-TODAY())</f>
        <v/>
      </c>
      <c r="H456" t="str">
        <f>IF(G456="","",IF(G456&lt;0,"Gecikmiş",IF(G456&lt;=30,"30 gün içinde","Planlı")))</f>
        <v/>
      </c>
      <c r="I456" s="16" t="str">
        <f>IF('Cihazlar'!S456="","",IF('Cihazlar'!T456="Uygun değil",(IF('Cihazlar'!S456="","",IF(ISNUMBER('Cihazlar'!S456),'Cihazlar'!S456,IFERROR(DATE(VALUE(RIGHT('Cihazlar'!S456,4)),VALUE(MID('Cihazlar'!S456,4,2)),VALUE(LEFT('Cihazlar'!S456,2))),""))))+0,EDATE((IF('Cihazlar'!S456="","",IF(ISNUMBER('Cihazlar'!S456),'Cihazlar'!S456,IFERROR(DATE(VALUE(RIGHT('Cihazlar'!S456,4)),VALUE(MID('Cihazlar'!S456,4,2)),VALUE(LEFT('Cihazlar'!S456,2))),"")))),12)))</f>
        <v/>
      </c>
      <c r="J456" s="17" t="str">
        <f>IF(I456="","",I456-TODAY())</f>
        <v/>
      </c>
      <c r="K456" s="16" t="str">
        <f>IF('Cihazlar'!V456="","",IF('Cihazlar'!W456="Uygun değil",(IF('Cihazlar'!V456="","",IF(ISNUMBER('Cihazlar'!V456),'Cihazlar'!V456,IFERROR(DATE(VALUE(RIGHT('Cihazlar'!V456,4)),VALUE(MID('Cihazlar'!V456,4,2)),VALUE(LEFT('Cihazlar'!V456,2))),""))))+0,EDATE((IF('Cihazlar'!V456="","",IF(ISNUMBER('Cihazlar'!V456),'Cihazlar'!V456,IFERROR(DATE(VALUE(RIGHT('Cihazlar'!V456,4)),VALUE(MID('Cihazlar'!V456,4,2)),VALUE(LEFT('Cihazlar'!V456,2))),"")))),12)))</f>
        <v/>
      </c>
      <c r="L456" s="17" t="str">
        <f>IF(K456="","",K456-TODAY())</f>
        <v/>
      </c>
      <c r="M456" s="16" t="str">
        <f>IF('Cihazlar'!F456&lt;&gt;"",IF('Cihazlar'!F456="","",IF(ISNUMBER('Cihazlar'!F456),'Cihazlar'!F456,IFERROR(DATE(VALUE(RIGHT('Cihazlar'!F456,4)),VALUE(MID('Cihazlar'!F456,4,2)),VALUE(LEFT('Cihazlar'!F456,2))),""))),IF('Cihazlar'!E456="","",IF(ISNUMBER('Cihazlar'!E456),'Cihazlar'!E456,IFERROR(DATE(VALUE(RIGHT('Cihazlar'!E456,4)),VALUE(MID('Cihazlar'!E456,4,2)),VALUE(LEFT('Cihazlar'!E456,2))),""))))</f>
        <v/>
      </c>
      <c r="N456" t="str">
        <f>IF('Cihazlar'!C456="","",IFERROR(MATCH('Cihazlar'!C456,'Ürünler'!$A:$A,0),IFERROR(MATCH('Cihazlar'!C456,'Ürünler'!$B:$B,0),"")))</f>
        <v/>
      </c>
      <c r="O456">
        <f>IF(P456&gt;0,0,IF('Cihazlar'!J456&lt;&gt;"",N(VALUE('Cihazlar'!J456)),IF(N456="",0,N(INDEX('Ürünler'!$C:$C,N456)))))</f>
        <v>0</v>
      </c>
      <c r="P456">
        <f>IF('Cihazlar'!K456&lt;&gt;"",N(VALUE('Cihazlar'!K456)),IF('Cihazlar'!J456&lt;&gt;"",0,IF(N456="",0,N(INDEX('Ürünler'!$D:$D,N456)))))</f>
        <v>0</v>
      </c>
    </row>
    <row r="457" spans="1:16">
      <c r="A457" t="str">
        <f>IF(AND('Cihazlar'!A457="",'Cihazlar'!B457=""),"",IFERROR(INDEX('Müşteriler'!$A:$A,MATCH(IF('Cihazlar'!A457="","§",'Cihazlar'!A457),'Müşteriler'!$K:$K,0)),IFERROR(INDEX('Müşteriler'!$A:$A,MATCH(IF('Cihazlar'!B457="","§",'Cihazlar'!B457),'Müşteriler'!$C:$C,0)),'Cihazlar'!A457&amp;'Cihazlar'!B457)))</f>
        <v/>
      </c>
      <c r="B457" t="str">
        <f>IF('Cihazlar'!C457="","",IF(N457="",'Cihazlar'!C457,INDEX('Ürünler'!$B:$B,N457)))</f>
        <v/>
      </c>
      <c r="C457" t="str">
        <f>IF('Cihazlar'!D457="","",'Cihazlar'!D457)</f>
        <v/>
      </c>
      <c r="D457" s="16" t="str">
        <f>M457</f>
        <v/>
      </c>
      <c r="E457" t="str">
        <f>IF(P457&gt;0,P457&amp;" gün",IF(O457&gt;0,O457&amp;" ay",""))</f>
        <v/>
      </c>
      <c r="F457" s="16" t="str">
        <f>IF(OR('Cihazlar'!C457="",M457=""),"",IF(P457&gt;0,M457+P457,IF(O457&gt;0,EDATE(M457,O457),"")))</f>
        <v/>
      </c>
      <c r="G457" s="17" t="str">
        <f>IF(F457="","",F457-TODAY())</f>
        <v/>
      </c>
      <c r="H457" t="str">
        <f>IF(G457="","",IF(G457&lt;0,"Gecikmiş",IF(G457&lt;=30,"30 gün içinde","Planlı")))</f>
        <v/>
      </c>
      <c r="I457" s="16" t="str">
        <f>IF('Cihazlar'!S457="","",IF('Cihazlar'!T457="Uygun değil",(IF('Cihazlar'!S457="","",IF(ISNUMBER('Cihazlar'!S457),'Cihazlar'!S457,IFERROR(DATE(VALUE(RIGHT('Cihazlar'!S457,4)),VALUE(MID('Cihazlar'!S457,4,2)),VALUE(LEFT('Cihazlar'!S457,2))),""))))+0,EDATE((IF('Cihazlar'!S457="","",IF(ISNUMBER('Cihazlar'!S457),'Cihazlar'!S457,IFERROR(DATE(VALUE(RIGHT('Cihazlar'!S457,4)),VALUE(MID('Cihazlar'!S457,4,2)),VALUE(LEFT('Cihazlar'!S457,2))),"")))),12)))</f>
        <v/>
      </c>
      <c r="J457" s="17" t="str">
        <f>IF(I457="","",I457-TODAY())</f>
        <v/>
      </c>
      <c r="K457" s="16" t="str">
        <f>IF('Cihazlar'!V457="","",IF('Cihazlar'!W457="Uygun değil",(IF('Cihazlar'!V457="","",IF(ISNUMBER('Cihazlar'!V457),'Cihazlar'!V457,IFERROR(DATE(VALUE(RIGHT('Cihazlar'!V457,4)),VALUE(MID('Cihazlar'!V457,4,2)),VALUE(LEFT('Cihazlar'!V457,2))),""))))+0,EDATE((IF('Cihazlar'!V457="","",IF(ISNUMBER('Cihazlar'!V457),'Cihazlar'!V457,IFERROR(DATE(VALUE(RIGHT('Cihazlar'!V457,4)),VALUE(MID('Cihazlar'!V457,4,2)),VALUE(LEFT('Cihazlar'!V457,2))),"")))),12)))</f>
        <v/>
      </c>
      <c r="L457" s="17" t="str">
        <f>IF(K457="","",K457-TODAY())</f>
        <v/>
      </c>
      <c r="M457" s="16" t="str">
        <f>IF('Cihazlar'!F457&lt;&gt;"",IF('Cihazlar'!F457="","",IF(ISNUMBER('Cihazlar'!F457),'Cihazlar'!F457,IFERROR(DATE(VALUE(RIGHT('Cihazlar'!F457,4)),VALUE(MID('Cihazlar'!F457,4,2)),VALUE(LEFT('Cihazlar'!F457,2))),""))),IF('Cihazlar'!E457="","",IF(ISNUMBER('Cihazlar'!E457),'Cihazlar'!E457,IFERROR(DATE(VALUE(RIGHT('Cihazlar'!E457,4)),VALUE(MID('Cihazlar'!E457,4,2)),VALUE(LEFT('Cihazlar'!E457,2))),""))))</f>
        <v/>
      </c>
      <c r="N457" t="str">
        <f>IF('Cihazlar'!C457="","",IFERROR(MATCH('Cihazlar'!C457,'Ürünler'!$A:$A,0),IFERROR(MATCH('Cihazlar'!C457,'Ürünler'!$B:$B,0),"")))</f>
        <v/>
      </c>
      <c r="O457">
        <f>IF(P457&gt;0,0,IF('Cihazlar'!J457&lt;&gt;"",N(VALUE('Cihazlar'!J457)),IF(N457="",0,N(INDEX('Ürünler'!$C:$C,N457)))))</f>
        <v>0</v>
      </c>
      <c r="P457">
        <f>IF('Cihazlar'!K457&lt;&gt;"",N(VALUE('Cihazlar'!K457)),IF('Cihazlar'!J457&lt;&gt;"",0,IF(N457="",0,N(INDEX('Ürünler'!$D:$D,N457)))))</f>
        <v>0</v>
      </c>
    </row>
    <row r="458" spans="1:16">
      <c r="A458" t="str">
        <f>IF(AND('Cihazlar'!A458="",'Cihazlar'!B458=""),"",IFERROR(INDEX('Müşteriler'!$A:$A,MATCH(IF('Cihazlar'!A458="","§",'Cihazlar'!A458),'Müşteriler'!$K:$K,0)),IFERROR(INDEX('Müşteriler'!$A:$A,MATCH(IF('Cihazlar'!B458="","§",'Cihazlar'!B458),'Müşteriler'!$C:$C,0)),'Cihazlar'!A458&amp;'Cihazlar'!B458)))</f>
        <v/>
      </c>
      <c r="B458" t="str">
        <f>IF('Cihazlar'!C458="","",IF(N458="",'Cihazlar'!C458,INDEX('Ürünler'!$B:$B,N458)))</f>
        <v/>
      </c>
      <c r="C458" t="str">
        <f>IF('Cihazlar'!D458="","",'Cihazlar'!D458)</f>
        <v/>
      </c>
      <c r="D458" s="16" t="str">
        <f>M458</f>
        <v/>
      </c>
      <c r="E458" t="str">
        <f>IF(P458&gt;0,P458&amp;" gün",IF(O458&gt;0,O458&amp;" ay",""))</f>
        <v/>
      </c>
      <c r="F458" s="16" t="str">
        <f>IF(OR('Cihazlar'!C458="",M458=""),"",IF(P458&gt;0,M458+P458,IF(O458&gt;0,EDATE(M458,O458),"")))</f>
        <v/>
      </c>
      <c r="G458" s="17" t="str">
        <f>IF(F458="","",F458-TODAY())</f>
        <v/>
      </c>
      <c r="H458" t="str">
        <f>IF(G458="","",IF(G458&lt;0,"Gecikmiş",IF(G458&lt;=30,"30 gün içinde","Planlı")))</f>
        <v/>
      </c>
      <c r="I458" s="16" t="str">
        <f>IF('Cihazlar'!S458="","",IF('Cihazlar'!T458="Uygun değil",(IF('Cihazlar'!S458="","",IF(ISNUMBER('Cihazlar'!S458),'Cihazlar'!S458,IFERROR(DATE(VALUE(RIGHT('Cihazlar'!S458,4)),VALUE(MID('Cihazlar'!S458,4,2)),VALUE(LEFT('Cihazlar'!S458,2))),""))))+0,EDATE((IF('Cihazlar'!S458="","",IF(ISNUMBER('Cihazlar'!S458),'Cihazlar'!S458,IFERROR(DATE(VALUE(RIGHT('Cihazlar'!S458,4)),VALUE(MID('Cihazlar'!S458,4,2)),VALUE(LEFT('Cihazlar'!S458,2))),"")))),12)))</f>
        <v/>
      </c>
      <c r="J458" s="17" t="str">
        <f>IF(I458="","",I458-TODAY())</f>
        <v/>
      </c>
      <c r="K458" s="16" t="str">
        <f>IF('Cihazlar'!V458="","",IF('Cihazlar'!W458="Uygun değil",(IF('Cihazlar'!V458="","",IF(ISNUMBER('Cihazlar'!V458),'Cihazlar'!V458,IFERROR(DATE(VALUE(RIGHT('Cihazlar'!V458,4)),VALUE(MID('Cihazlar'!V458,4,2)),VALUE(LEFT('Cihazlar'!V458,2))),""))))+0,EDATE((IF('Cihazlar'!V458="","",IF(ISNUMBER('Cihazlar'!V458),'Cihazlar'!V458,IFERROR(DATE(VALUE(RIGHT('Cihazlar'!V458,4)),VALUE(MID('Cihazlar'!V458,4,2)),VALUE(LEFT('Cihazlar'!V458,2))),"")))),12)))</f>
        <v/>
      </c>
      <c r="L458" s="17" t="str">
        <f>IF(K458="","",K458-TODAY())</f>
        <v/>
      </c>
      <c r="M458" s="16" t="str">
        <f>IF('Cihazlar'!F458&lt;&gt;"",IF('Cihazlar'!F458="","",IF(ISNUMBER('Cihazlar'!F458),'Cihazlar'!F458,IFERROR(DATE(VALUE(RIGHT('Cihazlar'!F458,4)),VALUE(MID('Cihazlar'!F458,4,2)),VALUE(LEFT('Cihazlar'!F458,2))),""))),IF('Cihazlar'!E458="","",IF(ISNUMBER('Cihazlar'!E458),'Cihazlar'!E458,IFERROR(DATE(VALUE(RIGHT('Cihazlar'!E458,4)),VALUE(MID('Cihazlar'!E458,4,2)),VALUE(LEFT('Cihazlar'!E458,2))),""))))</f>
        <v/>
      </c>
      <c r="N458" t="str">
        <f>IF('Cihazlar'!C458="","",IFERROR(MATCH('Cihazlar'!C458,'Ürünler'!$A:$A,0),IFERROR(MATCH('Cihazlar'!C458,'Ürünler'!$B:$B,0),"")))</f>
        <v/>
      </c>
      <c r="O458">
        <f>IF(P458&gt;0,0,IF('Cihazlar'!J458&lt;&gt;"",N(VALUE('Cihazlar'!J458)),IF(N458="",0,N(INDEX('Ürünler'!$C:$C,N458)))))</f>
        <v>0</v>
      </c>
      <c r="P458">
        <f>IF('Cihazlar'!K458&lt;&gt;"",N(VALUE('Cihazlar'!K458)),IF('Cihazlar'!J458&lt;&gt;"",0,IF(N458="",0,N(INDEX('Ürünler'!$D:$D,N458)))))</f>
        <v>0</v>
      </c>
    </row>
    <row r="459" spans="1:16">
      <c r="A459" t="str">
        <f>IF(AND('Cihazlar'!A459="",'Cihazlar'!B459=""),"",IFERROR(INDEX('Müşteriler'!$A:$A,MATCH(IF('Cihazlar'!A459="","§",'Cihazlar'!A459),'Müşteriler'!$K:$K,0)),IFERROR(INDEX('Müşteriler'!$A:$A,MATCH(IF('Cihazlar'!B459="","§",'Cihazlar'!B459),'Müşteriler'!$C:$C,0)),'Cihazlar'!A459&amp;'Cihazlar'!B459)))</f>
        <v/>
      </c>
      <c r="B459" t="str">
        <f>IF('Cihazlar'!C459="","",IF(N459="",'Cihazlar'!C459,INDEX('Ürünler'!$B:$B,N459)))</f>
        <v/>
      </c>
      <c r="C459" t="str">
        <f>IF('Cihazlar'!D459="","",'Cihazlar'!D459)</f>
        <v/>
      </c>
      <c r="D459" s="16" t="str">
        <f>M459</f>
        <v/>
      </c>
      <c r="E459" t="str">
        <f>IF(P459&gt;0,P459&amp;" gün",IF(O459&gt;0,O459&amp;" ay",""))</f>
        <v/>
      </c>
      <c r="F459" s="16" t="str">
        <f>IF(OR('Cihazlar'!C459="",M459=""),"",IF(P459&gt;0,M459+P459,IF(O459&gt;0,EDATE(M459,O459),"")))</f>
        <v/>
      </c>
      <c r="G459" s="17" t="str">
        <f>IF(F459="","",F459-TODAY())</f>
        <v/>
      </c>
      <c r="H459" t="str">
        <f>IF(G459="","",IF(G459&lt;0,"Gecikmiş",IF(G459&lt;=30,"30 gün içinde","Planlı")))</f>
        <v/>
      </c>
      <c r="I459" s="16" t="str">
        <f>IF('Cihazlar'!S459="","",IF('Cihazlar'!T459="Uygun değil",(IF('Cihazlar'!S459="","",IF(ISNUMBER('Cihazlar'!S459),'Cihazlar'!S459,IFERROR(DATE(VALUE(RIGHT('Cihazlar'!S459,4)),VALUE(MID('Cihazlar'!S459,4,2)),VALUE(LEFT('Cihazlar'!S459,2))),""))))+0,EDATE((IF('Cihazlar'!S459="","",IF(ISNUMBER('Cihazlar'!S459),'Cihazlar'!S459,IFERROR(DATE(VALUE(RIGHT('Cihazlar'!S459,4)),VALUE(MID('Cihazlar'!S459,4,2)),VALUE(LEFT('Cihazlar'!S459,2))),"")))),12)))</f>
        <v/>
      </c>
      <c r="J459" s="17" t="str">
        <f>IF(I459="","",I459-TODAY())</f>
        <v/>
      </c>
      <c r="K459" s="16" t="str">
        <f>IF('Cihazlar'!V459="","",IF('Cihazlar'!W459="Uygun değil",(IF('Cihazlar'!V459="","",IF(ISNUMBER('Cihazlar'!V459),'Cihazlar'!V459,IFERROR(DATE(VALUE(RIGHT('Cihazlar'!V459,4)),VALUE(MID('Cihazlar'!V459,4,2)),VALUE(LEFT('Cihazlar'!V459,2))),""))))+0,EDATE((IF('Cihazlar'!V459="","",IF(ISNUMBER('Cihazlar'!V459),'Cihazlar'!V459,IFERROR(DATE(VALUE(RIGHT('Cihazlar'!V459,4)),VALUE(MID('Cihazlar'!V459,4,2)),VALUE(LEFT('Cihazlar'!V459,2))),"")))),12)))</f>
        <v/>
      </c>
      <c r="L459" s="17" t="str">
        <f>IF(K459="","",K459-TODAY())</f>
        <v/>
      </c>
      <c r="M459" s="16" t="str">
        <f>IF('Cihazlar'!F459&lt;&gt;"",IF('Cihazlar'!F459="","",IF(ISNUMBER('Cihazlar'!F459),'Cihazlar'!F459,IFERROR(DATE(VALUE(RIGHT('Cihazlar'!F459,4)),VALUE(MID('Cihazlar'!F459,4,2)),VALUE(LEFT('Cihazlar'!F459,2))),""))),IF('Cihazlar'!E459="","",IF(ISNUMBER('Cihazlar'!E459),'Cihazlar'!E459,IFERROR(DATE(VALUE(RIGHT('Cihazlar'!E459,4)),VALUE(MID('Cihazlar'!E459,4,2)),VALUE(LEFT('Cihazlar'!E459,2))),""))))</f>
        <v/>
      </c>
      <c r="N459" t="str">
        <f>IF('Cihazlar'!C459="","",IFERROR(MATCH('Cihazlar'!C459,'Ürünler'!$A:$A,0),IFERROR(MATCH('Cihazlar'!C459,'Ürünler'!$B:$B,0),"")))</f>
        <v/>
      </c>
      <c r="O459">
        <f>IF(P459&gt;0,0,IF('Cihazlar'!J459&lt;&gt;"",N(VALUE('Cihazlar'!J459)),IF(N459="",0,N(INDEX('Ürünler'!$C:$C,N459)))))</f>
        <v>0</v>
      </c>
      <c r="P459">
        <f>IF('Cihazlar'!K459&lt;&gt;"",N(VALUE('Cihazlar'!K459)),IF('Cihazlar'!J459&lt;&gt;"",0,IF(N459="",0,N(INDEX('Ürünler'!$D:$D,N459)))))</f>
        <v>0</v>
      </c>
    </row>
    <row r="460" spans="1:16">
      <c r="A460" t="str">
        <f>IF(AND('Cihazlar'!A460="",'Cihazlar'!B460=""),"",IFERROR(INDEX('Müşteriler'!$A:$A,MATCH(IF('Cihazlar'!A460="","§",'Cihazlar'!A460),'Müşteriler'!$K:$K,0)),IFERROR(INDEX('Müşteriler'!$A:$A,MATCH(IF('Cihazlar'!B460="","§",'Cihazlar'!B460),'Müşteriler'!$C:$C,0)),'Cihazlar'!A460&amp;'Cihazlar'!B460)))</f>
        <v/>
      </c>
      <c r="B460" t="str">
        <f>IF('Cihazlar'!C460="","",IF(N460="",'Cihazlar'!C460,INDEX('Ürünler'!$B:$B,N460)))</f>
        <v/>
      </c>
      <c r="C460" t="str">
        <f>IF('Cihazlar'!D460="","",'Cihazlar'!D460)</f>
        <v/>
      </c>
      <c r="D460" s="16" t="str">
        <f>M460</f>
        <v/>
      </c>
      <c r="E460" t="str">
        <f>IF(P460&gt;0,P460&amp;" gün",IF(O460&gt;0,O460&amp;" ay",""))</f>
        <v/>
      </c>
      <c r="F460" s="16" t="str">
        <f>IF(OR('Cihazlar'!C460="",M460=""),"",IF(P460&gt;0,M460+P460,IF(O460&gt;0,EDATE(M460,O460),"")))</f>
        <v/>
      </c>
      <c r="G460" s="17" t="str">
        <f>IF(F460="","",F460-TODAY())</f>
        <v/>
      </c>
      <c r="H460" t="str">
        <f>IF(G460="","",IF(G460&lt;0,"Gecikmiş",IF(G460&lt;=30,"30 gün içinde","Planlı")))</f>
        <v/>
      </c>
      <c r="I460" s="16" t="str">
        <f>IF('Cihazlar'!S460="","",IF('Cihazlar'!T460="Uygun değil",(IF('Cihazlar'!S460="","",IF(ISNUMBER('Cihazlar'!S460),'Cihazlar'!S460,IFERROR(DATE(VALUE(RIGHT('Cihazlar'!S460,4)),VALUE(MID('Cihazlar'!S460,4,2)),VALUE(LEFT('Cihazlar'!S460,2))),""))))+0,EDATE((IF('Cihazlar'!S460="","",IF(ISNUMBER('Cihazlar'!S460),'Cihazlar'!S460,IFERROR(DATE(VALUE(RIGHT('Cihazlar'!S460,4)),VALUE(MID('Cihazlar'!S460,4,2)),VALUE(LEFT('Cihazlar'!S460,2))),"")))),12)))</f>
        <v/>
      </c>
      <c r="J460" s="17" t="str">
        <f>IF(I460="","",I460-TODAY())</f>
        <v/>
      </c>
      <c r="K460" s="16" t="str">
        <f>IF('Cihazlar'!V460="","",IF('Cihazlar'!W460="Uygun değil",(IF('Cihazlar'!V460="","",IF(ISNUMBER('Cihazlar'!V460),'Cihazlar'!V460,IFERROR(DATE(VALUE(RIGHT('Cihazlar'!V460,4)),VALUE(MID('Cihazlar'!V460,4,2)),VALUE(LEFT('Cihazlar'!V460,2))),""))))+0,EDATE((IF('Cihazlar'!V460="","",IF(ISNUMBER('Cihazlar'!V460),'Cihazlar'!V460,IFERROR(DATE(VALUE(RIGHT('Cihazlar'!V460,4)),VALUE(MID('Cihazlar'!V460,4,2)),VALUE(LEFT('Cihazlar'!V460,2))),"")))),12)))</f>
        <v/>
      </c>
      <c r="L460" s="17" t="str">
        <f>IF(K460="","",K460-TODAY())</f>
        <v/>
      </c>
      <c r="M460" s="16" t="str">
        <f>IF('Cihazlar'!F460&lt;&gt;"",IF('Cihazlar'!F460="","",IF(ISNUMBER('Cihazlar'!F460),'Cihazlar'!F460,IFERROR(DATE(VALUE(RIGHT('Cihazlar'!F460,4)),VALUE(MID('Cihazlar'!F460,4,2)),VALUE(LEFT('Cihazlar'!F460,2))),""))),IF('Cihazlar'!E460="","",IF(ISNUMBER('Cihazlar'!E460),'Cihazlar'!E460,IFERROR(DATE(VALUE(RIGHT('Cihazlar'!E460,4)),VALUE(MID('Cihazlar'!E460,4,2)),VALUE(LEFT('Cihazlar'!E460,2))),""))))</f>
        <v/>
      </c>
      <c r="N460" t="str">
        <f>IF('Cihazlar'!C460="","",IFERROR(MATCH('Cihazlar'!C460,'Ürünler'!$A:$A,0),IFERROR(MATCH('Cihazlar'!C460,'Ürünler'!$B:$B,0),"")))</f>
        <v/>
      </c>
      <c r="O460">
        <f>IF(P460&gt;0,0,IF('Cihazlar'!J460&lt;&gt;"",N(VALUE('Cihazlar'!J460)),IF(N460="",0,N(INDEX('Ürünler'!$C:$C,N460)))))</f>
        <v>0</v>
      </c>
      <c r="P460">
        <f>IF('Cihazlar'!K460&lt;&gt;"",N(VALUE('Cihazlar'!K460)),IF('Cihazlar'!J460&lt;&gt;"",0,IF(N460="",0,N(INDEX('Ürünler'!$D:$D,N460)))))</f>
        <v>0</v>
      </c>
    </row>
    <row r="461" spans="1:16">
      <c r="A461" t="str">
        <f>IF(AND('Cihazlar'!A461="",'Cihazlar'!B461=""),"",IFERROR(INDEX('Müşteriler'!$A:$A,MATCH(IF('Cihazlar'!A461="","§",'Cihazlar'!A461),'Müşteriler'!$K:$K,0)),IFERROR(INDEX('Müşteriler'!$A:$A,MATCH(IF('Cihazlar'!B461="","§",'Cihazlar'!B461),'Müşteriler'!$C:$C,0)),'Cihazlar'!A461&amp;'Cihazlar'!B461)))</f>
        <v/>
      </c>
      <c r="B461" t="str">
        <f>IF('Cihazlar'!C461="","",IF(N461="",'Cihazlar'!C461,INDEX('Ürünler'!$B:$B,N461)))</f>
        <v/>
      </c>
      <c r="C461" t="str">
        <f>IF('Cihazlar'!D461="","",'Cihazlar'!D461)</f>
        <v/>
      </c>
      <c r="D461" s="16" t="str">
        <f>M461</f>
        <v/>
      </c>
      <c r="E461" t="str">
        <f>IF(P461&gt;0,P461&amp;" gün",IF(O461&gt;0,O461&amp;" ay",""))</f>
        <v/>
      </c>
      <c r="F461" s="16" t="str">
        <f>IF(OR('Cihazlar'!C461="",M461=""),"",IF(P461&gt;0,M461+P461,IF(O461&gt;0,EDATE(M461,O461),"")))</f>
        <v/>
      </c>
      <c r="G461" s="17" t="str">
        <f>IF(F461="","",F461-TODAY())</f>
        <v/>
      </c>
      <c r="H461" t="str">
        <f>IF(G461="","",IF(G461&lt;0,"Gecikmiş",IF(G461&lt;=30,"30 gün içinde","Planlı")))</f>
        <v/>
      </c>
      <c r="I461" s="16" t="str">
        <f>IF('Cihazlar'!S461="","",IF('Cihazlar'!T461="Uygun değil",(IF('Cihazlar'!S461="","",IF(ISNUMBER('Cihazlar'!S461),'Cihazlar'!S461,IFERROR(DATE(VALUE(RIGHT('Cihazlar'!S461,4)),VALUE(MID('Cihazlar'!S461,4,2)),VALUE(LEFT('Cihazlar'!S461,2))),""))))+0,EDATE((IF('Cihazlar'!S461="","",IF(ISNUMBER('Cihazlar'!S461),'Cihazlar'!S461,IFERROR(DATE(VALUE(RIGHT('Cihazlar'!S461,4)),VALUE(MID('Cihazlar'!S461,4,2)),VALUE(LEFT('Cihazlar'!S461,2))),"")))),12)))</f>
        <v/>
      </c>
      <c r="J461" s="17" t="str">
        <f>IF(I461="","",I461-TODAY())</f>
        <v/>
      </c>
      <c r="K461" s="16" t="str">
        <f>IF('Cihazlar'!V461="","",IF('Cihazlar'!W461="Uygun değil",(IF('Cihazlar'!V461="","",IF(ISNUMBER('Cihazlar'!V461),'Cihazlar'!V461,IFERROR(DATE(VALUE(RIGHT('Cihazlar'!V461,4)),VALUE(MID('Cihazlar'!V461,4,2)),VALUE(LEFT('Cihazlar'!V461,2))),""))))+0,EDATE((IF('Cihazlar'!V461="","",IF(ISNUMBER('Cihazlar'!V461),'Cihazlar'!V461,IFERROR(DATE(VALUE(RIGHT('Cihazlar'!V461,4)),VALUE(MID('Cihazlar'!V461,4,2)),VALUE(LEFT('Cihazlar'!V461,2))),"")))),12)))</f>
        <v/>
      </c>
      <c r="L461" s="17" t="str">
        <f>IF(K461="","",K461-TODAY())</f>
        <v/>
      </c>
      <c r="M461" s="16" t="str">
        <f>IF('Cihazlar'!F461&lt;&gt;"",IF('Cihazlar'!F461="","",IF(ISNUMBER('Cihazlar'!F461),'Cihazlar'!F461,IFERROR(DATE(VALUE(RIGHT('Cihazlar'!F461,4)),VALUE(MID('Cihazlar'!F461,4,2)),VALUE(LEFT('Cihazlar'!F461,2))),""))),IF('Cihazlar'!E461="","",IF(ISNUMBER('Cihazlar'!E461),'Cihazlar'!E461,IFERROR(DATE(VALUE(RIGHT('Cihazlar'!E461,4)),VALUE(MID('Cihazlar'!E461,4,2)),VALUE(LEFT('Cihazlar'!E461,2))),""))))</f>
        <v/>
      </c>
      <c r="N461" t="str">
        <f>IF('Cihazlar'!C461="","",IFERROR(MATCH('Cihazlar'!C461,'Ürünler'!$A:$A,0),IFERROR(MATCH('Cihazlar'!C461,'Ürünler'!$B:$B,0),"")))</f>
        <v/>
      </c>
      <c r="O461">
        <f>IF(P461&gt;0,0,IF('Cihazlar'!J461&lt;&gt;"",N(VALUE('Cihazlar'!J461)),IF(N461="",0,N(INDEX('Ürünler'!$C:$C,N461)))))</f>
        <v>0</v>
      </c>
      <c r="P461">
        <f>IF('Cihazlar'!K461&lt;&gt;"",N(VALUE('Cihazlar'!K461)),IF('Cihazlar'!J461&lt;&gt;"",0,IF(N461="",0,N(INDEX('Ürünler'!$D:$D,N461)))))</f>
        <v>0</v>
      </c>
    </row>
    <row r="462" spans="1:16">
      <c r="A462" t="str">
        <f>IF(AND('Cihazlar'!A462="",'Cihazlar'!B462=""),"",IFERROR(INDEX('Müşteriler'!$A:$A,MATCH(IF('Cihazlar'!A462="","§",'Cihazlar'!A462),'Müşteriler'!$K:$K,0)),IFERROR(INDEX('Müşteriler'!$A:$A,MATCH(IF('Cihazlar'!B462="","§",'Cihazlar'!B462),'Müşteriler'!$C:$C,0)),'Cihazlar'!A462&amp;'Cihazlar'!B462)))</f>
        <v/>
      </c>
      <c r="B462" t="str">
        <f>IF('Cihazlar'!C462="","",IF(N462="",'Cihazlar'!C462,INDEX('Ürünler'!$B:$B,N462)))</f>
        <v/>
      </c>
      <c r="C462" t="str">
        <f>IF('Cihazlar'!D462="","",'Cihazlar'!D462)</f>
        <v/>
      </c>
      <c r="D462" s="16" t="str">
        <f>M462</f>
        <v/>
      </c>
      <c r="E462" t="str">
        <f>IF(P462&gt;0,P462&amp;" gün",IF(O462&gt;0,O462&amp;" ay",""))</f>
        <v/>
      </c>
      <c r="F462" s="16" t="str">
        <f>IF(OR('Cihazlar'!C462="",M462=""),"",IF(P462&gt;0,M462+P462,IF(O462&gt;0,EDATE(M462,O462),"")))</f>
        <v/>
      </c>
      <c r="G462" s="17" t="str">
        <f>IF(F462="","",F462-TODAY())</f>
        <v/>
      </c>
      <c r="H462" t="str">
        <f>IF(G462="","",IF(G462&lt;0,"Gecikmiş",IF(G462&lt;=30,"30 gün içinde","Planlı")))</f>
        <v/>
      </c>
      <c r="I462" s="16" t="str">
        <f>IF('Cihazlar'!S462="","",IF('Cihazlar'!T462="Uygun değil",(IF('Cihazlar'!S462="","",IF(ISNUMBER('Cihazlar'!S462),'Cihazlar'!S462,IFERROR(DATE(VALUE(RIGHT('Cihazlar'!S462,4)),VALUE(MID('Cihazlar'!S462,4,2)),VALUE(LEFT('Cihazlar'!S462,2))),""))))+0,EDATE((IF('Cihazlar'!S462="","",IF(ISNUMBER('Cihazlar'!S462),'Cihazlar'!S462,IFERROR(DATE(VALUE(RIGHT('Cihazlar'!S462,4)),VALUE(MID('Cihazlar'!S462,4,2)),VALUE(LEFT('Cihazlar'!S462,2))),"")))),12)))</f>
        <v/>
      </c>
      <c r="J462" s="17" t="str">
        <f>IF(I462="","",I462-TODAY())</f>
        <v/>
      </c>
      <c r="K462" s="16" t="str">
        <f>IF('Cihazlar'!V462="","",IF('Cihazlar'!W462="Uygun değil",(IF('Cihazlar'!V462="","",IF(ISNUMBER('Cihazlar'!V462),'Cihazlar'!V462,IFERROR(DATE(VALUE(RIGHT('Cihazlar'!V462,4)),VALUE(MID('Cihazlar'!V462,4,2)),VALUE(LEFT('Cihazlar'!V462,2))),""))))+0,EDATE((IF('Cihazlar'!V462="","",IF(ISNUMBER('Cihazlar'!V462),'Cihazlar'!V462,IFERROR(DATE(VALUE(RIGHT('Cihazlar'!V462,4)),VALUE(MID('Cihazlar'!V462,4,2)),VALUE(LEFT('Cihazlar'!V462,2))),"")))),12)))</f>
        <v/>
      </c>
      <c r="L462" s="17" t="str">
        <f>IF(K462="","",K462-TODAY())</f>
        <v/>
      </c>
      <c r="M462" s="16" t="str">
        <f>IF('Cihazlar'!F462&lt;&gt;"",IF('Cihazlar'!F462="","",IF(ISNUMBER('Cihazlar'!F462),'Cihazlar'!F462,IFERROR(DATE(VALUE(RIGHT('Cihazlar'!F462,4)),VALUE(MID('Cihazlar'!F462,4,2)),VALUE(LEFT('Cihazlar'!F462,2))),""))),IF('Cihazlar'!E462="","",IF(ISNUMBER('Cihazlar'!E462),'Cihazlar'!E462,IFERROR(DATE(VALUE(RIGHT('Cihazlar'!E462,4)),VALUE(MID('Cihazlar'!E462,4,2)),VALUE(LEFT('Cihazlar'!E462,2))),""))))</f>
        <v/>
      </c>
      <c r="N462" t="str">
        <f>IF('Cihazlar'!C462="","",IFERROR(MATCH('Cihazlar'!C462,'Ürünler'!$A:$A,0),IFERROR(MATCH('Cihazlar'!C462,'Ürünler'!$B:$B,0),"")))</f>
        <v/>
      </c>
      <c r="O462">
        <f>IF(P462&gt;0,0,IF('Cihazlar'!J462&lt;&gt;"",N(VALUE('Cihazlar'!J462)),IF(N462="",0,N(INDEX('Ürünler'!$C:$C,N462)))))</f>
        <v>0</v>
      </c>
      <c r="P462">
        <f>IF('Cihazlar'!K462&lt;&gt;"",N(VALUE('Cihazlar'!K462)),IF('Cihazlar'!J462&lt;&gt;"",0,IF(N462="",0,N(INDEX('Ürünler'!$D:$D,N462)))))</f>
        <v>0</v>
      </c>
    </row>
    <row r="463" spans="1:16">
      <c r="A463" t="str">
        <f>IF(AND('Cihazlar'!A463="",'Cihazlar'!B463=""),"",IFERROR(INDEX('Müşteriler'!$A:$A,MATCH(IF('Cihazlar'!A463="","§",'Cihazlar'!A463),'Müşteriler'!$K:$K,0)),IFERROR(INDEX('Müşteriler'!$A:$A,MATCH(IF('Cihazlar'!B463="","§",'Cihazlar'!B463),'Müşteriler'!$C:$C,0)),'Cihazlar'!A463&amp;'Cihazlar'!B463)))</f>
        <v/>
      </c>
      <c r="B463" t="str">
        <f>IF('Cihazlar'!C463="","",IF(N463="",'Cihazlar'!C463,INDEX('Ürünler'!$B:$B,N463)))</f>
        <v/>
      </c>
      <c r="C463" t="str">
        <f>IF('Cihazlar'!D463="","",'Cihazlar'!D463)</f>
        <v/>
      </c>
      <c r="D463" s="16" t="str">
        <f>M463</f>
        <v/>
      </c>
      <c r="E463" t="str">
        <f>IF(P463&gt;0,P463&amp;" gün",IF(O463&gt;0,O463&amp;" ay",""))</f>
        <v/>
      </c>
      <c r="F463" s="16" t="str">
        <f>IF(OR('Cihazlar'!C463="",M463=""),"",IF(P463&gt;0,M463+P463,IF(O463&gt;0,EDATE(M463,O463),"")))</f>
        <v/>
      </c>
      <c r="G463" s="17" t="str">
        <f>IF(F463="","",F463-TODAY())</f>
        <v/>
      </c>
      <c r="H463" t="str">
        <f>IF(G463="","",IF(G463&lt;0,"Gecikmiş",IF(G463&lt;=30,"30 gün içinde","Planlı")))</f>
        <v/>
      </c>
      <c r="I463" s="16" t="str">
        <f>IF('Cihazlar'!S463="","",IF('Cihazlar'!T463="Uygun değil",(IF('Cihazlar'!S463="","",IF(ISNUMBER('Cihazlar'!S463),'Cihazlar'!S463,IFERROR(DATE(VALUE(RIGHT('Cihazlar'!S463,4)),VALUE(MID('Cihazlar'!S463,4,2)),VALUE(LEFT('Cihazlar'!S463,2))),""))))+0,EDATE((IF('Cihazlar'!S463="","",IF(ISNUMBER('Cihazlar'!S463),'Cihazlar'!S463,IFERROR(DATE(VALUE(RIGHT('Cihazlar'!S463,4)),VALUE(MID('Cihazlar'!S463,4,2)),VALUE(LEFT('Cihazlar'!S463,2))),"")))),12)))</f>
        <v/>
      </c>
      <c r="J463" s="17" t="str">
        <f>IF(I463="","",I463-TODAY())</f>
        <v/>
      </c>
      <c r="K463" s="16" t="str">
        <f>IF('Cihazlar'!V463="","",IF('Cihazlar'!W463="Uygun değil",(IF('Cihazlar'!V463="","",IF(ISNUMBER('Cihazlar'!V463),'Cihazlar'!V463,IFERROR(DATE(VALUE(RIGHT('Cihazlar'!V463,4)),VALUE(MID('Cihazlar'!V463,4,2)),VALUE(LEFT('Cihazlar'!V463,2))),""))))+0,EDATE((IF('Cihazlar'!V463="","",IF(ISNUMBER('Cihazlar'!V463),'Cihazlar'!V463,IFERROR(DATE(VALUE(RIGHT('Cihazlar'!V463,4)),VALUE(MID('Cihazlar'!V463,4,2)),VALUE(LEFT('Cihazlar'!V463,2))),"")))),12)))</f>
        <v/>
      </c>
      <c r="L463" s="17" t="str">
        <f>IF(K463="","",K463-TODAY())</f>
        <v/>
      </c>
      <c r="M463" s="16" t="str">
        <f>IF('Cihazlar'!F463&lt;&gt;"",IF('Cihazlar'!F463="","",IF(ISNUMBER('Cihazlar'!F463),'Cihazlar'!F463,IFERROR(DATE(VALUE(RIGHT('Cihazlar'!F463,4)),VALUE(MID('Cihazlar'!F463,4,2)),VALUE(LEFT('Cihazlar'!F463,2))),""))),IF('Cihazlar'!E463="","",IF(ISNUMBER('Cihazlar'!E463),'Cihazlar'!E463,IFERROR(DATE(VALUE(RIGHT('Cihazlar'!E463,4)),VALUE(MID('Cihazlar'!E463,4,2)),VALUE(LEFT('Cihazlar'!E463,2))),""))))</f>
        <v/>
      </c>
      <c r="N463" t="str">
        <f>IF('Cihazlar'!C463="","",IFERROR(MATCH('Cihazlar'!C463,'Ürünler'!$A:$A,0),IFERROR(MATCH('Cihazlar'!C463,'Ürünler'!$B:$B,0),"")))</f>
        <v/>
      </c>
      <c r="O463">
        <f>IF(P463&gt;0,0,IF('Cihazlar'!J463&lt;&gt;"",N(VALUE('Cihazlar'!J463)),IF(N463="",0,N(INDEX('Ürünler'!$C:$C,N463)))))</f>
        <v>0</v>
      </c>
      <c r="P463">
        <f>IF('Cihazlar'!K463&lt;&gt;"",N(VALUE('Cihazlar'!K463)),IF('Cihazlar'!J463&lt;&gt;"",0,IF(N463="",0,N(INDEX('Ürünler'!$D:$D,N463)))))</f>
        <v>0</v>
      </c>
    </row>
    <row r="464" spans="1:16">
      <c r="A464" t="str">
        <f>IF(AND('Cihazlar'!A464="",'Cihazlar'!B464=""),"",IFERROR(INDEX('Müşteriler'!$A:$A,MATCH(IF('Cihazlar'!A464="","§",'Cihazlar'!A464),'Müşteriler'!$K:$K,0)),IFERROR(INDEX('Müşteriler'!$A:$A,MATCH(IF('Cihazlar'!B464="","§",'Cihazlar'!B464),'Müşteriler'!$C:$C,0)),'Cihazlar'!A464&amp;'Cihazlar'!B464)))</f>
        <v/>
      </c>
      <c r="B464" t="str">
        <f>IF('Cihazlar'!C464="","",IF(N464="",'Cihazlar'!C464,INDEX('Ürünler'!$B:$B,N464)))</f>
        <v/>
      </c>
      <c r="C464" t="str">
        <f>IF('Cihazlar'!D464="","",'Cihazlar'!D464)</f>
        <v/>
      </c>
      <c r="D464" s="16" t="str">
        <f>M464</f>
        <v/>
      </c>
      <c r="E464" t="str">
        <f>IF(P464&gt;0,P464&amp;" gün",IF(O464&gt;0,O464&amp;" ay",""))</f>
        <v/>
      </c>
      <c r="F464" s="16" t="str">
        <f>IF(OR('Cihazlar'!C464="",M464=""),"",IF(P464&gt;0,M464+P464,IF(O464&gt;0,EDATE(M464,O464),"")))</f>
        <v/>
      </c>
      <c r="G464" s="17" t="str">
        <f>IF(F464="","",F464-TODAY())</f>
        <v/>
      </c>
      <c r="H464" t="str">
        <f>IF(G464="","",IF(G464&lt;0,"Gecikmiş",IF(G464&lt;=30,"30 gün içinde","Planlı")))</f>
        <v/>
      </c>
      <c r="I464" s="16" t="str">
        <f>IF('Cihazlar'!S464="","",IF('Cihazlar'!T464="Uygun değil",(IF('Cihazlar'!S464="","",IF(ISNUMBER('Cihazlar'!S464),'Cihazlar'!S464,IFERROR(DATE(VALUE(RIGHT('Cihazlar'!S464,4)),VALUE(MID('Cihazlar'!S464,4,2)),VALUE(LEFT('Cihazlar'!S464,2))),""))))+0,EDATE((IF('Cihazlar'!S464="","",IF(ISNUMBER('Cihazlar'!S464),'Cihazlar'!S464,IFERROR(DATE(VALUE(RIGHT('Cihazlar'!S464,4)),VALUE(MID('Cihazlar'!S464,4,2)),VALUE(LEFT('Cihazlar'!S464,2))),"")))),12)))</f>
        <v/>
      </c>
      <c r="J464" s="17" t="str">
        <f>IF(I464="","",I464-TODAY())</f>
        <v/>
      </c>
      <c r="K464" s="16" t="str">
        <f>IF('Cihazlar'!V464="","",IF('Cihazlar'!W464="Uygun değil",(IF('Cihazlar'!V464="","",IF(ISNUMBER('Cihazlar'!V464),'Cihazlar'!V464,IFERROR(DATE(VALUE(RIGHT('Cihazlar'!V464,4)),VALUE(MID('Cihazlar'!V464,4,2)),VALUE(LEFT('Cihazlar'!V464,2))),""))))+0,EDATE((IF('Cihazlar'!V464="","",IF(ISNUMBER('Cihazlar'!V464),'Cihazlar'!V464,IFERROR(DATE(VALUE(RIGHT('Cihazlar'!V464,4)),VALUE(MID('Cihazlar'!V464,4,2)),VALUE(LEFT('Cihazlar'!V464,2))),"")))),12)))</f>
        <v/>
      </c>
      <c r="L464" s="17" t="str">
        <f>IF(K464="","",K464-TODAY())</f>
        <v/>
      </c>
      <c r="M464" s="16" t="str">
        <f>IF('Cihazlar'!F464&lt;&gt;"",IF('Cihazlar'!F464="","",IF(ISNUMBER('Cihazlar'!F464),'Cihazlar'!F464,IFERROR(DATE(VALUE(RIGHT('Cihazlar'!F464,4)),VALUE(MID('Cihazlar'!F464,4,2)),VALUE(LEFT('Cihazlar'!F464,2))),""))),IF('Cihazlar'!E464="","",IF(ISNUMBER('Cihazlar'!E464),'Cihazlar'!E464,IFERROR(DATE(VALUE(RIGHT('Cihazlar'!E464,4)),VALUE(MID('Cihazlar'!E464,4,2)),VALUE(LEFT('Cihazlar'!E464,2))),""))))</f>
        <v/>
      </c>
      <c r="N464" t="str">
        <f>IF('Cihazlar'!C464="","",IFERROR(MATCH('Cihazlar'!C464,'Ürünler'!$A:$A,0),IFERROR(MATCH('Cihazlar'!C464,'Ürünler'!$B:$B,0),"")))</f>
        <v/>
      </c>
      <c r="O464">
        <f>IF(P464&gt;0,0,IF('Cihazlar'!J464&lt;&gt;"",N(VALUE('Cihazlar'!J464)),IF(N464="",0,N(INDEX('Ürünler'!$C:$C,N464)))))</f>
        <v>0</v>
      </c>
      <c r="P464">
        <f>IF('Cihazlar'!K464&lt;&gt;"",N(VALUE('Cihazlar'!K464)),IF('Cihazlar'!J464&lt;&gt;"",0,IF(N464="",0,N(INDEX('Ürünler'!$D:$D,N464)))))</f>
        <v>0</v>
      </c>
    </row>
    <row r="465" spans="1:16">
      <c r="A465" t="str">
        <f>IF(AND('Cihazlar'!A465="",'Cihazlar'!B465=""),"",IFERROR(INDEX('Müşteriler'!$A:$A,MATCH(IF('Cihazlar'!A465="","§",'Cihazlar'!A465),'Müşteriler'!$K:$K,0)),IFERROR(INDEX('Müşteriler'!$A:$A,MATCH(IF('Cihazlar'!B465="","§",'Cihazlar'!B465),'Müşteriler'!$C:$C,0)),'Cihazlar'!A465&amp;'Cihazlar'!B465)))</f>
        <v/>
      </c>
      <c r="B465" t="str">
        <f>IF('Cihazlar'!C465="","",IF(N465="",'Cihazlar'!C465,INDEX('Ürünler'!$B:$B,N465)))</f>
        <v/>
      </c>
      <c r="C465" t="str">
        <f>IF('Cihazlar'!D465="","",'Cihazlar'!D465)</f>
        <v/>
      </c>
      <c r="D465" s="16" t="str">
        <f>M465</f>
        <v/>
      </c>
      <c r="E465" t="str">
        <f>IF(P465&gt;0,P465&amp;" gün",IF(O465&gt;0,O465&amp;" ay",""))</f>
        <v/>
      </c>
      <c r="F465" s="16" t="str">
        <f>IF(OR('Cihazlar'!C465="",M465=""),"",IF(P465&gt;0,M465+P465,IF(O465&gt;0,EDATE(M465,O465),"")))</f>
        <v/>
      </c>
      <c r="G465" s="17" t="str">
        <f>IF(F465="","",F465-TODAY())</f>
        <v/>
      </c>
      <c r="H465" t="str">
        <f>IF(G465="","",IF(G465&lt;0,"Gecikmiş",IF(G465&lt;=30,"30 gün içinde","Planlı")))</f>
        <v/>
      </c>
      <c r="I465" s="16" t="str">
        <f>IF('Cihazlar'!S465="","",IF('Cihazlar'!T465="Uygun değil",(IF('Cihazlar'!S465="","",IF(ISNUMBER('Cihazlar'!S465),'Cihazlar'!S465,IFERROR(DATE(VALUE(RIGHT('Cihazlar'!S465,4)),VALUE(MID('Cihazlar'!S465,4,2)),VALUE(LEFT('Cihazlar'!S465,2))),""))))+0,EDATE((IF('Cihazlar'!S465="","",IF(ISNUMBER('Cihazlar'!S465),'Cihazlar'!S465,IFERROR(DATE(VALUE(RIGHT('Cihazlar'!S465,4)),VALUE(MID('Cihazlar'!S465,4,2)),VALUE(LEFT('Cihazlar'!S465,2))),"")))),12)))</f>
        <v/>
      </c>
      <c r="J465" s="17" t="str">
        <f>IF(I465="","",I465-TODAY())</f>
        <v/>
      </c>
      <c r="K465" s="16" t="str">
        <f>IF('Cihazlar'!V465="","",IF('Cihazlar'!W465="Uygun değil",(IF('Cihazlar'!V465="","",IF(ISNUMBER('Cihazlar'!V465),'Cihazlar'!V465,IFERROR(DATE(VALUE(RIGHT('Cihazlar'!V465,4)),VALUE(MID('Cihazlar'!V465,4,2)),VALUE(LEFT('Cihazlar'!V465,2))),""))))+0,EDATE((IF('Cihazlar'!V465="","",IF(ISNUMBER('Cihazlar'!V465),'Cihazlar'!V465,IFERROR(DATE(VALUE(RIGHT('Cihazlar'!V465,4)),VALUE(MID('Cihazlar'!V465,4,2)),VALUE(LEFT('Cihazlar'!V465,2))),"")))),12)))</f>
        <v/>
      </c>
      <c r="L465" s="17" t="str">
        <f>IF(K465="","",K465-TODAY())</f>
        <v/>
      </c>
      <c r="M465" s="16" t="str">
        <f>IF('Cihazlar'!F465&lt;&gt;"",IF('Cihazlar'!F465="","",IF(ISNUMBER('Cihazlar'!F465),'Cihazlar'!F465,IFERROR(DATE(VALUE(RIGHT('Cihazlar'!F465,4)),VALUE(MID('Cihazlar'!F465,4,2)),VALUE(LEFT('Cihazlar'!F465,2))),""))),IF('Cihazlar'!E465="","",IF(ISNUMBER('Cihazlar'!E465),'Cihazlar'!E465,IFERROR(DATE(VALUE(RIGHT('Cihazlar'!E465,4)),VALUE(MID('Cihazlar'!E465,4,2)),VALUE(LEFT('Cihazlar'!E465,2))),""))))</f>
        <v/>
      </c>
      <c r="N465" t="str">
        <f>IF('Cihazlar'!C465="","",IFERROR(MATCH('Cihazlar'!C465,'Ürünler'!$A:$A,0),IFERROR(MATCH('Cihazlar'!C465,'Ürünler'!$B:$B,0),"")))</f>
        <v/>
      </c>
      <c r="O465">
        <f>IF(P465&gt;0,0,IF('Cihazlar'!J465&lt;&gt;"",N(VALUE('Cihazlar'!J465)),IF(N465="",0,N(INDEX('Ürünler'!$C:$C,N465)))))</f>
        <v>0</v>
      </c>
      <c r="P465">
        <f>IF('Cihazlar'!K465&lt;&gt;"",N(VALUE('Cihazlar'!K465)),IF('Cihazlar'!J465&lt;&gt;"",0,IF(N465="",0,N(INDEX('Ürünler'!$D:$D,N465)))))</f>
        <v>0</v>
      </c>
    </row>
    <row r="466" spans="1:16">
      <c r="A466" t="str">
        <f>IF(AND('Cihazlar'!A466="",'Cihazlar'!B466=""),"",IFERROR(INDEX('Müşteriler'!$A:$A,MATCH(IF('Cihazlar'!A466="","§",'Cihazlar'!A466),'Müşteriler'!$K:$K,0)),IFERROR(INDEX('Müşteriler'!$A:$A,MATCH(IF('Cihazlar'!B466="","§",'Cihazlar'!B466),'Müşteriler'!$C:$C,0)),'Cihazlar'!A466&amp;'Cihazlar'!B466)))</f>
        <v/>
      </c>
      <c r="B466" t="str">
        <f>IF('Cihazlar'!C466="","",IF(N466="",'Cihazlar'!C466,INDEX('Ürünler'!$B:$B,N466)))</f>
        <v/>
      </c>
      <c r="C466" t="str">
        <f>IF('Cihazlar'!D466="","",'Cihazlar'!D466)</f>
        <v/>
      </c>
      <c r="D466" s="16" t="str">
        <f>M466</f>
        <v/>
      </c>
      <c r="E466" t="str">
        <f>IF(P466&gt;0,P466&amp;" gün",IF(O466&gt;0,O466&amp;" ay",""))</f>
        <v/>
      </c>
      <c r="F466" s="16" t="str">
        <f>IF(OR('Cihazlar'!C466="",M466=""),"",IF(P466&gt;0,M466+P466,IF(O466&gt;0,EDATE(M466,O466),"")))</f>
        <v/>
      </c>
      <c r="G466" s="17" t="str">
        <f>IF(F466="","",F466-TODAY())</f>
        <v/>
      </c>
      <c r="H466" t="str">
        <f>IF(G466="","",IF(G466&lt;0,"Gecikmiş",IF(G466&lt;=30,"30 gün içinde","Planlı")))</f>
        <v/>
      </c>
      <c r="I466" s="16" t="str">
        <f>IF('Cihazlar'!S466="","",IF('Cihazlar'!T466="Uygun değil",(IF('Cihazlar'!S466="","",IF(ISNUMBER('Cihazlar'!S466),'Cihazlar'!S466,IFERROR(DATE(VALUE(RIGHT('Cihazlar'!S466,4)),VALUE(MID('Cihazlar'!S466,4,2)),VALUE(LEFT('Cihazlar'!S466,2))),""))))+0,EDATE((IF('Cihazlar'!S466="","",IF(ISNUMBER('Cihazlar'!S466),'Cihazlar'!S466,IFERROR(DATE(VALUE(RIGHT('Cihazlar'!S466,4)),VALUE(MID('Cihazlar'!S466,4,2)),VALUE(LEFT('Cihazlar'!S466,2))),"")))),12)))</f>
        <v/>
      </c>
      <c r="J466" s="17" t="str">
        <f>IF(I466="","",I466-TODAY())</f>
        <v/>
      </c>
      <c r="K466" s="16" t="str">
        <f>IF('Cihazlar'!V466="","",IF('Cihazlar'!W466="Uygun değil",(IF('Cihazlar'!V466="","",IF(ISNUMBER('Cihazlar'!V466),'Cihazlar'!V466,IFERROR(DATE(VALUE(RIGHT('Cihazlar'!V466,4)),VALUE(MID('Cihazlar'!V466,4,2)),VALUE(LEFT('Cihazlar'!V466,2))),""))))+0,EDATE((IF('Cihazlar'!V466="","",IF(ISNUMBER('Cihazlar'!V466),'Cihazlar'!V466,IFERROR(DATE(VALUE(RIGHT('Cihazlar'!V466,4)),VALUE(MID('Cihazlar'!V466,4,2)),VALUE(LEFT('Cihazlar'!V466,2))),"")))),12)))</f>
        <v/>
      </c>
      <c r="L466" s="17" t="str">
        <f>IF(K466="","",K466-TODAY())</f>
        <v/>
      </c>
      <c r="M466" s="16" t="str">
        <f>IF('Cihazlar'!F466&lt;&gt;"",IF('Cihazlar'!F466="","",IF(ISNUMBER('Cihazlar'!F466),'Cihazlar'!F466,IFERROR(DATE(VALUE(RIGHT('Cihazlar'!F466,4)),VALUE(MID('Cihazlar'!F466,4,2)),VALUE(LEFT('Cihazlar'!F466,2))),""))),IF('Cihazlar'!E466="","",IF(ISNUMBER('Cihazlar'!E466),'Cihazlar'!E466,IFERROR(DATE(VALUE(RIGHT('Cihazlar'!E466,4)),VALUE(MID('Cihazlar'!E466,4,2)),VALUE(LEFT('Cihazlar'!E466,2))),""))))</f>
        <v/>
      </c>
      <c r="N466" t="str">
        <f>IF('Cihazlar'!C466="","",IFERROR(MATCH('Cihazlar'!C466,'Ürünler'!$A:$A,0),IFERROR(MATCH('Cihazlar'!C466,'Ürünler'!$B:$B,0),"")))</f>
        <v/>
      </c>
      <c r="O466">
        <f>IF(P466&gt;0,0,IF('Cihazlar'!J466&lt;&gt;"",N(VALUE('Cihazlar'!J466)),IF(N466="",0,N(INDEX('Ürünler'!$C:$C,N466)))))</f>
        <v>0</v>
      </c>
      <c r="P466">
        <f>IF('Cihazlar'!K466&lt;&gt;"",N(VALUE('Cihazlar'!K466)),IF('Cihazlar'!J466&lt;&gt;"",0,IF(N466="",0,N(INDEX('Ürünler'!$D:$D,N466)))))</f>
        <v>0</v>
      </c>
    </row>
    <row r="467" spans="1:16">
      <c r="A467" t="str">
        <f>IF(AND('Cihazlar'!A467="",'Cihazlar'!B467=""),"",IFERROR(INDEX('Müşteriler'!$A:$A,MATCH(IF('Cihazlar'!A467="","§",'Cihazlar'!A467),'Müşteriler'!$K:$K,0)),IFERROR(INDEX('Müşteriler'!$A:$A,MATCH(IF('Cihazlar'!B467="","§",'Cihazlar'!B467),'Müşteriler'!$C:$C,0)),'Cihazlar'!A467&amp;'Cihazlar'!B467)))</f>
        <v/>
      </c>
      <c r="B467" t="str">
        <f>IF('Cihazlar'!C467="","",IF(N467="",'Cihazlar'!C467,INDEX('Ürünler'!$B:$B,N467)))</f>
        <v/>
      </c>
      <c r="C467" t="str">
        <f>IF('Cihazlar'!D467="","",'Cihazlar'!D467)</f>
        <v/>
      </c>
      <c r="D467" s="16" t="str">
        <f>M467</f>
        <v/>
      </c>
      <c r="E467" t="str">
        <f>IF(P467&gt;0,P467&amp;" gün",IF(O467&gt;0,O467&amp;" ay",""))</f>
        <v/>
      </c>
      <c r="F467" s="16" t="str">
        <f>IF(OR('Cihazlar'!C467="",M467=""),"",IF(P467&gt;0,M467+P467,IF(O467&gt;0,EDATE(M467,O467),"")))</f>
        <v/>
      </c>
      <c r="G467" s="17" t="str">
        <f>IF(F467="","",F467-TODAY())</f>
        <v/>
      </c>
      <c r="H467" t="str">
        <f>IF(G467="","",IF(G467&lt;0,"Gecikmiş",IF(G467&lt;=30,"30 gün içinde","Planlı")))</f>
        <v/>
      </c>
      <c r="I467" s="16" t="str">
        <f>IF('Cihazlar'!S467="","",IF('Cihazlar'!T467="Uygun değil",(IF('Cihazlar'!S467="","",IF(ISNUMBER('Cihazlar'!S467),'Cihazlar'!S467,IFERROR(DATE(VALUE(RIGHT('Cihazlar'!S467,4)),VALUE(MID('Cihazlar'!S467,4,2)),VALUE(LEFT('Cihazlar'!S467,2))),""))))+0,EDATE((IF('Cihazlar'!S467="","",IF(ISNUMBER('Cihazlar'!S467),'Cihazlar'!S467,IFERROR(DATE(VALUE(RIGHT('Cihazlar'!S467,4)),VALUE(MID('Cihazlar'!S467,4,2)),VALUE(LEFT('Cihazlar'!S467,2))),"")))),12)))</f>
        <v/>
      </c>
      <c r="J467" s="17" t="str">
        <f>IF(I467="","",I467-TODAY())</f>
        <v/>
      </c>
      <c r="K467" s="16" t="str">
        <f>IF('Cihazlar'!V467="","",IF('Cihazlar'!W467="Uygun değil",(IF('Cihazlar'!V467="","",IF(ISNUMBER('Cihazlar'!V467),'Cihazlar'!V467,IFERROR(DATE(VALUE(RIGHT('Cihazlar'!V467,4)),VALUE(MID('Cihazlar'!V467,4,2)),VALUE(LEFT('Cihazlar'!V467,2))),""))))+0,EDATE((IF('Cihazlar'!V467="","",IF(ISNUMBER('Cihazlar'!V467),'Cihazlar'!V467,IFERROR(DATE(VALUE(RIGHT('Cihazlar'!V467,4)),VALUE(MID('Cihazlar'!V467,4,2)),VALUE(LEFT('Cihazlar'!V467,2))),"")))),12)))</f>
        <v/>
      </c>
      <c r="L467" s="17" t="str">
        <f>IF(K467="","",K467-TODAY())</f>
        <v/>
      </c>
      <c r="M467" s="16" t="str">
        <f>IF('Cihazlar'!F467&lt;&gt;"",IF('Cihazlar'!F467="","",IF(ISNUMBER('Cihazlar'!F467),'Cihazlar'!F467,IFERROR(DATE(VALUE(RIGHT('Cihazlar'!F467,4)),VALUE(MID('Cihazlar'!F467,4,2)),VALUE(LEFT('Cihazlar'!F467,2))),""))),IF('Cihazlar'!E467="","",IF(ISNUMBER('Cihazlar'!E467),'Cihazlar'!E467,IFERROR(DATE(VALUE(RIGHT('Cihazlar'!E467,4)),VALUE(MID('Cihazlar'!E467,4,2)),VALUE(LEFT('Cihazlar'!E467,2))),""))))</f>
        <v/>
      </c>
      <c r="N467" t="str">
        <f>IF('Cihazlar'!C467="","",IFERROR(MATCH('Cihazlar'!C467,'Ürünler'!$A:$A,0),IFERROR(MATCH('Cihazlar'!C467,'Ürünler'!$B:$B,0),"")))</f>
        <v/>
      </c>
      <c r="O467">
        <f>IF(P467&gt;0,0,IF('Cihazlar'!J467&lt;&gt;"",N(VALUE('Cihazlar'!J467)),IF(N467="",0,N(INDEX('Ürünler'!$C:$C,N467)))))</f>
        <v>0</v>
      </c>
      <c r="P467">
        <f>IF('Cihazlar'!K467&lt;&gt;"",N(VALUE('Cihazlar'!K467)),IF('Cihazlar'!J467&lt;&gt;"",0,IF(N467="",0,N(INDEX('Ürünler'!$D:$D,N467)))))</f>
        <v>0</v>
      </c>
    </row>
    <row r="468" spans="1:16">
      <c r="A468" t="str">
        <f>IF(AND('Cihazlar'!A468="",'Cihazlar'!B468=""),"",IFERROR(INDEX('Müşteriler'!$A:$A,MATCH(IF('Cihazlar'!A468="","§",'Cihazlar'!A468),'Müşteriler'!$K:$K,0)),IFERROR(INDEX('Müşteriler'!$A:$A,MATCH(IF('Cihazlar'!B468="","§",'Cihazlar'!B468),'Müşteriler'!$C:$C,0)),'Cihazlar'!A468&amp;'Cihazlar'!B468)))</f>
        <v/>
      </c>
      <c r="B468" t="str">
        <f>IF('Cihazlar'!C468="","",IF(N468="",'Cihazlar'!C468,INDEX('Ürünler'!$B:$B,N468)))</f>
        <v/>
      </c>
      <c r="C468" t="str">
        <f>IF('Cihazlar'!D468="","",'Cihazlar'!D468)</f>
        <v/>
      </c>
      <c r="D468" s="16" t="str">
        <f>M468</f>
        <v/>
      </c>
      <c r="E468" t="str">
        <f>IF(P468&gt;0,P468&amp;" gün",IF(O468&gt;0,O468&amp;" ay",""))</f>
        <v/>
      </c>
      <c r="F468" s="16" t="str">
        <f>IF(OR('Cihazlar'!C468="",M468=""),"",IF(P468&gt;0,M468+P468,IF(O468&gt;0,EDATE(M468,O468),"")))</f>
        <v/>
      </c>
      <c r="G468" s="17" t="str">
        <f>IF(F468="","",F468-TODAY())</f>
        <v/>
      </c>
      <c r="H468" t="str">
        <f>IF(G468="","",IF(G468&lt;0,"Gecikmiş",IF(G468&lt;=30,"30 gün içinde","Planlı")))</f>
        <v/>
      </c>
      <c r="I468" s="16" t="str">
        <f>IF('Cihazlar'!S468="","",IF('Cihazlar'!T468="Uygun değil",(IF('Cihazlar'!S468="","",IF(ISNUMBER('Cihazlar'!S468),'Cihazlar'!S468,IFERROR(DATE(VALUE(RIGHT('Cihazlar'!S468,4)),VALUE(MID('Cihazlar'!S468,4,2)),VALUE(LEFT('Cihazlar'!S468,2))),""))))+0,EDATE((IF('Cihazlar'!S468="","",IF(ISNUMBER('Cihazlar'!S468),'Cihazlar'!S468,IFERROR(DATE(VALUE(RIGHT('Cihazlar'!S468,4)),VALUE(MID('Cihazlar'!S468,4,2)),VALUE(LEFT('Cihazlar'!S468,2))),"")))),12)))</f>
        <v/>
      </c>
      <c r="J468" s="17" t="str">
        <f>IF(I468="","",I468-TODAY())</f>
        <v/>
      </c>
      <c r="K468" s="16" t="str">
        <f>IF('Cihazlar'!V468="","",IF('Cihazlar'!W468="Uygun değil",(IF('Cihazlar'!V468="","",IF(ISNUMBER('Cihazlar'!V468),'Cihazlar'!V468,IFERROR(DATE(VALUE(RIGHT('Cihazlar'!V468,4)),VALUE(MID('Cihazlar'!V468,4,2)),VALUE(LEFT('Cihazlar'!V468,2))),""))))+0,EDATE((IF('Cihazlar'!V468="","",IF(ISNUMBER('Cihazlar'!V468),'Cihazlar'!V468,IFERROR(DATE(VALUE(RIGHT('Cihazlar'!V468,4)),VALUE(MID('Cihazlar'!V468,4,2)),VALUE(LEFT('Cihazlar'!V468,2))),"")))),12)))</f>
        <v/>
      </c>
      <c r="L468" s="17" t="str">
        <f>IF(K468="","",K468-TODAY())</f>
        <v/>
      </c>
      <c r="M468" s="16" t="str">
        <f>IF('Cihazlar'!F468&lt;&gt;"",IF('Cihazlar'!F468="","",IF(ISNUMBER('Cihazlar'!F468),'Cihazlar'!F468,IFERROR(DATE(VALUE(RIGHT('Cihazlar'!F468,4)),VALUE(MID('Cihazlar'!F468,4,2)),VALUE(LEFT('Cihazlar'!F468,2))),""))),IF('Cihazlar'!E468="","",IF(ISNUMBER('Cihazlar'!E468),'Cihazlar'!E468,IFERROR(DATE(VALUE(RIGHT('Cihazlar'!E468,4)),VALUE(MID('Cihazlar'!E468,4,2)),VALUE(LEFT('Cihazlar'!E468,2))),""))))</f>
        <v/>
      </c>
      <c r="N468" t="str">
        <f>IF('Cihazlar'!C468="","",IFERROR(MATCH('Cihazlar'!C468,'Ürünler'!$A:$A,0),IFERROR(MATCH('Cihazlar'!C468,'Ürünler'!$B:$B,0),"")))</f>
        <v/>
      </c>
      <c r="O468">
        <f>IF(P468&gt;0,0,IF('Cihazlar'!J468&lt;&gt;"",N(VALUE('Cihazlar'!J468)),IF(N468="",0,N(INDEX('Ürünler'!$C:$C,N468)))))</f>
        <v>0</v>
      </c>
      <c r="P468">
        <f>IF('Cihazlar'!K468&lt;&gt;"",N(VALUE('Cihazlar'!K468)),IF('Cihazlar'!J468&lt;&gt;"",0,IF(N468="",0,N(INDEX('Ürünler'!$D:$D,N468)))))</f>
        <v>0</v>
      </c>
    </row>
    <row r="469" spans="1:16">
      <c r="A469" t="str">
        <f>IF(AND('Cihazlar'!A469="",'Cihazlar'!B469=""),"",IFERROR(INDEX('Müşteriler'!$A:$A,MATCH(IF('Cihazlar'!A469="","§",'Cihazlar'!A469),'Müşteriler'!$K:$K,0)),IFERROR(INDEX('Müşteriler'!$A:$A,MATCH(IF('Cihazlar'!B469="","§",'Cihazlar'!B469),'Müşteriler'!$C:$C,0)),'Cihazlar'!A469&amp;'Cihazlar'!B469)))</f>
        <v/>
      </c>
      <c r="B469" t="str">
        <f>IF('Cihazlar'!C469="","",IF(N469="",'Cihazlar'!C469,INDEX('Ürünler'!$B:$B,N469)))</f>
        <v/>
      </c>
      <c r="C469" t="str">
        <f>IF('Cihazlar'!D469="","",'Cihazlar'!D469)</f>
        <v/>
      </c>
      <c r="D469" s="16" t="str">
        <f>M469</f>
        <v/>
      </c>
      <c r="E469" t="str">
        <f>IF(P469&gt;0,P469&amp;" gün",IF(O469&gt;0,O469&amp;" ay",""))</f>
        <v/>
      </c>
      <c r="F469" s="16" t="str">
        <f>IF(OR('Cihazlar'!C469="",M469=""),"",IF(P469&gt;0,M469+P469,IF(O469&gt;0,EDATE(M469,O469),"")))</f>
        <v/>
      </c>
      <c r="G469" s="17" t="str">
        <f>IF(F469="","",F469-TODAY())</f>
        <v/>
      </c>
      <c r="H469" t="str">
        <f>IF(G469="","",IF(G469&lt;0,"Gecikmiş",IF(G469&lt;=30,"30 gün içinde","Planlı")))</f>
        <v/>
      </c>
      <c r="I469" s="16" t="str">
        <f>IF('Cihazlar'!S469="","",IF('Cihazlar'!T469="Uygun değil",(IF('Cihazlar'!S469="","",IF(ISNUMBER('Cihazlar'!S469),'Cihazlar'!S469,IFERROR(DATE(VALUE(RIGHT('Cihazlar'!S469,4)),VALUE(MID('Cihazlar'!S469,4,2)),VALUE(LEFT('Cihazlar'!S469,2))),""))))+0,EDATE((IF('Cihazlar'!S469="","",IF(ISNUMBER('Cihazlar'!S469),'Cihazlar'!S469,IFERROR(DATE(VALUE(RIGHT('Cihazlar'!S469,4)),VALUE(MID('Cihazlar'!S469,4,2)),VALUE(LEFT('Cihazlar'!S469,2))),"")))),12)))</f>
        <v/>
      </c>
      <c r="J469" s="17" t="str">
        <f>IF(I469="","",I469-TODAY())</f>
        <v/>
      </c>
      <c r="K469" s="16" t="str">
        <f>IF('Cihazlar'!V469="","",IF('Cihazlar'!W469="Uygun değil",(IF('Cihazlar'!V469="","",IF(ISNUMBER('Cihazlar'!V469),'Cihazlar'!V469,IFERROR(DATE(VALUE(RIGHT('Cihazlar'!V469,4)),VALUE(MID('Cihazlar'!V469,4,2)),VALUE(LEFT('Cihazlar'!V469,2))),""))))+0,EDATE((IF('Cihazlar'!V469="","",IF(ISNUMBER('Cihazlar'!V469),'Cihazlar'!V469,IFERROR(DATE(VALUE(RIGHT('Cihazlar'!V469,4)),VALUE(MID('Cihazlar'!V469,4,2)),VALUE(LEFT('Cihazlar'!V469,2))),"")))),12)))</f>
        <v/>
      </c>
      <c r="L469" s="17" t="str">
        <f>IF(K469="","",K469-TODAY())</f>
        <v/>
      </c>
      <c r="M469" s="16" t="str">
        <f>IF('Cihazlar'!F469&lt;&gt;"",IF('Cihazlar'!F469="","",IF(ISNUMBER('Cihazlar'!F469),'Cihazlar'!F469,IFERROR(DATE(VALUE(RIGHT('Cihazlar'!F469,4)),VALUE(MID('Cihazlar'!F469,4,2)),VALUE(LEFT('Cihazlar'!F469,2))),""))),IF('Cihazlar'!E469="","",IF(ISNUMBER('Cihazlar'!E469),'Cihazlar'!E469,IFERROR(DATE(VALUE(RIGHT('Cihazlar'!E469,4)),VALUE(MID('Cihazlar'!E469,4,2)),VALUE(LEFT('Cihazlar'!E469,2))),""))))</f>
        <v/>
      </c>
      <c r="N469" t="str">
        <f>IF('Cihazlar'!C469="","",IFERROR(MATCH('Cihazlar'!C469,'Ürünler'!$A:$A,0),IFERROR(MATCH('Cihazlar'!C469,'Ürünler'!$B:$B,0),"")))</f>
        <v/>
      </c>
      <c r="O469">
        <f>IF(P469&gt;0,0,IF('Cihazlar'!J469&lt;&gt;"",N(VALUE('Cihazlar'!J469)),IF(N469="",0,N(INDEX('Ürünler'!$C:$C,N469)))))</f>
        <v>0</v>
      </c>
      <c r="P469">
        <f>IF('Cihazlar'!K469&lt;&gt;"",N(VALUE('Cihazlar'!K469)),IF('Cihazlar'!J469&lt;&gt;"",0,IF(N469="",0,N(INDEX('Ürünler'!$D:$D,N469)))))</f>
        <v>0</v>
      </c>
    </row>
    <row r="470" spans="1:16">
      <c r="A470" t="str">
        <f>IF(AND('Cihazlar'!A470="",'Cihazlar'!B470=""),"",IFERROR(INDEX('Müşteriler'!$A:$A,MATCH(IF('Cihazlar'!A470="","§",'Cihazlar'!A470),'Müşteriler'!$K:$K,0)),IFERROR(INDEX('Müşteriler'!$A:$A,MATCH(IF('Cihazlar'!B470="","§",'Cihazlar'!B470),'Müşteriler'!$C:$C,0)),'Cihazlar'!A470&amp;'Cihazlar'!B470)))</f>
        <v/>
      </c>
      <c r="B470" t="str">
        <f>IF('Cihazlar'!C470="","",IF(N470="",'Cihazlar'!C470,INDEX('Ürünler'!$B:$B,N470)))</f>
        <v/>
      </c>
      <c r="C470" t="str">
        <f>IF('Cihazlar'!D470="","",'Cihazlar'!D470)</f>
        <v/>
      </c>
      <c r="D470" s="16" t="str">
        <f>M470</f>
        <v/>
      </c>
      <c r="E470" t="str">
        <f>IF(P470&gt;0,P470&amp;" gün",IF(O470&gt;0,O470&amp;" ay",""))</f>
        <v/>
      </c>
      <c r="F470" s="16" t="str">
        <f>IF(OR('Cihazlar'!C470="",M470=""),"",IF(P470&gt;0,M470+P470,IF(O470&gt;0,EDATE(M470,O470),"")))</f>
        <v/>
      </c>
      <c r="G470" s="17" t="str">
        <f>IF(F470="","",F470-TODAY())</f>
        <v/>
      </c>
      <c r="H470" t="str">
        <f>IF(G470="","",IF(G470&lt;0,"Gecikmiş",IF(G470&lt;=30,"30 gün içinde","Planlı")))</f>
        <v/>
      </c>
      <c r="I470" s="16" t="str">
        <f>IF('Cihazlar'!S470="","",IF('Cihazlar'!T470="Uygun değil",(IF('Cihazlar'!S470="","",IF(ISNUMBER('Cihazlar'!S470),'Cihazlar'!S470,IFERROR(DATE(VALUE(RIGHT('Cihazlar'!S470,4)),VALUE(MID('Cihazlar'!S470,4,2)),VALUE(LEFT('Cihazlar'!S470,2))),""))))+0,EDATE((IF('Cihazlar'!S470="","",IF(ISNUMBER('Cihazlar'!S470),'Cihazlar'!S470,IFERROR(DATE(VALUE(RIGHT('Cihazlar'!S470,4)),VALUE(MID('Cihazlar'!S470,4,2)),VALUE(LEFT('Cihazlar'!S470,2))),"")))),12)))</f>
        <v/>
      </c>
      <c r="J470" s="17" t="str">
        <f>IF(I470="","",I470-TODAY())</f>
        <v/>
      </c>
      <c r="K470" s="16" t="str">
        <f>IF('Cihazlar'!V470="","",IF('Cihazlar'!W470="Uygun değil",(IF('Cihazlar'!V470="","",IF(ISNUMBER('Cihazlar'!V470),'Cihazlar'!V470,IFERROR(DATE(VALUE(RIGHT('Cihazlar'!V470,4)),VALUE(MID('Cihazlar'!V470,4,2)),VALUE(LEFT('Cihazlar'!V470,2))),""))))+0,EDATE((IF('Cihazlar'!V470="","",IF(ISNUMBER('Cihazlar'!V470),'Cihazlar'!V470,IFERROR(DATE(VALUE(RIGHT('Cihazlar'!V470,4)),VALUE(MID('Cihazlar'!V470,4,2)),VALUE(LEFT('Cihazlar'!V470,2))),"")))),12)))</f>
        <v/>
      </c>
      <c r="L470" s="17" t="str">
        <f>IF(K470="","",K470-TODAY())</f>
        <v/>
      </c>
      <c r="M470" s="16" t="str">
        <f>IF('Cihazlar'!F470&lt;&gt;"",IF('Cihazlar'!F470="","",IF(ISNUMBER('Cihazlar'!F470),'Cihazlar'!F470,IFERROR(DATE(VALUE(RIGHT('Cihazlar'!F470,4)),VALUE(MID('Cihazlar'!F470,4,2)),VALUE(LEFT('Cihazlar'!F470,2))),""))),IF('Cihazlar'!E470="","",IF(ISNUMBER('Cihazlar'!E470),'Cihazlar'!E470,IFERROR(DATE(VALUE(RIGHT('Cihazlar'!E470,4)),VALUE(MID('Cihazlar'!E470,4,2)),VALUE(LEFT('Cihazlar'!E470,2))),""))))</f>
        <v/>
      </c>
      <c r="N470" t="str">
        <f>IF('Cihazlar'!C470="","",IFERROR(MATCH('Cihazlar'!C470,'Ürünler'!$A:$A,0),IFERROR(MATCH('Cihazlar'!C470,'Ürünler'!$B:$B,0),"")))</f>
        <v/>
      </c>
      <c r="O470">
        <f>IF(P470&gt;0,0,IF('Cihazlar'!J470&lt;&gt;"",N(VALUE('Cihazlar'!J470)),IF(N470="",0,N(INDEX('Ürünler'!$C:$C,N470)))))</f>
        <v>0</v>
      </c>
      <c r="P470">
        <f>IF('Cihazlar'!K470&lt;&gt;"",N(VALUE('Cihazlar'!K470)),IF('Cihazlar'!J470&lt;&gt;"",0,IF(N470="",0,N(INDEX('Ürünler'!$D:$D,N470)))))</f>
        <v>0</v>
      </c>
    </row>
    <row r="471" spans="1:16">
      <c r="A471" t="str">
        <f>IF(AND('Cihazlar'!A471="",'Cihazlar'!B471=""),"",IFERROR(INDEX('Müşteriler'!$A:$A,MATCH(IF('Cihazlar'!A471="","§",'Cihazlar'!A471),'Müşteriler'!$K:$K,0)),IFERROR(INDEX('Müşteriler'!$A:$A,MATCH(IF('Cihazlar'!B471="","§",'Cihazlar'!B471),'Müşteriler'!$C:$C,0)),'Cihazlar'!A471&amp;'Cihazlar'!B471)))</f>
        <v/>
      </c>
      <c r="B471" t="str">
        <f>IF('Cihazlar'!C471="","",IF(N471="",'Cihazlar'!C471,INDEX('Ürünler'!$B:$B,N471)))</f>
        <v/>
      </c>
      <c r="C471" t="str">
        <f>IF('Cihazlar'!D471="","",'Cihazlar'!D471)</f>
        <v/>
      </c>
      <c r="D471" s="16" t="str">
        <f>M471</f>
        <v/>
      </c>
      <c r="E471" t="str">
        <f>IF(P471&gt;0,P471&amp;" gün",IF(O471&gt;0,O471&amp;" ay",""))</f>
        <v/>
      </c>
      <c r="F471" s="16" t="str">
        <f>IF(OR('Cihazlar'!C471="",M471=""),"",IF(P471&gt;0,M471+P471,IF(O471&gt;0,EDATE(M471,O471),"")))</f>
        <v/>
      </c>
      <c r="G471" s="17" t="str">
        <f>IF(F471="","",F471-TODAY())</f>
        <v/>
      </c>
      <c r="H471" t="str">
        <f>IF(G471="","",IF(G471&lt;0,"Gecikmiş",IF(G471&lt;=30,"30 gün içinde","Planlı")))</f>
        <v/>
      </c>
      <c r="I471" s="16" t="str">
        <f>IF('Cihazlar'!S471="","",IF('Cihazlar'!T471="Uygun değil",(IF('Cihazlar'!S471="","",IF(ISNUMBER('Cihazlar'!S471),'Cihazlar'!S471,IFERROR(DATE(VALUE(RIGHT('Cihazlar'!S471,4)),VALUE(MID('Cihazlar'!S471,4,2)),VALUE(LEFT('Cihazlar'!S471,2))),""))))+0,EDATE((IF('Cihazlar'!S471="","",IF(ISNUMBER('Cihazlar'!S471),'Cihazlar'!S471,IFERROR(DATE(VALUE(RIGHT('Cihazlar'!S471,4)),VALUE(MID('Cihazlar'!S471,4,2)),VALUE(LEFT('Cihazlar'!S471,2))),"")))),12)))</f>
        <v/>
      </c>
      <c r="J471" s="17" t="str">
        <f>IF(I471="","",I471-TODAY())</f>
        <v/>
      </c>
      <c r="K471" s="16" t="str">
        <f>IF('Cihazlar'!V471="","",IF('Cihazlar'!W471="Uygun değil",(IF('Cihazlar'!V471="","",IF(ISNUMBER('Cihazlar'!V471),'Cihazlar'!V471,IFERROR(DATE(VALUE(RIGHT('Cihazlar'!V471,4)),VALUE(MID('Cihazlar'!V471,4,2)),VALUE(LEFT('Cihazlar'!V471,2))),""))))+0,EDATE((IF('Cihazlar'!V471="","",IF(ISNUMBER('Cihazlar'!V471),'Cihazlar'!V471,IFERROR(DATE(VALUE(RIGHT('Cihazlar'!V471,4)),VALUE(MID('Cihazlar'!V471,4,2)),VALUE(LEFT('Cihazlar'!V471,2))),"")))),12)))</f>
        <v/>
      </c>
      <c r="L471" s="17" t="str">
        <f>IF(K471="","",K471-TODAY())</f>
        <v/>
      </c>
      <c r="M471" s="16" t="str">
        <f>IF('Cihazlar'!F471&lt;&gt;"",IF('Cihazlar'!F471="","",IF(ISNUMBER('Cihazlar'!F471),'Cihazlar'!F471,IFERROR(DATE(VALUE(RIGHT('Cihazlar'!F471,4)),VALUE(MID('Cihazlar'!F471,4,2)),VALUE(LEFT('Cihazlar'!F471,2))),""))),IF('Cihazlar'!E471="","",IF(ISNUMBER('Cihazlar'!E471),'Cihazlar'!E471,IFERROR(DATE(VALUE(RIGHT('Cihazlar'!E471,4)),VALUE(MID('Cihazlar'!E471,4,2)),VALUE(LEFT('Cihazlar'!E471,2))),""))))</f>
        <v/>
      </c>
      <c r="N471" t="str">
        <f>IF('Cihazlar'!C471="","",IFERROR(MATCH('Cihazlar'!C471,'Ürünler'!$A:$A,0),IFERROR(MATCH('Cihazlar'!C471,'Ürünler'!$B:$B,0),"")))</f>
        <v/>
      </c>
      <c r="O471">
        <f>IF(P471&gt;0,0,IF('Cihazlar'!J471&lt;&gt;"",N(VALUE('Cihazlar'!J471)),IF(N471="",0,N(INDEX('Ürünler'!$C:$C,N471)))))</f>
        <v>0</v>
      </c>
      <c r="P471">
        <f>IF('Cihazlar'!K471&lt;&gt;"",N(VALUE('Cihazlar'!K471)),IF('Cihazlar'!J471&lt;&gt;"",0,IF(N471="",0,N(INDEX('Ürünler'!$D:$D,N471)))))</f>
        <v>0</v>
      </c>
    </row>
    <row r="472" spans="1:16">
      <c r="A472" t="str">
        <f>IF(AND('Cihazlar'!A472="",'Cihazlar'!B472=""),"",IFERROR(INDEX('Müşteriler'!$A:$A,MATCH(IF('Cihazlar'!A472="","§",'Cihazlar'!A472),'Müşteriler'!$K:$K,0)),IFERROR(INDEX('Müşteriler'!$A:$A,MATCH(IF('Cihazlar'!B472="","§",'Cihazlar'!B472),'Müşteriler'!$C:$C,0)),'Cihazlar'!A472&amp;'Cihazlar'!B472)))</f>
        <v/>
      </c>
      <c r="B472" t="str">
        <f>IF('Cihazlar'!C472="","",IF(N472="",'Cihazlar'!C472,INDEX('Ürünler'!$B:$B,N472)))</f>
        <v/>
      </c>
      <c r="C472" t="str">
        <f>IF('Cihazlar'!D472="","",'Cihazlar'!D472)</f>
        <v/>
      </c>
      <c r="D472" s="16" t="str">
        <f>M472</f>
        <v/>
      </c>
      <c r="E472" t="str">
        <f>IF(P472&gt;0,P472&amp;" gün",IF(O472&gt;0,O472&amp;" ay",""))</f>
        <v/>
      </c>
      <c r="F472" s="16" t="str">
        <f>IF(OR('Cihazlar'!C472="",M472=""),"",IF(P472&gt;0,M472+P472,IF(O472&gt;0,EDATE(M472,O472),"")))</f>
        <v/>
      </c>
      <c r="G472" s="17" t="str">
        <f>IF(F472="","",F472-TODAY())</f>
        <v/>
      </c>
      <c r="H472" t="str">
        <f>IF(G472="","",IF(G472&lt;0,"Gecikmiş",IF(G472&lt;=30,"30 gün içinde","Planlı")))</f>
        <v/>
      </c>
      <c r="I472" s="16" t="str">
        <f>IF('Cihazlar'!S472="","",IF('Cihazlar'!T472="Uygun değil",(IF('Cihazlar'!S472="","",IF(ISNUMBER('Cihazlar'!S472),'Cihazlar'!S472,IFERROR(DATE(VALUE(RIGHT('Cihazlar'!S472,4)),VALUE(MID('Cihazlar'!S472,4,2)),VALUE(LEFT('Cihazlar'!S472,2))),""))))+0,EDATE((IF('Cihazlar'!S472="","",IF(ISNUMBER('Cihazlar'!S472),'Cihazlar'!S472,IFERROR(DATE(VALUE(RIGHT('Cihazlar'!S472,4)),VALUE(MID('Cihazlar'!S472,4,2)),VALUE(LEFT('Cihazlar'!S472,2))),"")))),12)))</f>
        <v/>
      </c>
      <c r="J472" s="17" t="str">
        <f>IF(I472="","",I472-TODAY())</f>
        <v/>
      </c>
      <c r="K472" s="16" t="str">
        <f>IF('Cihazlar'!V472="","",IF('Cihazlar'!W472="Uygun değil",(IF('Cihazlar'!V472="","",IF(ISNUMBER('Cihazlar'!V472),'Cihazlar'!V472,IFERROR(DATE(VALUE(RIGHT('Cihazlar'!V472,4)),VALUE(MID('Cihazlar'!V472,4,2)),VALUE(LEFT('Cihazlar'!V472,2))),""))))+0,EDATE((IF('Cihazlar'!V472="","",IF(ISNUMBER('Cihazlar'!V472),'Cihazlar'!V472,IFERROR(DATE(VALUE(RIGHT('Cihazlar'!V472,4)),VALUE(MID('Cihazlar'!V472,4,2)),VALUE(LEFT('Cihazlar'!V472,2))),"")))),12)))</f>
        <v/>
      </c>
      <c r="L472" s="17" t="str">
        <f>IF(K472="","",K472-TODAY())</f>
        <v/>
      </c>
      <c r="M472" s="16" t="str">
        <f>IF('Cihazlar'!F472&lt;&gt;"",IF('Cihazlar'!F472="","",IF(ISNUMBER('Cihazlar'!F472),'Cihazlar'!F472,IFERROR(DATE(VALUE(RIGHT('Cihazlar'!F472,4)),VALUE(MID('Cihazlar'!F472,4,2)),VALUE(LEFT('Cihazlar'!F472,2))),""))),IF('Cihazlar'!E472="","",IF(ISNUMBER('Cihazlar'!E472),'Cihazlar'!E472,IFERROR(DATE(VALUE(RIGHT('Cihazlar'!E472,4)),VALUE(MID('Cihazlar'!E472,4,2)),VALUE(LEFT('Cihazlar'!E472,2))),""))))</f>
        <v/>
      </c>
      <c r="N472" t="str">
        <f>IF('Cihazlar'!C472="","",IFERROR(MATCH('Cihazlar'!C472,'Ürünler'!$A:$A,0),IFERROR(MATCH('Cihazlar'!C472,'Ürünler'!$B:$B,0),"")))</f>
        <v/>
      </c>
      <c r="O472">
        <f>IF(P472&gt;0,0,IF('Cihazlar'!J472&lt;&gt;"",N(VALUE('Cihazlar'!J472)),IF(N472="",0,N(INDEX('Ürünler'!$C:$C,N472)))))</f>
        <v>0</v>
      </c>
      <c r="P472">
        <f>IF('Cihazlar'!K472&lt;&gt;"",N(VALUE('Cihazlar'!K472)),IF('Cihazlar'!J472&lt;&gt;"",0,IF(N472="",0,N(INDEX('Ürünler'!$D:$D,N472)))))</f>
        <v>0</v>
      </c>
    </row>
    <row r="473" spans="1:16">
      <c r="A473" t="str">
        <f>IF(AND('Cihazlar'!A473="",'Cihazlar'!B473=""),"",IFERROR(INDEX('Müşteriler'!$A:$A,MATCH(IF('Cihazlar'!A473="","§",'Cihazlar'!A473),'Müşteriler'!$K:$K,0)),IFERROR(INDEX('Müşteriler'!$A:$A,MATCH(IF('Cihazlar'!B473="","§",'Cihazlar'!B473),'Müşteriler'!$C:$C,0)),'Cihazlar'!A473&amp;'Cihazlar'!B473)))</f>
        <v/>
      </c>
      <c r="B473" t="str">
        <f>IF('Cihazlar'!C473="","",IF(N473="",'Cihazlar'!C473,INDEX('Ürünler'!$B:$B,N473)))</f>
        <v/>
      </c>
      <c r="C473" t="str">
        <f>IF('Cihazlar'!D473="","",'Cihazlar'!D473)</f>
        <v/>
      </c>
      <c r="D473" s="16" t="str">
        <f>M473</f>
        <v/>
      </c>
      <c r="E473" t="str">
        <f>IF(P473&gt;0,P473&amp;" gün",IF(O473&gt;0,O473&amp;" ay",""))</f>
        <v/>
      </c>
      <c r="F473" s="16" t="str">
        <f>IF(OR('Cihazlar'!C473="",M473=""),"",IF(P473&gt;0,M473+P473,IF(O473&gt;0,EDATE(M473,O473),"")))</f>
        <v/>
      </c>
      <c r="G473" s="17" t="str">
        <f>IF(F473="","",F473-TODAY())</f>
        <v/>
      </c>
      <c r="H473" t="str">
        <f>IF(G473="","",IF(G473&lt;0,"Gecikmiş",IF(G473&lt;=30,"30 gün içinde","Planlı")))</f>
        <v/>
      </c>
      <c r="I473" s="16" t="str">
        <f>IF('Cihazlar'!S473="","",IF('Cihazlar'!T473="Uygun değil",(IF('Cihazlar'!S473="","",IF(ISNUMBER('Cihazlar'!S473),'Cihazlar'!S473,IFERROR(DATE(VALUE(RIGHT('Cihazlar'!S473,4)),VALUE(MID('Cihazlar'!S473,4,2)),VALUE(LEFT('Cihazlar'!S473,2))),""))))+0,EDATE((IF('Cihazlar'!S473="","",IF(ISNUMBER('Cihazlar'!S473),'Cihazlar'!S473,IFERROR(DATE(VALUE(RIGHT('Cihazlar'!S473,4)),VALUE(MID('Cihazlar'!S473,4,2)),VALUE(LEFT('Cihazlar'!S473,2))),"")))),12)))</f>
        <v/>
      </c>
      <c r="J473" s="17" t="str">
        <f>IF(I473="","",I473-TODAY())</f>
        <v/>
      </c>
      <c r="K473" s="16" t="str">
        <f>IF('Cihazlar'!V473="","",IF('Cihazlar'!W473="Uygun değil",(IF('Cihazlar'!V473="","",IF(ISNUMBER('Cihazlar'!V473),'Cihazlar'!V473,IFERROR(DATE(VALUE(RIGHT('Cihazlar'!V473,4)),VALUE(MID('Cihazlar'!V473,4,2)),VALUE(LEFT('Cihazlar'!V473,2))),""))))+0,EDATE((IF('Cihazlar'!V473="","",IF(ISNUMBER('Cihazlar'!V473),'Cihazlar'!V473,IFERROR(DATE(VALUE(RIGHT('Cihazlar'!V473,4)),VALUE(MID('Cihazlar'!V473,4,2)),VALUE(LEFT('Cihazlar'!V473,2))),"")))),12)))</f>
        <v/>
      </c>
      <c r="L473" s="17" t="str">
        <f>IF(K473="","",K473-TODAY())</f>
        <v/>
      </c>
      <c r="M473" s="16" t="str">
        <f>IF('Cihazlar'!F473&lt;&gt;"",IF('Cihazlar'!F473="","",IF(ISNUMBER('Cihazlar'!F473),'Cihazlar'!F473,IFERROR(DATE(VALUE(RIGHT('Cihazlar'!F473,4)),VALUE(MID('Cihazlar'!F473,4,2)),VALUE(LEFT('Cihazlar'!F473,2))),""))),IF('Cihazlar'!E473="","",IF(ISNUMBER('Cihazlar'!E473),'Cihazlar'!E473,IFERROR(DATE(VALUE(RIGHT('Cihazlar'!E473,4)),VALUE(MID('Cihazlar'!E473,4,2)),VALUE(LEFT('Cihazlar'!E473,2))),""))))</f>
        <v/>
      </c>
      <c r="N473" t="str">
        <f>IF('Cihazlar'!C473="","",IFERROR(MATCH('Cihazlar'!C473,'Ürünler'!$A:$A,0),IFERROR(MATCH('Cihazlar'!C473,'Ürünler'!$B:$B,0),"")))</f>
        <v/>
      </c>
      <c r="O473">
        <f>IF(P473&gt;0,0,IF('Cihazlar'!J473&lt;&gt;"",N(VALUE('Cihazlar'!J473)),IF(N473="",0,N(INDEX('Ürünler'!$C:$C,N473)))))</f>
        <v>0</v>
      </c>
      <c r="P473">
        <f>IF('Cihazlar'!K473&lt;&gt;"",N(VALUE('Cihazlar'!K473)),IF('Cihazlar'!J473&lt;&gt;"",0,IF(N473="",0,N(INDEX('Ürünler'!$D:$D,N473)))))</f>
        <v>0</v>
      </c>
    </row>
    <row r="474" spans="1:16">
      <c r="A474" t="str">
        <f>IF(AND('Cihazlar'!A474="",'Cihazlar'!B474=""),"",IFERROR(INDEX('Müşteriler'!$A:$A,MATCH(IF('Cihazlar'!A474="","§",'Cihazlar'!A474),'Müşteriler'!$K:$K,0)),IFERROR(INDEX('Müşteriler'!$A:$A,MATCH(IF('Cihazlar'!B474="","§",'Cihazlar'!B474),'Müşteriler'!$C:$C,0)),'Cihazlar'!A474&amp;'Cihazlar'!B474)))</f>
        <v/>
      </c>
      <c r="B474" t="str">
        <f>IF('Cihazlar'!C474="","",IF(N474="",'Cihazlar'!C474,INDEX('Ürünler'!$B:$B,N474)))</f>
        <v/>
      </c>
      <c r="C474" t="str">
        <f>IF('Cihazlar'!D474="","",'Cihazlar'!D474)</f>
        <v/>
      </c>
      <c r="D474" s="16" t="str">
        <f>M474</f>
        <v/>
      </c>
      <c r="E474" t="str">
        <f>IF(P474&gt;0,P474&amp;" gün",IF(O474&gt;0,O474&amp;" ay",""))</f>
        <v/>
      </c>
      <c r="F474" s="16" t="str">
        <f>IF(OR('Cihazlar'!C474="",M474=""),"",IF(P474&gt;0,M474+P474,IF(O474&gt;0,EDATE(M474,O474),"")))</f>
        <v/>
      </c>
      <c r="G474" s="17" t="str">
        <f>IF(F474="","",F474-TODAY())</f>
        <v/>
      </c>
      <c r="H474" t="str">
        <f>IF(G474="","",IF(G474&lt;0,"Gecikmiş",IF(G474&lt;=30,"30 gün içinde","Planlı")))</f>
        <v/>
      </c>
      <c r="I474" s="16" t="str">
        <f>IF('Cihazlar'!S474="","",IF('Cihazlar'!T474="Uygun değil",(IF('Cihazlar'!S474="","",IF(ISNUMBER('Cihazlar'!S474),'Cihazlar'!S474,IFERROR(DATE(VALUE(RIGHT('Cihazlar'!S474,4)),VALUE(MID('Cihazlar'!S474,4,2)),VALUE(LEFT('Cihazlar'!S474,2))),""))))+0,EDATE((IF('Cihazlar'!S474="","",IF(ISNUMBER('Cihazlar'!S474),'Cihazlar'!S474,IFERROR(DATE(VALUE(RIGHT('Cihazlar'!S474,4)),VALUE(MID('Cihazlar'!S474,4,2)),VALUE(LEFT('Cihazlar'!S474,2))),"")))),12)))</f>
        <v/>
      </c>
      <c r="J474" s="17" t="str">
        <f>IF(I474="","",I474-TODAY())</f>
        <v/>
      </c>
      <c r="K474" s="16" t="str">
        <f>IF('Cihazlar'!V474="","",IF('Cihazlar'!W474="Uygun değil",(IF('Cihazlar'!V474="","",IF(ISNUMBER('Cihazlar'!V474),'Cihazlar'!V474,IFERROR(DATE(VALUE(RIGHT('Cihazlar'!V474,4)),VALUE(MID('Cihazlar'!V474,4,2)),VALUE(LEFT('Cihazlar'!V474,2))),""))))+0,EDATE((IF('Cihazlar'!V474="","",IF(ISNUMBER('Cihazlar'!V474),'Cihazlar'!V474,IFERROR(DATE(VALUE(RIGHT('Cihazlar'!V474,4)),VALUE(MID('Cihazlar'!V474,4,2)),VALUE(LEFT('Cihazlar'!V474,2))),"")))),12)))</f>
        <v/>
      </c>
      <c r="L474" s="17" t="str">
        <f>IF(K474="","",K474-TODAY())</f>
        <v/>
      </c>
      <c r="M474" s="16" t="str">
        <f>IF('Cihazlar'!F474&lt;&gt;"",IF('Cihazlar'!F474="","",IF(ISNUMBER('Cihazlar'!F474),'Cihazlar'!F474,IFERROR(DATE(VALUE(RIGHT('Cihazlar'!F474,4)),VALUE(MID('Cihazlar'!F474,4,2)),VALUE(LEFT('Cihazlar'!F474,2))),""))),IF('Cihazlar'!E474="","",IF(ISNUMBER('Cihazlar'!E474),'Cihazlar'!E474,IFERROR(DATE(VALUE(RIGHT('Cihazlar'!E474,4)),VALUE(MID('Cihazlar'!E474,4,2)),VALUE(LEFT('Cihazlar'!E474,2))),""))))</f>
        <v/>
      </c>
      <c r="N474" t="str">
        <f>IF('Cihazlar'!C474="","",IFERROR(MATCH('Cihazlar'!C474,'Ürünler'!$A:$A,0),IFERROR(MATCH('Cihazlar'!C474,'Ürünler'!$B:$B,0),"")))</f>
        <v/>
      </c>
      <c r="O474">
        <f>IF(P474&gt;0,0,IF('Cihazlar'!J474&lt;&gt;"",N(VALUE('Cihazlar'!J474)),IF(N474="",0,N(INDEX('Ürünler'!$C:$C,N474)))))</f>
        <v>0</v>
      </c>
      <c r="P474">
        <f>IF('Cihazlar'!K474&lt;&gt;"",N(VALUE('Cihazlar'!K474)),IF('Cihazlar'!J474&lt;&gt;"",0,IF(N474="",0,N(INDEX('Ürünler'!$D:$D,N474)))))</f>
        <v>0</v>
      </c>
    </row>
    <row r="475" spans="1:16">
      <c r="A475" t="str">
        <f>IF(AND('Cihazlar'!A475="",'Cihazlar'!B475=""),"",IFERROR(INDEX('Müşteriler'!$A:$A,MATCH(IF('Cihazlar'!A475="","§",'Cihazlar'!A475),'Müşteriler'!$K:$K,0)),IFERROR(INDEX('Müşteriler'!$A:$A,MATCH(IF('Cihazlar'!B475="","§",'Cihazlar'!B475),'Müşteriler'!$C:$C,0)),'Cihazlar'!A475&amp;'Cihazlar'!B475)))</f>
        <v/>
      </c>
      <c r="B475" t="str">
        <f>IF('Cihazlar'!C475="","",IF(N475="",'Cihazlar'!C475,INDEX('Ürünler'!$B:$B,N475)))</f>
        <v/>
      </c>
      <c r="C475" t="str">
        <f>IF('Cihazlar'!D475="","",'Cihazlar'!D475)</f>
        <v/>
      </c>
      <c r="D475" s="16" t="str">
        <f>M475</f>
        <v/>
      </c>
      <c r="E475" t="str">
        <f>IF(P475&gt;0,P475&amp;" gün",IF(O475&gt;0,O475&amp;" ay",""))</f>
        <v/>
      </c>
      <c r="F475" s="16" t="str">
        <f>IF(OR('Cihazlar'!C475="",M475=""),"",IF(P475&gt;0,M475+P475,IF(O475&gt;0,EDATE(M475,O475),"")))</f>
        <v/>
      </c>
      <c r="G475" s="17" t="str">
        <f>IF(F475="","",F475-TODAY())</f>
        <v/>
      </c>
      <c r="H475" t="str">
        <f>IF(G475="","",IF(G475&lt;0,"Gecikmiş",IF(G475&lt;=30,"30 gün içinde","Planlı")))</f>
        <v/>
      </c>
      <c r="I475" s="16" t="str">
        <f>IF('Cihazlar'!S475="","",IF('Cihazlar'!T475="Uygun değil",(IF('Cihazlar'!S475="","",IF(ISNUMBER('Cihazlar'!S475),'Cihazlar'!S475,IFERROR(DATE(VALUE(RIGHT('Cihazlar'!S475,4)),VALUE(MID('Cihazlar'!S475,4,2)),VALUE(LEFT('Cihazlar'!S475,2))),""))))+0,EDATE((IF('Cihazlar'!S475="","",IF(ISNUMBER('Cihazlar'!S475),'Cihazlar'!S475,IFERROR(DATE(VALUE(RIGHT('Cihazlar'!S475,4)),VALUE(MID('Cihazlar'!S475,4,2)),VALUE(LEFT('Cihazlar'!S475,2))),"")))),12)))</f>
        <v/>
      </c>
      <c r="J475" s="17" t="str">
        <f>IF(I475="","",I475-TODAY())</f>
        <v/>
      </c>
      <c r="K475" s="16" t="str">
        <f>IF('Cihazlar'!V475="","",IF('Cihazlar'!W475="Uygun değil",(IF('Cihazlar'!V475="","",IF(ISNUMBER('Cihazlar'!V475),'Cihazlar'!V475,IFERROR(DATE(VALUE(RIGHT('Cihazlar'!V475,4)),VALUE(MID('Cihazlar'!V475,4,2)),VALUE(LEFT('Cihazlar'!V475,2))),""))))+0,EDATE((IF('Cihazlar'!V475="","",IF(ISNUMBER('Cihazlar'!V475),'Cihazlar'!V475,IFERROR(DATE(VALUE(RIGHT('Cihazlar'!V475,4)),VALUE(MID('Cihazlar'!V475,4,2)),VALUE(LEFT('Cihazlar'!V475,2))),"")))),12)))</f>
        <v/>
      </c>
      <c r="L475" s="17" t="str">
        <f>IF(K475="","",K475-TODAY())</f>
        <v/>
      </c>
      <c r="M475" s="16" t="str">
        <f>IF('Cihazlar'!F475&lt;&gt;"",IF('Cihazlar'!F475="","",IF(ISNUMBER('Cihazlar'!F475),'Cihazlar'!F475,IFERROR(DATE(VALUE(RIGHT('Cihazlar'!F475,4)),VALUE(MID('Cihazlar'!F475,4,2)),VALUE(LEFT('Cihazlar'!F475,2))),""))),IF('Cihazlar'!E475="","",IF(ISNUMBER('Cihazlar'!E475),'Cihazlar'!E475,IFERROR(DATE(VALUE(RIGHT('Cihazlar'!E475,4)),VALUE(MID('Cihazlar'!E475,4,2)),VALUE(LEFT('Cihazlar'!E475,2))),""))))</f>
        <v/>
      </c>
      <c r="N475" t="str">
        <f>IF('Cihazlar'!C475="","",IFERROR(MATCH('Cihazlar'!C475,'Ürünler'!$A:$A,0),IFERROR(MATCH('Cihazlar'!C475,'Ürünler'!$B:$B,0),"")))</f>
        <v/>
      </c>
      <c r="O475">
        <f>IF(P475&gt;0,0,IF('Cihazlar'!J475&lt;&gt;"",N(VALUE('Cihazlar'!J475)),IF(N475="",0,N(INDEX('Ürünler'!$C:$C,N475)))))</f>
        <v>0</v>
      </c>
      <c r="P475">
        <f>IF('Cihazlar'!K475&lt;&gt;"",N(VALUE('Cihazlar'!K475)),IF('Cihazlar'!J475&lt;&gt;"",0,IF(N475="",0,N(INDEX('Ürünler'!$D:$D,N475)))))</f>
        <v>0</v>
      </c>
    </row>
    <row r="476" spans="1:16">
      <c r="A476" t="str">
        <f>IF(AND('Cihazlar'!A476="",'Cihazlar'!B476=""),"",IFERROR(INDEX('Müşteriler'!$A:$A,MATCH(IF('Cihazlar'!A476="","§",'Cihazlar'!A476),'Müşteriler'!$K:$K,0)),IFERROR(INDEX('Müşteriler'!$A:$A,MATCH(IF('Cihazlar'!B476="","§",'Cihazlar'!B476),'Müşteriler'!$C:$C,0)),'Cihazlar'!A476&amp;'Cihazlar'!B476)))</f>
        <v/>
      </c>
      <c r="B476" t="str">
        <f>IF('Cihazlar'!C476="","",IF(N476="",'Cihazlar'!C476,INDEX('Ürünler'!$B:$B,N476)))</f>
        <v/>
      </c>
      <c r="C476" t="str">
        <f>IF('Cihazlar'!D476="","",'Cihazlar'!D476)</f>
        <v/>
      </c>
      <c r="D476" s="16" t="str">
        <f>M476</f>
        <v/>
      </c>
      <c r="E476" t="str">
        <f>IF(P476&gt;0,P476&amp;" gün",IF(O476&gt;0,O476&amp;" ay",""))</f>
        <v/>
      </c>
      <c r="F476" s="16" t="str">
        <f>IF(OR('Cihazlar'!C476="",M476=""),"",IF(P476&gt;0,M476+P476,IF(O476&gt;0,EDATE(M476,O476),"")))</f>
        <v/>
      </c>
      <c r="G476" s="17" t="str">
        <f>IF(F476="","",F476-TODAY())</f>
        <v/>
      </c>
      <c r="H476" t="str">
        <f>IF(G476="","",IF(G476&lt;0,"Gecikmiş",IF(G476&lt;=30,"30 gün içinde","Planlı")))</f>
        <v/>
      </c>
      <c r="I476" s="16" t="str">
        <f>IF('Cihazlar'!S476="","",IF('Cihazlar'!T476="Uygun değil",(IF('Cihazlar'!S476="","",IF(ISNUMBER('Cihazlar'!S476),'Cihazlar'!S476,IFERROR(DATE(VALUE(RIGHT('Cihazlar'!S476,4)),VALUE(MID('Cihazlar'!S476,4,2)),VALUE(LEFT('Cihazlar'!S476,2))),""))))+0,EDATE((IF('Cihazlar'!S476="","",IF(ISNUMBER('Cihazlar'!S476),'Cihazlar'!S476,IFERROR(DATE(VALUE(RIGHT('Cihazlar'!S476,4)),VALUE(MID('Cihazlar'!S476,4,2)),VALUE(LEFT('Cihazlar'!S476,2))),"")))),12)))</f>
        <v/>
      </c>
      <c r="J476" s="17" t="str">
        <f>IF(I476="","",I476-TODAY())</f>
        <v/>
      </c>
      <c r="K476" s="16" t="str">
        <f>IF('Cihazlar'!V476="","",IF('Cihazlar'!W476="Uygun değil",(IF('Cihazlar'!V476="","",IF(ISNUMBER('Cihazlar'!V476),'Cihazlar'!V476,IFERROR(DATE(VALUE(RIGHT('Cihazlar'!V476,4)),VALUE(MID('Cihazlar'!V476,4,2)),VALUE(LEFT('Cihazlar'!V476,2))),""))))+0,EDATE((IF('Cihazlar'!V476="","",IF(ISNUMBER('Cihazlar'!V476),'Cihazlar'!V476,IFERROR(DATE(VALUE(RIGHT('Cihazlar'!V476,4)),VALUE(MID('Cihazlar'!V476,4,2)),VALUE(LEFT('Cihazlar'!V476,2))),"")))),12)))</f>
        <v/>
      </c>
      <c r="L476" s="17" t="str">
        <f>IF(K476="","",K476-TODAY())</f>
        <v/>
      </c>
      <c r="M476" s="16" t="str">
        <f>IF('Cihazlar'!F476&lt;&gt;"",IF('Cihazlar'!F476="","",IF(ISNUMBER('Cihazlar'!F476),'Cihazlar'!F476,IFERROR(DATE(VALUE(RIGHT('Cihazlar'!F476,4)),VALUE(MID('Cihazlar'!F476,4,2)),VALUE(LEFT('Cihazlar'!F476,2))),""))),IF('Cihazlar'!E476="","",IF(ISNUMBER('Cihazlar'!E476),'Cihazlar'!E476,IFERROR(DATE(VALUE(RIGHT('Cihazlar'!E476,4)),VALUE(MID('Cihazlar'!E476,4,2)),VALUE(LEFT('Cihazlar'!E476,2))),""))))</f>
        <v/>
      </c>
      <c r="N476" t="str">
        <f>IF('Cihazlar'!C476="","",IFERROR(MATCH('Cihazlar'!C476,'Ürünler'!$A:$A,0),IFERROR(MATCH('Cihazlar'!C476,'Ürünler'!$B:$B,0),"")))</f>
        <v/>
      </c>
      <c r="O476">
        <f>IF(P476&gt;0,0,IF('Cihazlar'!J476&lt;&gt;"",N(VALUE('Cihazlar'!J476)),IF(N476="",0,N(INDEX('Ürünler'!$C:$C,N476)))))</f>
        <v>0</v>
      </c>
      <c r="P476">
        <f>IF('Cihazlar'!K476&lt;&gt;"",N(VALUE('Cihazlar'!K476)),IF('Cihazlar'!J476&lt;&gt;"",0,IF(N476="",0,N(INDEX('Ürünler'!$D:$D,N476)))))</f>
        <v>0</v>
      </c>
    </row>
    <row r="477" spans="1:16">
      <c r="A477" t="str">
        <f>IF(AND('Cihazlar'!A477="",'Cihazlar'!B477=""),"",IFERROR(INDEX('Müşteriler'!$A:$A,MATCH(IF('Cihazlar'!A477="","§",'Cihazlar'!A477),'Müşteriler'!$K:$K,0)),IFERROR(INDEX('Müşteriler'!$A:$A,MATCH(IF('Cihazlar'!B477="","§",'Cihazlar'!B477),'Müşteriler'!$C:$C,0)),'Cihazlar'!A477&amp;'Cihazlar'!B477)))</f>
        <v/>
      </c>
      <c r="B477" t="str">
        <f>IF('Cihazlar'!C477="","",IF(N477="",'Cihazlar'!C477,INDEX('Ürünler'!$B:$B,N477)))</f>
        <v/>
      </c>
      <c r="C477" t="str">
        <f>IF('Cihazlar'!D477="","",'Cihazlar'!D477)</f>
        <v/>
      </c>
      <c r="D477" s="16" t="str">
        <f>M477</f>
        <v/>
      </c>
      <c r="E477" t="str">
        <f>IF(P477&gt;0,P477&amp;" gün",IF(O477&gt;0,O477&amp;" ay",""))</f>
        <v/>
      </c>
      <c r="F477" s="16" t="str">
        <f>IF(OR('Cihazlar'!C477="",M477=""),"",IF(P477&gt;0,M477+P477,IF(O477&gt;0,EDATE(M477,O477),"")))</f>
        <v/>
      </c>
      <c r="G477" s="17" t="str">
        <f>IF(F477="","",F477-TODAY())</f>
        <v/>
      </c>
      <c r="H477" t="str">
        <f>IF(G477="","",IF(G477&lt;0,"Gecikmiş",IF(G477&lt;=30,"30 gün içinde","Planlı")))</f>
        <v/>
      </c>
      <c r="I477" s="16" t="str">
        <f>IF('Cihazlar'!S477="","",IF('Cihazlar'!T477="Uygun değil",(IF('Cihazlar'!S477="","",IF(ISNUMBER('Cihazlar'!S477),'Cihazlar'!S477,IFERROR(DATE(VALUE(RIGHT('Cihazlar'!S477,4)),VALUE(MID('Cihazlar'!S477,4,2)),VALUE(LEFT('Cihazlar'!S477,2))),""))))+0,EDATE((IF('Cihazlar'!S477="","",IF(ISNUMBER('Cihazlar'!S477),'Cihazlar'!S477,IFERROR(DATE(VALUE(RIGHT('Cihazlar'!S477,4)),VALUE(MID('Cihazlar'!S477,4,2)),VALUE(LEFT('Cihazlar'!S477,2))),"")))),12)))</f>
        <v/>
      </c>
      <c r="J477" s="17" t="str">
        <f>IF(I477="","",I477-TODAY())</f>
        <v/>
      </c>
      <c r="K477" s="16" t="str">
        <f>IF('Cihazlar'!V477="","",IF('Cihazlar'!W477="Uygun değil",(IF('Cihazlar'!V477="","",IF(ISNUMBER('Cihazlar'!V477),'Cihazlar'!V477,IFERROR(DATE(VALUE(RIGHT('Cihazlar'!V477,4)),VALUE(MID('Cihazlar'!V477,4,2)),VALUE(LEFT('Cihazlar'!V477,2))),""))))+0,EDATE((IF('Cihazlar'!V477="","",IF(ISNUMBER('Cihazlar'!V477),'Cihazlar'!V477,IFERROR(DATE(VALUE(RIGHT('Cihazlar'!V477,4)),VALUE(MID('Cihazlar'!V477,4,2)),VALUE(LEFT('Cihazlar'!V477,2))),"")))),12)))</f>
        <v/>
      </c>
      <c r="L477" s="17" t="str">
        <f>IF(K477="","",K477-TODAY())</f>
        <v/>
      </c>
      <c r="M477" s="16" t="str">
        <f>IF('Cihazlar'!F477&lt;&gt;"",IF('Cihazlar'!F477="","",IF(ISNUMBER('Cihazlar'!F477),'Cihazlar'!F477,IFERROR(DATE(VALUE(RIGHT('Cihazlar'!F477,4)),VALUE(MID('Cihazlar'!F477,4,2)),VALUE(LEFT('Cihazlar'!F477,2))),""))),IF('Cihazlar'!E477="","",IF(ISNUMBER('Cihazlar'!E477),'Cihazlar'!E477,IFERROR(DATE(VALUE(RIGHT('Cihazlar'!E477,4)),VALUE(MID('Cihazlar'!E477,4,2)),VALUE(LEFT('Cihazlar'!E477,2))),""))))</f>
        <v/>
      </c>
      <c r="N477" t="str">
        <f>IF('Cihazlar'!C477="","",IFERROR(MATCH('Cihazlar'!C477,'Ürünler'!$A:$A,0),IFERROR(MATCH('Cihazlar'!C477,'Ürünler'!$B:$B,0),"")))</f>
        <v/>
      </c>
      <c r="O477">
        <f>IF(P477&gt;0,0,IF('Cihazlar'!J477&lt;&gt;"",N(VALUE('Cihazlar'!J477)),IF(N477="",0,N(INDEX('Ürünler'!$C:$C,N477)))))</f>
        <v>0</v>
      </c>
      <c r="P477">
        <f>IF('Cihazlar'!K477&lt;&gt;"",N(VALUE('Cihazlar'!K477)),IF('Cihazlar'!J477&lt;&gt;"",0,IF(N477="",0,N(INDEX('Ürünler'!$D:$D,N477)))))</f>
        <v>0</v>
      </c>
    </row>
    <row r="478" spans="1:16">
      <c r="A478" t="str">
        <f>IF(AND('Cihazlar'!A478="",'Cihazlar'!B478=""),"",IFERROR(INDEX('Müşteriler'!$A:$A,MATCH(IF('Cihazlar'!A478="","§",'Cihazlar'!A478),'Müşteriler'!$K:$K,0)),IFERROR(INDEX('Müşteriler'!$A:$A,MATCH(IF('Cihazlar'!B478="","§",'Cihazlar'!B478),'Müşteriler'!$C:$C,0)),'Cihazlar'!A478&amp;'Cihazlar'!B478)))</f>
        <v/>
      </c>
      <c r="B478" t="str">
        <f>IF('Cihazlar'!C478="","",IF(N478="",'Cihazlar'!C478,INDEX('Ürünler'!$B:$B,N478)))</f>
        <v/>
      </c>
      <c r="C478" t="str">
        <f>IF('Cihazlar'!D478="","",'Cihazlar'!D478)</f>
        <v/>
      </c>
      <c r="D478" s="16" t="str">
        <f>M478</f>
        <v/>
      </c>
      <c r="E478" t="str">
        <f>IF(P478&gt;0,P478&amp;" gün",IF(O478&gt;0,O478&amp;" ay",""))</f>
        <v/>
      </c>
      <c r="F478" s="16" t="str">
        <f>IF(OR('Cihazlar'!C478="",M478=""),"",IF(P478&gt;0,M478+P478,IF(O478&gt;0,EDATE(M478,O478),"")))</f>
        <v/>
      </c>
      <c r="G478" s="17" t="str">
        <f>IF(F478="","",F478-TODAY())</f>
        <v/>
      </c>
      <c r="H478" t="str">
        <f>IF(G478="","",IF(G478&lt;0,"Gecikmiş",IF(G478&lt;=30,"30 gün içinde","Planlı")))</f>
        <v/>
      </c>
      <c r="I478" s="16" t="str">
        <f>IF('Cihazlar'!S478="","",IF('Cihazlar'!T478="Uygun değil",(IF('Cihazlar'!S478="","",IF(ISNUMBER('Cihazlar'!S478),'Cihazlar'!S478,IFERROR(DATE(VALUE(RIGHT('Cihazlar'!S478,4)),VALUE(MID('Cihazlar'!S478,4,2)),VALUE(LEFT('Cihazlar'!S478,2))),""))))+0,EDATE((IF('Cihazlar'!S478="","",IF(ISNUMBER('Cihazlar'!S478),'Cihazlar'!S478,IFERROR(DATE(VALUE(RIGHT('Cihazlar'!S478,4)),VALUE(MID('Cihazlar'!S478,4,2)),VALUE(LEFT('Cihazlar'!S478,2))),"")))),12)))</f>
        <v/>
      </c>
      <c r="J478" s="17" t="str">
        <f>IF(I478="","",I478-TODAY())</f>
        <v/>
      </c>
      <c r="K478" s="16" t="str">
        <f>IF('Cihazlar'!V478="","",IF('Cihazlar'!W478="Uygun değil",(IF('Cihazlar'!V478="","",IF(ISNUMBER('Cihazlar'!V478),'Cihazlar'!V478,IFERROR(DATE(VALUE(RIGHT('Cihazlar'!V478,4)),VALUE(MID('Cihazlar'!V478,4,2)),VALUE(LEFT('Cihazlar'!V478,2))),""))))+0,EDATE((IF('Cihazlar'!V478="","",IF(ISNUMBER('Cihazlar'!V478),'Cihazlar'!V478,IFERROR(DATE(VALUE(RIGHT('Cihazlar'!V478,4)),VALUE(MID('Cihazlar'!V478,4,2)),VALUE(LEFT('Cihazlar'!V478,2))),"")))),12)))</f>
        <v/>
      </c>
      <c r="L478" s="17" t="str">
        <f>IF(K478="","",K478-TODAY())</f>
        <v/>
      </c>
      <c r="M478" s="16" t="str">
        <f>IF('Cihazlar'!F478&lt;&gt;"",IF('Cihazlar'!F478="","",IF(ISNUMBER('Cihazlar'!F478),'Cihazlar'!F478,IFERROR(DATE(VALUE(RIGHT('Cihazlar'!F478,4)),VALUE(MID('Cihazlar'!F478,4,2)),VALUE(LEFT('Cihazlar'!F478,2))),""))),IF('Cihazlar'!E478="","",IF(ISNUMBER('Cihazlar'!E478),'Cihazlar'!E478,IFERROR(DATE(VALUE(RIGHT('Cihazlar'!E478,4)),VALUE(MID('Cihazlar'!E478,4,2)),VALUE(LEFT('Cihazlar'!E478,2))),""))))</f>
        <v/>
      </c>
      <c r="N478" t="str">
        <f>IF('Cihazlar'!C478="","",IFERROR(MATCH('Cihazlar'!C478,'Ürünler'!$A:$A,0),IFERROR(MATCH('Cihazlar'!C478,'Ürünler'!$B:$B,0),"")))</f>
        <v/>
      </c>
      <c r="O478">
        <f>IF(P478&gt;0,0,IF('Cihazlar'!J478&lt;&gt;"",N(VALUE('Cihazlar'!J478)),IF(N478="",0,N(INDEX('Ürünler'!$C:$C,N478)))))</f>
        <v>0</v>
      </c>
      <c r="P478">
        <f>IF('Cihazlar'!K478&lt;&gt;"",N(VALUE('Cihazlar'!K478)),IF('Cihazlar'!J478&lt;&gt;"",0,IF(N478="",0,N(INDEX('Ürünler'!$D:$D,N478)))))</f>
        <v>0</v>
      </c>
    </row>
    <row r="479" spans="1:16">
      <c r="A479" t="str">
        <f>IF(AND('Cihazlar'!A479="",'Cihazlar'!B479=""),"",IFERROR(INDEX('Müşteriler'!$A:$A,MATCH(IF('Cihazlar'!A479="","§",'Cihazlar'!A479),'Müşteriler'!$K:$K,0)),IFERROR(INDEX('Müşteriler'!$A:$A,MATCH(IF('Cihazlar'!B479="","§",'Cihazlar'!B479),'Müşteriler'!$C:$C,0)),'Cihazlar'!A479&amp;'Cihazlar'!B479)))</f>
        <v/>
      </c>
      <c r="B479" t="str">
        <f>IF('Cihazlar'!C479="","",IF(N479="",'Cihazlar'!C479,INDEX('Ürünler'!$B:$B,N479)))</f>
        <v/>
      </c>
      <c r="C479" t="str">
        <f>IF('Cihazlar'!D479="","",'Cihazlar'!D479)</f>
        <v/>
      </c>
      <c r="D479" s="16" t="str">
        <f>M479</f>
        <v/>
      </c>
      <c r="E479" t="str">
        <f>IF(P479&gt;0,P479&amp;" gün",IF(O479&gt;0,O479&amp;" ay",""))</f>
        <v/>
      </c>
      <c r="F479" s="16" t="str">
        <f>IF(OR('Cihazlar'!C479="",M479=""),"",IF(P479&gt;0,M479+P479,IF(O479&gt;0,EDATE(M479,O479),"")))</f>
        <v/>
      </c>
      <c r="G479" s="17" t="str">
        <f>IF(F479="","",F479-TODAY())</f>
        <v/>
      </c>
      <c r="H479" t="str">
        <f>IF(G479="","",IF(G479&lt;0,"Gecikmiş",IF(G479&lt;=30,"30 gün içinde","Planlı")))</f>
        <v/>
      </c>
      <c r="I479" s="16" t="str">
        <f>IF('Cihazlar'!S479="","",IF('Cihazlar'!T479="Uygun değil",(IF('Cihazlar'!S479="","",IF(ISNUMBER('Cihazlar'!S479),'Cihazlar'!S479,IFERROR(DATE(VALUE(RIGHT('Cihazlar'!S479,4)),VALUE(MID('Cihazlar'!S479,4,2)),VALUE(LEFT('Cihazlar'!S479,2))),""))))+0,EDATE((IF('Cihazlar'!S479="","",IF(ISNUMBER('Cihazlar'!S479),'Cihazlar'!S479,IFERROR(DATE(VALUE(RIGHT('Cihazlar'!S479,4)),VALUE(MID('Cihazlar'!S479,4,2)),VALUE(LEFT('Cihazlar'!S479,2))),"")))),12)))</f>
        <v/>
      </c>
      <c r="J479" s="17" t="str">
        <f>IF(I479="","",I479-TODAY())</f>
        <v/>
      </c>
      <c r="K479" s="16" t="str">
        <f>IF('Cihazlar'!V479="","",IF('Cihazlar'!W479="Uygun değil",(IF('Cihazlar'!V479="","",IF(ISNUMBER('Cihazlar'!V479),'Cihazlar'!V479,IFERROR(DATE(VALUE(RIGHT('Cihazlar'!V479,4)),VALUE(MID('Cihazlar'!V479,4,2)),VALUE(LEFT('Cihazlar'!V479,2))),""))))+0,EDATE((IF('Cihazlar'!V479="","",IF(ISNUMBER('Cihazlar'!V479),'Cihazlar'!V479,IFERROR(DATE(VALUE(RIGHT('Cihazlar'!V479,4)),VALUE(MID('Cihazlar'!V479,4,2)),VALUE(LEFT('Cihazlar'!V479,2))),"")))),12)))</f>
        <v/>
      </c>
      <c r="L479" s="17" t="str">
        <f>IF(K479="","",K479-TODAY())</f>
        <v/>
      </c>
      <c r="M479" s="16" t="str">
        <f>IF('Cihazlar'!F479&lt;&gt;"",IF('Cihazlar'!F479="","",IF(ISNUMBER('Cihazlar'!F479),'Cihazlar'!F479,IFERROR(DATE(VALUE(RIGHT('Cihazlar'!F479,4)),VALUE(MID('Cihazlar'!F479,4,2)),VALUE(LEFT('Cihazlar'!F479,2))),""))),IF('Cihazlar'!E479="","",IF(ISNUMBER('Cihazlar'!E479),'Cihazlar'!E479,IFERROR(DATE(VALUE(RIGHT('Cihazlar'!E479,4)),VALUE(MID('Cihazlar'!E479,4,2)),VALUE(LEFT('Cihazlar'!E479,2))),""))))</f>
        <v/>
      </c>
      <c r="N479" t="str">
        <f>IF('Cihazlar'!C479="","",IFERROR(MATCH('Cihazlar'!C479,'Ürünler'!$A:$A,0),IFERROR(MATCH('Cihazlar'!C479,'Ürünler'!$B:$B,0),"")))</f>
        <v/>
      </c>
      <c r="O479">
        <f>IF(P479&gt;0,0,IF('Cihazlar'!J479&lt;&gt;"",N(VALUE('Cihazlar'!J479)),IF(N479="",0,N(INDEX('Ürünler'!$C:$C,N479)))))</f>
        <v>0</v>
      </c>
      <c r="P479">
        <f>IF('Cihazlar'!K479&lt;&gt;"",N(VALUE('Cihazlar'!K479)),IF('Cihazlar'!J479&lt;&gt;"",0,IF(N479="",0,N(INDEX('Ürünler'!$D:$D,N479)))))</f>
        <v>0</v>
      </c>
    </row>
    <row r="480" spans="1:16">
      <c r="A480" t="str">
        <f>IF(AND('Cihazlar'!A480="",'Cihazlar'!B480=""),"",IFERROR(INDEX('Müşteriler'!$A:$A,MATCH(IF('Cihazlar'!A480="","§",'Cihazlar'!A480),'Müşteriler'!$K:$K,0)),IFERROR(INDEX('Müşteriler'!$A:$A,MATCH(IF('Cihazlar'!B480="","§",'Cihazlar'!B480),'Müşteriler'!$C:$C,0)),'Cihazlar'!A480&amp;'Cihazlar'!B480)))</f>
        <v/>
      </c>
      <c r="B480" t="str">
        <f>IF('Cihazlar'!C480="","",IF(N480="",'Cihazlar'!C480,INDEX('Ürünler'!$B:$B,N480)))</f>
        <v/>
      </c>
      <c r="C480" t="str">
        <f>IF('Cihazlar'!D480="","",'Cihazlar'!D480)</f>
        <v/>
      </c>
      <c r="D480" s="16" t="str">
        <f>M480</f>
        <v/>
      </c>
      <c r="E480" t="str">
        <f>IF(P480&gt;0,P480&amp;" gün",IF(O480&gt;0,O480&amp;" ay",""))</f>
        <v/>
      </c>
      <c r="F480" s="16" t="str">
        <f>IF(OR('Cihazlar'!C480="",M480=""),"",IF(P480&gt;0,M480+P480,IF(O480&gt;0,EDATE(M480,O480),"")))</f>
        <v/>
      </c>
      <c r="G480" s="17" t="str">
        <f>IF(F480="","",F480-TODAY())</f>
        <v/>
      </c>
      <c r="H480" t="str">
        <f>IF(G480="","",IF(G480&lt;0,"Gecikmiş",IF(G480&lt;=30,"30 gün içinde","Planlı")))</f>
        <v/>
      </c>
      <c r="I480" s="16" t="str">
        <f>IF('Cihazlar'!S480="","",IF('Cihazlar'!T480="Uygun değil",(IF('Cihazlar'!S480="","",IF(ISNUMBER('Cihazlar'!S480),'Cihazlar'!S480,IFERROR(DATE(VALUE(RIGHT('Cihazlar'!S480,4)),VALUE(MID('Cihazlar'!S480,4,2)),VALUE(LEFT('Cihazlar'!S480,2))),""))))+0,EDATE((IF('Cihazlar'!S480="","",IF(ISNUMBER('Cihazlar'!S480),'Cihazlar'!S480,IFERROR(DATE(VALUE(RIGHT('Cihazlar'!S480,4)),VALUE(MID('Cihazlar'!S480,4,2)),VALUE(LEFT('Cihazlar'!S480,2))),"")))),12)))</f>
        <v/>
      </c>
      <c r="J480" s="17" t="str">
        <f>IF(I480="","",I480-TODAY())</f>
        <v/>
      </c>
      <c r="K480" s="16" t="str">
        <f>IF('Cihazlar'!V480="","",IF('Cihazlar'!W480="Uygun değil",(IF('Cihazlar'!V480="","",IF(ISNUMBER('Cihazlar'!V480),'Cihazlar'!V480,IFERROR(DATE(VALUE(RIGHT('Cihazlar'!V480,4)),VALUE(MID('Cihazlar'!V480,4,2)),VALUE(LEFT('Cihazlar'!V480,2))),""))))+0,EDATE((IF('Cihazlar'!V480="","",IF(ISNUMBER('Cihazlar'!V480),'Cihazlar'!V480,IFERROR(DATE(VALUE(RIGHT('Cihazlar'!V480,4)),VALUE(MID('Cihazlar'!V480,4,2)),VALUE(LEFT('Cihazlar'!V480,2))),"")))),12)))</f>
        <v/>
      </c>
      <c r="L480" s="17" t="str">
        <f>IF(K480="","",K480-TODAY())</f>
        <v/>
      </c>
      <c r="M480" s="16" t="str">
        <f>IF('Cihazlar'!F480&lt;&gt;"",IF('Cihazlar'!F480="","",IF(ISNUMBER('Cihazlar'!F480),'Cihazlar'!F480,IFERROR(DATE(VALUE(RIGHT('Cihazlar'!F480,4)),VALUE(MID('Cihazlar'!F480,4,2)),VALUE(LEFT('Cihazlar'!F480,2))),""))),IF('Cihazlar'!E480="","",IF(ISNUMBER('Cihazlar'!E480),'Cihazlar'!E480,IFERROR(DATE(VALUE(RIGHT('Cihazlar'!E480,4)),VALUE(MID('Cihazlar'!E480,4,2)),VALUE(LEFT('Cihazlar'!E480,2))),""))))</f>
        <v/>
      </c>
      <c r="N480" t="str">
        <f>IF('Cihazlar'!C480="","",IFERROR(MATCH('Cihazlar'!C480,'Ürünler'!$A:$A,0),IFERROR(MATCH('Cihazlar'!C480,'Ürünler'!$B:$B,0),"")))</f>
        <v/>
      </c>
      <c r="O480">
        <f>IF(P480&gt;0,0,IF('Cihazlar'!J480&lt;&gt;"",N(VALUE('Cihazlar'!J480)),IF(N480="",0,N(INDEX('Ürünler'!$C:$C,N480)))))</f>
        <v>0</v>
      </c>
      <c r="P480">
        <f>IF('Cihazlar'!K480&lt;&gt;"",N(VALUE('Cihazlar'!K480)),IF('Cihazlar'!J480&lt;&gt;"",0,IF(N480="",0,N(INDEX('Ürünler'!$D:$D,N480)))))</f>
        <v>0</v>
      </c>
    </row>
    <row r="481" spans="1:16">
      <c r="A481" t="str">
        <f>IF(AND('Cihazlar'!A481="",'Cihazlar'!B481=""),"",IFERROR(INDEX('Müşteriler'!$A:$A,MATCH(IF('Cihazlar'!A481="","§",'Cihazlar'!A481),'Müşteriler'!$K:$K,0)),IFERROR(INDEX('Müşteriler'!$A:$A,MATCH(IF('Cihazlar'!B481="","§",'Cihazlar'!B481),'Müşteriler'!$C:$C,0)),'Cihazlar'!A481&amp;'Cihazlar'!B481)))</f>
        <v/>
      </c>
      <c r="B481" t="str">
        <f>IF('Cihazlar'!C481="","",IF(N481="",'Cihazlar'!C481,INDEX('Ürünler'!$B:$B,N481)))</f>
        <v/>
      </c>
      <c r="C481" t="str">
        <f>IF('Cihazlar'!D481="","",'Cihazlar'!D481)</f>
        <v/>
      </c>
      <c r="D481" s="16" t="str">
        <f>M481</f>
        <v/>
      </c>
      <c r="E481" t="str">
        <f>IF(P481&gt;0,P481&amp;" gün",IF(O481&gt;0,O481&amp;" ay",""))</f>
        <v/>
      </c>
      <c r="F481" s="16" t="str">
        <f>IF(OR('Cihazlar'!C481="",M481=""),"",IF(P481&gt;0,M481+P481,IF(O481&gt;0,EDATE(M481,O481),"")))</f>
        <v/>
      </c>
      <c r="G481" s="17" t="str">
        <f>IF(F481="","",F481-TODAY())</f>
        <v/>
      </c>
      <c r="H481" t="str">
        <f>IF(G481="","",IF(G481&lt;0,"Gecikmiş",IF(G481&lt;=30,"30 gün içinde","Planlı")))</f>
        <v/>
      </c>
      <c r="I481" s="16" t="str">
        <f>IF('Cihazlar'!S481="","",IF('Cihazlar'!T481="Uygun değil",(IF('Cihazlar'!S481="","",IF(ISNUMBER('Cihazlar'!S481),'Cihazlar'!S481,IFERROR(DATE(VALUE(RIGHT('Cihazlar'!S481,4)),VALUE(MID('Cihazlar'!S481,4,2)),VALUE(LEFT('Cihazlar'!S481,2))),""))))+0,EDATE((IF('Cihazlar'!S481="","",IF(ISNUMBER('Cihazlar'!S481),'Cihazlar'!S481,IFERROR(DATE(VALUE(RIGHT('Cihazlar'!S481,4)),VALUE(MID('Cihazlar'!S481,4,2)),VALUE(LEFT('Cihazlar'!S481,2))),"")))),12)))</f>
        <v/>
      </c>
      <c r="J481" s="17" t="str">
        <f>IF(I481="","",I481-TODAY())</f>
        <v/>
      </c>
      <c r="K481" s="16" t="str">
        <f>IF('Cihazlar'!V481="","",IF('Cihazlar'!W481="Uygun değil",(IF('Cihazlar'!V481="","",IF(ISNUMBER('Cihazlar'!V481),'Cihazlar'!V481,IFERROR(DATE(VALUE(RIGHT('Cihazlar'!V481,4)),VALUE(MID('Cihazlar'!V481,4,2)),VALUE(LEFT('Cihazlar'!V481,2))),""))))+0,EDATE((IF('Cihazlar'!V481="","",IF(ISNUMBER('Cihazlar'!V481),'Cihazlar'!V481,IFERROR(DATE(VALUE(RIGHT('Cihazlar'!V481,4)),VALUE(MID('Cihazlar'!V481,4,2)),VALUE(LEFT('Cihazlar'!V481,2))),"")))),12)))</f>
        <v/>
      </c>
      <c r="L481" s="17" t="str">
        <f>IF(K481="","",K481-TODAY())</f>
        <v/>
      </c>
      <c r="M481" s="16" t="str">
        <f>IF('Cihazlar'!F481&lt;&gt;"",IF('Cihazlar'!F481="","",IF(ISNUMBER('Cihazlar'!F481),'Cihazlar'!F481,IFERROR(DATE(VALUE(RIGHT('Cihazlar'!F481,4)),VALUE(MID('Cihazlar'!F481,4,2)),VALUE(LEFT('Cihazlar'!F481,2))),""))),IF('Cihazlar'!E481="","",IF(ISNUMBER('Cihazlar'!E481),'Cihazlar'!E481,IFERROR(DATE(VALUE(RIGHT('Cihazlar'!E481,4)),VALUE(MID('Cihazlar'!E481,4,2)),VALUE(LEFT('Cihazlar'!E481,2))),""))))</f>
        <v/>
      </c>
      <c r="N481" t="str">
        <f>IF('Cihazlar'!C481="","",IFERROR(MATCH('Cihazlar'!C481,'Ürünler'!$A:$A,0),IFERROR(MATCH('Cihazlar'!C481,'Ürünler'!$B:$B,0),"")))</f>
        <v/>
      </c>
      <c r="O481">
        <f>IF(P481&gt;0,0,IF('Cihazlar'!J481&lt;&gt;"",N(VALUE('Cihazlar'!J481)),IF(N481="",0,N(INDEX('Ürünler'!$C:$C,N481)))))</f>
        <v>0</v>
      </c>
      <c r="P481">
        <f>IF('Cihazlar'!K481&lt;&gt;"",N(VALUE('Cihazlar'!K481)),IF('Cihazlar'!J481&lt;&gt;"",0,IF(N481="",0,N(INDEX('Ürünler'!$D:$D,N481)))))</f>
        <v>0</v>
      </c>
    </row>
    <row r="482" spans="1:16">
      <c r="A482" t="str">
        <f>IF(AND('Cihazlar'!A482="",'Cihazlar'!B482=""),"",IFERROR(INDEX('Müşteriler'!$A:$A,MATCH(IF('Cihazlar'!A482="","§",'Cihazlar'!A482),'Müşteriler'!$K:$K,0)),IFERROR(INDEX('Müşteriler'!$A:$A,MATCH(IF('Cihazlar'!B482="","§",'Cihazlar'!B482),'Müşteriler'!$C:$C,0)),'Cihazlar'!A482&amp;'Cihazlar'!B482)))</f>
        <v/>
      </c>
      <c r="B482" t="str">
        <f>IF('Cihazlar'!C482="","",IF(N482="",'Cihazlar'!C482,INDEX('Ürünler'!$B:$B,N482)))</f>
        <v/>
      </c>
      <c r="C482" t="str">
        <f>IF('Cihazlar'!D482="","",'Cihazlar'!D482)</f>
        <v/>
      </c>
      <c r="D482" s="16" t="str">
        <f>M482</f>
        <v/>
      </c>
      <c r="E482" t="str">
        <f>IF(P482&gt;0,P482&amp;" gün",IF(O482&gt;0,O482&amp;" ay",""))</f>
        <v/>
      </c>
      <c r="F482" s="16" t="str">
        <f>IF(OR('Cihazlar'!C482="",M482=""),"",IF(P482&gt;0,M482+P482,IF(O482&gt;0,EDATE(M482,O482),"")))</f>
        <v/>
      </c>
      <c r="G482" s="17" t="str">
        <f>IF(F482="","",F482-TODAY())</f>
        <v/>
      </c>
      <c r="H482" t="str">
        <f>IF(G482="","",IF(G482&lt;0,"Gecikmiş",IF(G482&lt;=30,"30 gün içinde","Planlı")))</f>
        <v/>
      </c>
      <c r="I482" s="16" t="str">
        <f>IF('Cihazlar'!S482="","",IF('Cihazlar'!T482="Uygun değil",(IF('Cihazlar'!S482="","",IF(ISNUMBER('Cihazlar'!S482),'Cihazlar'!S482,IFERROR(DATE(VALUE(RIGHT('Cihazlar'!S482,4)),VALUE(MID('Cihazlar'!S482,4,2)),VALUE(LEFT('Cihazlar'!S482,2))),""))))+0,EDATE((IF('Cihazlar'!S482="","",IF(ISNUMBER('Cihazlar'!S482),'Cihazlar'!S482,IFERROR(DATE(VALUE(RIGHT('Cihazlar'!S482,4)),VALUE(MID('Cihazlar'!S482,4,2)),VALUE(LEFT('Cihazlar'!S482,2))),"")))),12)))</f>
        <v/>
      </c>
      <c r="J482" s="17" t="str">
        <f>IF(I482="","",I482-TODAY())</f>
        <v/>
      </c>
      <c r="K482" s="16" t="str">
        <f>IF('Cihazlar'!V482="","",IF('Cihazlar'!W482="Uygun değil",(IF('Cihazlar'!V482="","",IF(ISNUMBER('Cihazlar'!V482),'Cihazlar'!V482,IFERROR(DATE(VALUE(RIGHT('Cihazlar'!V482,4)),VALUE(MID('Cihazlar'!V482,4,2)),VALUE(LEFT('Cihazlar'!V482,2))),""))))+0,EDATE((IF('Cihazlar'!V482="","",IF(ISNUMBER('Cihazlar'!V482),'Cihazlar'!V482,IFERROR(DATE(VALUE(RIGHT('Cihazlar'!V482,4)),VALUE(MID('Cihazlar'!V482,4,2)),VALUE(LEFT('Cihazlar'!V482,2))),"")))),12)))</f>
        <v/>
      </c>
      <c r="L482" s="17" t="str">
        <f>IF(K482="","",K482-TODAY())</f>
        <v/>
      </c>
      <c r="M482" s="16" t="str">
        <f>IF('Cihazlar'!F482&lt;&gt;"",IF('Cihazlar'!F482="","",IF(ISNUMBER('Cihazlar'!F482),'Cihazlar'!F482,IFERROR(DATE(VALUE(RIGHT('Cihazlar'!F482,4)),VALUE(MID('Cihazlar'!F482,4,2)),VALUE(LEFT('Cihazlar'!F482,2))),""))),IF('Cihazlar'!E482="","",IF(ISNUMBER('Cihazlar'!E482),'Cihazlar'!E482,IFERROR(DATE(VALUE(RIGHT('Cihazlar'!E482,4)),VALUE(MID('Cihazlar'!E482,4,2)),VALUE(LEFT('Cihazlar'!E482,2))),""))))</f>
        <v/>
      </c>
      <c r="N482" t="str">
        <f>IF('Cihazlar'!C482="","",IFERROR(MATCH('Cihazlar'!C482,'Ürünler'!$A:$A,0),IFERROR(MATCH('Cihazlar'!C482,'Ürünler'!$B:$B,0),"")))</f>
        <v/>
      </c>
      <c r="O482">
        <f>IF(P482&gt;0,0,IF('Cihazlar'!J482&lt;&gt;"",N(VALUE('Cihazlar'!J482)),IF(N482="",0,N(INDEX('Ürünler'!$C:$C,N482)))))</f>
        <v>0</v>
      </c>
      <c r="P482">
        <f>IF('Cihazlar'!K482&lt;&gt;"",N(VALUE('Cihazlar'!K482)),IF('Cihazlar'!J482&lt;&gt;"",0,IF(N482="",0,N(INDEX('Ürünler'!$D:$D,N482)))))</f>
        <v>0</v>
      </c>
    </row>
    <row r="483" spans="1:16">
      <c r="A483" t="str">
        <f>IF(AND('Cihazlar'!A483="",'Cihazlar'!B483=""),"",IFERROR(INDEX('Müşteriler'!$A:$A,MATCH(IF('Cihazlar'!A483="","§",'Cihazlar'!A483),'Müşteriler'!$K:$K,0)),IFERROR(INDEX('Müşteriler'!$A:$A,MATCH(IF('Cihazlar'!B483="","§",'Cihazlar'!B483),'Müşteriler'!$C:$C,0)),'Cihazlar'!A483&amp;'Cihazlar'!B483)))</f>
        <v/>
      </c>
      <c r="B483" t="str">
        <f>IF('Cihazlar'!C483="","",IF(N483="",'Cihazlar'!C483,INDEX('Ürünler'!$B:$B,N483)))</f>
        <v/>
      </c>
      <c r="C483" t="str">
        <f>IF('Cihazlar'!D483="","",'Cihazlar'!D483)</f>
        <v/>
      </c>
      <c r="D483" s="16" t="str">
        <f>M483</f>
        <v/>
      </c>
      <c r="E483" t="str">
        <f>IF(P483&gt;0,P483&amp;" gün",IF(O483&gt;0,O483&amp;" ay",""))</f>
        <v/>
      </c>
      <c r="F483" s="16" t="str">
        <f>IF(OR('Cihazlar'!C483="",M483=""),"",IF(P483&gt;0,M483+P483,IF(O483&gt;0,EDATE(M483,O483),"")))</f>
        <v/>
      </c>
      <c r="G483" s="17" t="str">
        <f>IF(F483="","",F483-TODAY())</f>
        <v/>
      </c>
      <c r="H483" t="str">
        <f>IF(G483="","",IF(G483&lt;0,"Gecikmiş",IF(G483&lt;=30,"30 gün içinde","Planlı")))</f>
        <v/>
      </c>
      <c r="I483" s="16" t="str">
        <f>IF('Cihazlar'!S483="","",IF('Cihazlar'!T483="Uygun değil",(IF('Cihazlar'!S483="","",IF(ISNUMBER('Cihazlar'!S483),'Cihazlar'!S483,IFERROR(DATE(VALUE(RIGHT('Cihazlar'!S483,4)),VALUE(MID('Cihazlar'!S483,4,2)),VALUE(LEFT('Cihazlar'!S483,2))),""))))+0,EDATE((IF('Cihazlar'!S483="","",IF(ISNUMBER('Cihazlar'!S483),'Cihazlar'!S483,IFERROR(DATE(VALUE(RIGHT('Cihazlar'!S483,4)),VALUE(MID('Cihazlar'!S483,4,2)),VALUE(LEFT('Cihazlar'!S483,2))),"")))),12)))</f>
        <v/>
      </c>
      <c r="J483" s="17" t="str">
        <f>IF(I483="","",I483-TODAY())</f>
        <v/>
      </c>
      <c r="K483" s="16" t="str">
        <f>IF('Cihazlar'!V483="","",IF('Cihazlar'!W483="Uygun değil",(IF('Cihazlar'!V483="","",IF(ISNUMBER('Cihazlar'!V483),'Cihazlar'!V483,IFERROR(DATE(VALUE(RIGHT('Cihazlar'!V483,4)),VALUE(MID('Cihazlar'!V483,4,2)),VALUE(LEFT('Cihazlar'!V483,2))),""))))+0,EDATE((IF('Cihazlar'!V483="","",IF(ISNUMBER('Cihazlar'!V483),'Cihazlar'!V483,IFERROR(DATE(VALUE(RIGHT('Cihazlar'!V483,4)),VALUE(MID('Cihazlar'!V483,4,2)),VALUE(LEFT('Cihazlar'!V483,2))),"")))),12)))</f>
        <v/>
      </c>
      <c r="L483" s="17" t="str">
        <f>IF(K483="","",K483-TODAY())</f>
        <v/>
      </c>
      <c r="M483" s="16" t="str">
        <f>IF('Cihazlar'!F483&lt;&gt;"",IF('Cihazlar'!F483="","",IF(ISNUMBER('Cihazlar'!F483),'Cihazlar'!F483,IFERROR(DATE(VALUE(RIGHT('Cihazlar'!F483,4)),VALUE(MID('Cihazlar'!F483,4,2)),VALUE(LEFT('Cihazlar'!F483,2))),""))),IF('Cihazlar'!E483="","",IF(ISNUMBER('Cihazlar'!E483),'Cihazlar'!E483,IFERROR(DATE(VALUE(RIGHT('Cihazlar'!E483,4)),VALUE(MID('Cihazlar'!E483,4,2)),VALUE(LEFT('Cihazlar'!E483,2))),""))))</f>
        <v/>
      </c>
      <c r="N483" t="str">
        <f>IF('Cihazlar'!C483="","",IFERROR(MATCH('Cihazlar'!C483,'Ürünler'!$A:$A,0),IFERROR(MATCH('Cihazlar'!C483,'Ürünler'!$B:$B,0),"")))</f>
        <v/>
      </c>
      <c r="O483">
        <f>IF(P483&gt;0,0,IF('Cihazlar'!J483&lt;&gt;"",N(VALUE('Cihazlar'!J483)),IF(N483="",0,N(INDEX('Ürünler'!$C:$C,N483)))))</f>
        <v>0</v>
      </c>
      <c r="P483">
        <f>IF('Cihazlar'!K483&lt;&gt;"",N(VALUE('Cihazlar'!K483)),IF('Cihazlar'!J483&lt;&gt;"",0,IF(N483="",0,N(INDEX('Ürünler'!$D:$D,N483)))))</f>
        <v>0</v>
      </c>
    </row>
    <row r="484" spans="1:16">
      <c r="A484" t="str">
        <f>IF(AND('Cihazlar'!A484="",'Cihazlar'!B484=""),"",IFERROR(INDEX('Müşteriler'!$A:$A,MATCH(IF('Cihazlar'!A484="","§",'Cihazlar'!A484),'Müşteriler'!$K:$K,0)),IFERROR(INDEX('Müşteriler'!$A:$A,MATCH(IF('Cihazlar'!B484="","§",'Cihazlar'!B484),'Müşteriler'!$C:$C,0)),'Cihazlar'!A484&amp;'Cihazlar'!B484)))</f>
        <v/>
      </c>
      <c r="B484" t="str">
        <f>IF('Cihazlar'!C484="","",IF(N484="",'Cihazlar'!C484,INDEX('Ürünler'!$B:$B,N484)))</f>
        <v/>
      </c>
      <c r="C484" t="str">
        <f>IF('Cihazlar'!D484="","",'Cihazlar'!D484)</f>
        <v/>
      </c>
      <c r="D484" s="16" t="str">
        <f>M484</f>
        <v/>
      </c>
      <c r="E484" t="str">
        <f>IF(P484&gt;0,P484&amp;" gün",IF(O484&gt;0,O484&amp;" ay",""))</f>
        <v/>
      </c>
      <c r="F484" s="16" t="str">
        <f>IF(OR('Cihazlar'!C484="",M484=""),"",IF(P484&gt;0,M484+P484,IF(O484&gt;0,EDATE(M484,O484),"")))</f>
        <v/>
      </c>
      <c r="G484" s="17" t="str">
        <f>IF(F484="","",F484-TODAY())</f>
        <v/>
      </c>
      <c r="H484" t="str">
        <f>IF(G484="","",IF(G484&lt;0,"Gecikmiş",IF(G484&lt;=30,"30 gün içinde","Planlı")))</f>
        <v/>
      </c>
      <c r="I484" s="16" t="str">
        <f>IF('Cihazlar'!S484="","",IF('Cihazlar'!T484="Uygun değil",(IF('Cihazlar'!S484="","",IF(ISNUMBER('Cihazlar'!S484),'Cihazlar'!S484,IFERROR(DATE(VALUE(RIGHT('Cihazlar'!S484,4)),VALUE(MID('Cihazlar'!S484,4,2)),VALUE(LEFT('Cihazlar'!S484,2))),""))))+0,EDATE((IF('Cihazlar'!S484="","",IF(ISNUMBER('Cihazlar'!S484),'Cihazlar'!S484,IFERROR(DATE(VALUE(RIGHT('Cihazlar'!S484,4)),VALUE(MID('Cihazlar'!S484,4,2)),VALUE(LEFT('Cihazlar'!S484,2))),"")))),12)))</f>
        <v/>
      </c>
      <c r="J484" s="17" t="str">
        <f>IF(I484="","",I484-TODAY())</f>
        <v/>
      </c>
      <c r="K484" s="16" t="str">
        <f>IF('Cihazlar'!V484="","",IF('Cihazlar'!W484="Uygun değil",(IF('Cihazlar'!V484="","",IF(ISNUMBER('Cihazlar'!V484),'Cihazlar'!V484,IFERROR(DATE(VALUE(RIGHT('Cihazlar'!V484,4)),VALUE(MID('Cihazlar'!V484,4,2)),VALUE(LEFT('Cihazlar'!V484,2))),""))))+0,EDATE((IF('Cihazlar'!V484="","",IF(ISNUMBER('Cihazlar'!V484),'Cihazlar'!V484,IFERROR(DATE(VALUE(RIGHT('Cihazlar'!V484,4)),VALUE(MID('Cihazlar'!V484,4,2)),VALUE(LEFT('Cihazlar'!V484,2))),"")))),12)))</f>
        <v/>
      </c>
      <c r="L484" s="17" t="str">
        <f>IF(K484="","",K484-TODAY())</f>
        <v/>
      </c>
      <c r="M484" s="16" t="str">
        <f>IF('Cihazlar'!F484&lt;&gt;"",IF('Cihazlar'!F484="","",IF(ISNUMBER('Cihazlar'!F484),'Cihazlar'!F484,IFERROR(DATE(VALUE(RIGHT('Cihazlar'!F484,4)),VALUE(MID('Cihazlar'!F484,4,2)),VALUE(LEFT('Cihazlar'!F484,2))),""))),IF('Cihazlar'!E484="","",IF(ISNUMBER('Cihazlar'!E484),'Cihazlar'!E484,IFERROR(DATE(VALUE(RIGHT('Cihazlar'!E484,4)),VALUE(MID('Cihazlar'!E484,4,2)),VALUE(LEFT('Cihazlar'!E484,2))),""))))</f>
        <v/>
      </c>
      <c r="N484" t="str">
        <f>IF('Cihazlar'!C484="","",IFERROR(MATCH('Cihazlar'!C484,'Ürünler'!$A:$A,0),IFERROR(MATCH('Cihazlar'!C484,'Ürünler'!$B:$B,0),"")))</f>
        <v/>
      </c>
      <c r="O484">
        <f>IF(P484&gt;0,0,IF('Cihazlar'!J484&lt;&gt;"",N(VALUE('Cihazlar'!J484)),IF(N484="",0,N(INDEX('Ürünler'!$C:$C,N484)))))</f>
        <v>0</v>
      </c>
      <c r="P484">
        <f>IF('Cihazlar'!K484&lt;&gt;"",N(VALUE('Cihazlar'!K484)),IF('Cihazlar'!J484&lt;&gt;"",0,IF(N484="",0,N(INDEX('Ürünler'!$D:$D,N484)))))</f>
        <v>0</v>
      </c>
    </row>
    <row r="485" spans="1:16">
      <c r="A485" t="str">
        <f>IF(AND('Cihazlar'!A485="",'Cihazlar'!B485=""),"",IFERROR(INDEX('Müşteriler'!$A:$A,MATCH(IF('Cihazlar'!A485="","§",'Cihazlar'!A485),'Müşteriler'!$K:$K,0)),IFERROR(INDEX('Müşteriler'!$A:$A,MATCH(IF('Cihazlar'!B485="","§",'Cihazlar'!B485),'Müşteriler'!$C:$C,0)),'Cihazlar'!A485&amp;'Cihazlar'!B485)))</f>
        <v/>
      </c>
      <c r="B485" t="str">
        <f>IF('Cihazlar'!C485="","",IF(N485="",'Cihazlar'!C485,INDEX('Ürünler'!$B:$B,N485)))</f>
        <v/>
      </c>
      <c r="C485" t="str">
        <f>IF('Cihazlar'!D485="","",'Cihazlar'!D485)</f>
        <v/>
      </c>
      <c r="D485" s="16" t="str">
        <f>M485</f>
        <v/>
      </c>
      <c r="E485" t="str">
        <f>IF(P485&gt;0,P485&amp;" gün",IF(O485&gt;0,O485&amp;" ay",""))</f>
        <v/>
      </c>
      <c r="F485" s="16" t="str">
        <f>IF(OR('Cihazlar'!C485="",M485=""),"",IF(P485&gt;0,M485+P485,IF(O485&gt;0,EDATE(M485,O485),"")))</f>
        <v/>
      </c>
      <c r="G485" s="17" t="str">
        <f>IF(F485="","",F485-TODAY())</f>
        <v/>
      </c>
      <c r="H485" t="str">
        <f>IF(G485="","",IF(G485&lt;0,"Gecikmiş",IF(G485&lt;=30,"30 gün içinde","Planlı")))</f>
        <v/>
      </c>
      <c r="I485" s="16" t="str">
        <f>IF('Cihazlar'!S485="","",IF('Cihazlar'!T485="Uygun değil",(IF('Cihazlar'!S485="","",IF(ISNUMBER('Cihazlar'!S485),'Cihazlar'!S485,IFERROR(DATE(VALUE(RIGHT('Cihazlar'!S485,4)),VALUE(MID('Cihazlar'!S485,4,2)),VALUE(LEFT('Cihazlar'!S485,2))),""))))+0,EDATE((IF('Cihazlar'!S485="","",IF(ISNUMBER('Cihazlar'!S485),'Cihazlar'!S485,IFERROR(DATE(VALUE(RIGHT('Cihazlar'!S485,4)),VALUE(MID('Cihazlar'!S485,4,2)),VALUE(LEFT('Cihazlar'!S485,2))),"")))),12)))</f>
        <v/>
      </c>
      <c r="J485" s="17" t="str">
        <f>IF(I485="","",I485-TODAY())</f>
        <v/>
      </c>
      <c r="K485" s="16" t="str">
        <f>IF('Cihazlar'!V485="","",IF('Cihazlar'!W485="Uygun değil",(IF('Cihazlar'!V485="","",IF(ISNUMBER('Cihazlar'!V485),'Cihazlar'!V485,IFERROR(DATE(VALUE(RIGHT('Cihazlar'!V485,4)),VALUE(MID('Cihazlar'!V485,4,2)),VALUE(LEFT('Cihazlar'!V485,2))),""))))+0,EDATE((IF('Cihazlar'!V485="","",IF(ISNUMBER('Cihazlar'!V485),'Cihazlar'!V485,IFERROR(DATE(VALUE(RIGHT('Cihazlar'!V485,4)),VALUE(MID('Cihazlar'!V485,4,2)),VALUE(LEFT('Cihazlar'!V485,2))),"")))),12)))</f>
        <v/>
      </c>
      <c r="L485" s="17" t="str">
        <f>IF(K485="","",K485-TODAY())</f>
        <v/>
      </c>
      <c r="M485" s="16" t="str">
        <f>IF('Cihazlar'!F485&lt;&gt;"",IF('Cihazlar'!F485="","",IF(ISNUMBER('Cihazlar'!F485),'Cihazlar'!F485,IFERROR(DATE(VALUE(RIGHT('Cihazlar'!F485,4)),VALUE(MID('Cihazlar'!F485,4,2)),VALUE(LEFT('Cihazlar'!F485,2))),""))),IF('Cihazlar'!E485="","",IF(ISNUMBER('Cihazlar'!E485),'Cihazlar'!E485,IFERROR(DATE(VALUE(RIGHT('Cihazlar'!E485,4)),VALUE(MID('Cihazlar'!E485,4,2)),VALUE(LEFT('Cihazlar'!E485,2))),""))))</f>
        <v/>
      </c>
      <c r="N485" t="str">
        <f>IF('Cihazlar'!C485="","",IFERROR(MATCH('Cihazlar'!C485,'Ürünler'!$A:$A,0),IFERROR(MATCH('Cihazlar'!C485,'Ürünler'!$B:$B,0),"")))</f>
        <v/>
      </c>
      <c r="O485">
        <f>IF(P485&gt;0,0,IF('Cihazlar'!J485&lt;&gt;"",N(VALUE('Cihazlar'!J485)),IF(N485="",0,N(INDEX('Ürünler'!$C:$C,N485)))))</f>
        <v>0</v>
      </c>
      <c r="P485">
        <f>IF('Cihazlar'!K485&lt;&gt;"",N(VALUE('Cihazlar'!K485)),IF('Cihazlar'!J485&lt;&gt;"",0,IF(N485="",0,N(INDEX('Ürünler'!$D:$D,N485)))))</f>
        <v>0</v>
      </c>
    </row>
    <row r="486" spans="1:16">
      <c r="A486" t="str">
        <f>IF(AND('Cihazlar'!A486="",'Cihazlar'!B486=""),"",IFERROR(INDEX('Müşteriler'!$A:$A,MATCH(IF('Cihazlar'!A486="","§",'Cihazlar'!A486),'Müşteriler'!$K:$K,0)),IFERROR(INDEX('Müşteriler'!$A:$A,MATCH(IF('Cihazlar'!B486="","§",'Cihazlar'!B486),'Müşteriler'!$C:$C,0)),'Cihazlar'!A486&amp;'Cihazlar'!B486)))</f>
        <v/>
      </c>
      <c r="B486" t="str">
        <f>IF('Cihazlar'!C486="","",IF(N486="",'Cihazlar'!C486,INDEX('Ürünler'!$B:$B,N486)))</f>
        <v/>
      </c>
      <c r="C486" t="str">
        <f>IF('Cihazlar'!D486="","",'Cihazlar'!D486)</f>
        <v/>
      </c>
      <c r="D486" s="16" t="str">
        <f>M486</f>
        <v/>
      </c>
      <c r="E486" t="str">
        <f>IF(P486&gt;0,P486&amp;" gün",IF(O486&gt;0,O486&amp;" ay",""))</f>
        <v/>
      </c>
      <c r="F486" s="16" t="str">
        <f>IF(OR('Cihazlar'!C486="",M486=""),"",IF(P486&gt;0,M486+P486,IF(O486&gt;0,EDATE(M486,O486),"")))</f>
        <v/>
      </c>
      <c r="G486" s="17" t="str">
        <f>IF(F486="","",F486-TODAY())</f>
        <v/>
      </c>
      <c r="H486" t="str">
        <f>IF(G486="","",IF(G486&lt;0,"Gecikmiş",IF(G486&lt;=30,"30 gün içinde","Planlı")))</f>
        <v/>
      </c>
      <c r="I486" s="16" t="str">
        <f>IF('Cihazlar'!S486="","",IF('Cihazlar'!T486="Uygun değil",(IF('Cihazlar'!S486="","",IF(ISNUMBER('Cihazlar'!S486),'Cihazlar'!S486,IFERROR(DATE(VALUE(RIGHT('Cihazlar'!S486,4)),VALUE(MID('Cihazlar'!S486,4,2)),VALUE(LEFT('Cihazlar'!S486,2))),""))))+0,EDATE((IF('Cihazlar'!S486="","",IF(ISNUMBER('Cihazlar'!S486),'Cihazlar'!S486,IFERROR(DATE(VALUE(RIGHT('Cihazlar'!S486,4)),VALUE(MID('Cihazlar'!S486,4,2)),VALUE(LEFT('Cihazlar'!S486,2))),"")))),12)))</f>
        <v/>
      </c>
      <c r="J486" s="17" t="str">
        <f>IF(I486="","",I486-TODAY())</f>
        <v/>
      </c>
      <c r="K486" s="16" t="str">
        <f>IF('Cihazlar'!V486="","",IF('Cihazlar'!W486="Uygun değil",(IF('Cihazlar'!V486="","",IF(ISNUMBER('Cihazlar'!V486),'Cihazlar'!V486,IFERROR(DATE(VALUE(RIGHT('Cihazlar'!V486,4)),VALUE(MID('Cihazlar'!V486,4,2)),VALUE(LEFT('Cihazlar'!V486,2))),""))))+0,EDATE((IF('Cihazlar'!V486="","",IF(ISNUMBER('Cihazlar'!V486),'Cihazlar'!V486,IFERROR(DATE(VALUE(RIGHT('Cihazlar'!V486,4)),VALUE(MID('Cihazlar'!V486,4,2)),VALUE(LEFT('Cihazlar'!V486,2))),"")))),12)))</f>
        <v/>
      </c>
      <c r="L486" s="17" t="str">
        <f>IF(K486="","",K486-TODAY())</f>
        <v/>
      </c>
      <c r="M486" s="16" t="str">
        <f>IF('Cihazlar'!F486&lt;&gt;"",IF('Cihazlar'!F486="","",IF(ISNUMBER('Cihazlar'!F486),'Cihazlar'!F486,IFERROR(DATE(VALUE(RIGHT('Cihazlar'!F486,4)),VALUE(MID('Cihazlar'!F486,4,2)),VALUE(LEFT('Cihazlar'!F486,2))),""))),IF('Cihazlar'!E486="","",IF(ISNUMBER('Cihazlar'!E486),'Cihazlar'!E486,IFERROR(DATE(VALUE(RIGHT('Cihazlar'!E486,4)),VALUE(MID('Cihazlar'!E486,4,2)),VALUE(LEFT('Cihazlar'!E486,2))),""))))</f>
        <v/>
      </c>
      <c r="N486" t="str">
        <f>IF('Cihazlar'!C486="","",IFERROR(MATCH('Cihazlar'!C486,'Ürünler'!$A:$A,0),IFERROR(MATCH('Cihazlar'!C486,'Ürünler'!$B:$B,0),"")))</f>
        <v/>
      </c>
      <c r="O486">
        <f>IF(P486&gt;0,0,IF('Cihazlar'!J486&lt;&gt;"",N(VALUE('Cihazlar'!J486)),IF(N486="",0,N(INDEX('Ürünler'!$C:$C,N486)))))</f>
        <v>0</v>
      </c>
      <c r="P486">
        <f>IF('Cihazlar'!K486&lt;&gt;"",N(VALUE('Cihazlar'!K486)),IF('Cihazlar'!J486&lt;&gt;"",0,IF(N486="",0,N(INDEX('Ürünler'!$D:$D,N486)))))</f>
        <v>0</v>
      </c>
    </row>
    <row r="487" spans="1:16">
      <c r="A487" t="str">
        <f>IF(AND('Cihazlar'!A487="",'Cihazlar'!B487=""),"",IFERROR(INDEX('Müşteriler'!$A:$A,MATCH(IF('Cihazlar'!A487="","§",'Cihazlar'!A487),'Müşteriler'!$K:$K,0)),IFERROR(INDEX('Müşteriler'!$A:$A,MATCH(IF('Cihazlar'!B487="","§",'Cihazlar'!B487),'Müşteriler'!$C:$C,0)),'Cihazlar'!A487&amp;'Cihazlar'!B487)))</f>
        <v/>
      </c>
      <c r="B487" t="str">
        <f>IF('Cihazlar'!C487="","",IF(N487="",'Cihazlar'!C487,INDEX('Ürünler'!$B:$B,N487)))</f>
        <v/>
      </c>
      <c r="C487" t="str">
        <f>IF('Cihazlar'!D487="","",'Cihazlar'!D487)</f>
        <v/>
      </c>
      <c r="D487" s="16" t="str">
        <f>M487</f>
        <v/>
      </c>
      <c r="E487" t="str">
        <f>IF(P487&gt;0,P487&amp;" gün",IF(O487&gt;0,O487&amp;" ay",""))</f>
        <v/>
      </c>
      <c r="F487" s="16" t="str">
        <f>IF(OR('Cihazlar'!C487="",M487=""),"",IF(P487&gt;0,M487+P487,IF(O487&gt;0,EDATE(M487,O487),"")))</f>
        <v/>
      </c>
      <c r="G487" s="17" t="str">
        <f>IF(F487="","",F487-TODAY())</f>
        <v/>
      </c>
      <c r="H487" t="str">
        <f>IF(G487="","",IF(G487&lt;0,"Gecikmiş",IF(G487&lt;=30,"30 gün içinde","Planlı")))</f>
        <v/>
      </c>
      <c r="I487" s="16" t="str">
        <f>IF('Cihazlar'!S487="","",IF('Cihazlar'!T487="Uygun değil",(IF('Cihazlar'!S487="","",IF(ISNUMBER('Cihazlar'!S487),'Cihazlar'!S487,IFERROR(DATE(VALUE(RIGHT('Cihazlar'!S487,4)),VALUE(MID('Cihazlar'!S487,4,2)),VALUE(LEFT('Cihazlar'!S487,2))),""))))+0,EDATE((IF('Cihazlar'!S487="","",IF(ISNUMBER('Cihazlar'!S487),'Cihazlar'!S487,IFERROR(DATE(VALUE(RIGHT('Cihazlar'!S487,4)),VALUE(MID('Cihazlar'!S487,4,2)),VALUE(LEFT('Cihazlar'!S487,2))),"")))),12)))</f>
        <v/>
      </c>
      <c r="J487" s="17" t="str">
        <f>IF(I487="","",I487-TODAY())</f>
        <v/>
      </c>
      <c r="K487" s="16" t="str">
        <f>IF('Cihazlar'!V487="","",IF('Cihazlar'!W487="Uygun değil",(IF('Cihazlar'!V487="","",IF(ISNUMBER('Cihazlar'!V487),'Cihazlar'!V487,IFERROR(DATE(VALUE(RIGHT('Cihazlar'!V487,4)),VALUE(MID('Cihazlar'!V487,4,2)),VALUE(LEFT('Cihazlar'!V487,2))),""))))+0,EDATE((IF('Cihazlar'!V487="","",IF(ISNUMBER('Cihazlar'!V487),'Cihazlar'!V487,IFERROR(DATE(VALUE(RIGHT('Cihazlar'!V487,4)),VALUE(MID('Cihazlar'!V487,4,2)),VALUE(LEFT('Cihazlar'!V487,2))),"")))),12)))</f>
        <v/>
      </c>
      <c r="L487" s="17" t="str">
        <f>IF(K487="","",K487-TODAY())</f>
        <v/>
      </c>
      <c r="M487" s="16" t="str">
        <f>IF('Cihazlar'!F487&lt;&gt;"",IF('Cihazlar'!F487="","",IF(ISNUMBER('Cihazlar'!F487),'Cihazlar'!F487,IFERROR(DATE(VALUE(RIGHT('Cihazlar'!F487,4)),VALUE(MID('Cihazlar'!F487,4,2)),VALUE(LEFT('Cihazlar'!F487,2))),""))),IF('Cihazlar'!E487="","",IF(ISNUMBER('Cihazlar'!E487),'Cihazlar'!E487,IFERROR(DATE(VALUE(RIGHT('Cihazlar'!E487,4)),VALUE(MID('Cihazlar'!E487,4,2)),VALUE(LEFT('Cihazlar'!E487,2))),""))))</f>
        <v/>
      </c>
      <c r="N487" t="str">
        <f>IF('Cihazlar'!C487="","",IFERROR(MATCH('Cihazlar'!C487,'Ürünler'!$A:$A,0),IFERROR(MATCH('Cihazlar'!C487,'Ürünler'!$B:$B,0),"")))</f>
        <v/>
      </c>
      <c r="O487">
        <f>IF(P487&gt;0,0,IF('Cihazlar'!J487&lt;&gt;"",N(VALUE('Cihazlar'!J487)),IF(N487="",0,N(INDEX('Ürünler'!$C:$C,N487)))))</f>
        <v>0</v>
      </c>
      <c r="P487">
        <f>IF('Cihazlar'!K487&lt;&gt;"",N(VALUE('Cihazlar'!K487)),IF('Cihazlar'!J487&lt;&gt;"",0,IF(N487="",0,N(INDEX('Ürünler'!$D:$D,N487)))))</f>
        <v>0</v>
      </c>
    </row>
    <row r="488" spans="1:16">
      <c r="A488" t="str">
        <f>IF(AND('Cihazlar'!A488="",'Cihazlar'!B488=""),"",IFERROR(INDEX('Müşteriler'!$A:$A,MATCH(IF('Cihazlar'!A488="","§",'Cihazlar'!A488),'Müşteriler'!$K:$K,0)),IFERROR(INDEX('Müşteriler'!$A:$A,MATCH(IF('Cihazlar'!B488="","§",'Cihazlar'!B488),'Müşteriler'!$C:$C,0)),'Cihazlar'!A488&amp;'Cihazlar'!B488)))</f>
        <v/>
      </c>
      <c r="B488" t="str">
        <f>IF('Cihazlar'!C488="","",IF(N488="",'Cihazlar'!C488,INDEX('Ürünler'!$B:$B,N488)))</f>
        <v/>
      </c>
      <c r="C488" t="str">
        <f>IF('Cihazlar'!D488="","",'Cihazlar'!D488)</f>
        <v/>
      </c>
      <c r="D488" s="16" t="str">
        <f>M488</f>
        <v/>
      </c>
      <c r="E488" t="str">
        <f>IF(P488&gt;0,P488&amp;" gün",IF(O488&gt;0,O488&amp;" ay",""))</f>
        <v/>
      </c>
      <c r="F488" s="16" t="str">
        <f>IF(OR('Cihazlar'!C488="",M488=""),"",IF(P488&gt;0,M488+P488,IF(O488&gt;0,EDATE(M488,O488),"")))</f>
        <v/>
      </c>
      <c r="G488" s="17" t="str">
        <f>IF(F488="","",F488-TODAY())</f>
        <v/>
      </c>
      <c r="H488" t="str">
        <f>IF(G488="","",IF(G488&lt;0,"Gecikmiş",IF(G488&lt;=30,"30 gün içinde","Planlı")))</f>
        <v/>
      </c>
      <c r="I488" s="16" t="str">
        <f>IF('Cihazlar'!S488="","",IF('Cihazlar'!T488="Uygun değil",(IF('Cihazlar'!S488="","",IF(ISNUMBER('Cihazlar'!S488),'Cihazlar'!S488,IFERROR(DATE(VALUE(RIGHT('Cihazlar'!S488,4)),VALUE(MID('Cihazlar'!S488,4,2)),VALUE(LEFT('Cihazlar'!S488,2))),""))))+0,EDATE((IF('Cihazlar'!S488="","",IF(ISNUMBER('Cihazlar'!S488),'Cihazlar'!S488,IFERROR(DATE(VALUE(RIGHT('Cihazlar'!S488,4)),VALUE(MID('Cihazlar'!S488,4,2)),VALUE(LEFT('Cihazlar'!S488,2))),"")))),12)))</f>
        <v/>
      </c>
      <c r="J488" s="17" t="str">
        <f>IF(I488="","",I488-TODAY())</f>
        <v/>
      </c>
      <c r="K488" s="16" t="str">
        <f>IF('Cihazlar'!V488="","",IF('Cihazlar'!W488="Uygun değil",(IF('Cihazlar'!V488="","",IF(ISNUMBER('Cihazlar'!V488),'Cihazlar'!V488,IFERROR(DATE(VALUE(RIGHT('Cihazlar'!V488,4)),VALUE(MID('Cihazlar'!V488,4,2)),VALUE(LEFT('Cihazlar'!V488,2))),""))))+0,EDATE((IF('Cihazlar'!V488="","",IF(ISNUMBER('Cihazlar'!V488),'Cihazlar'!V488,IFERROR(DATE(VALUE(RIGHT('Cihazlar'!V488,4)),VALUE(MID('Cihazlar'!V488,4,2)),VALUE(LEFT('Cihazlar'!V488,2))),"")))),12)))</f>
        <v/>
      </c>
      <c r="L488" s="17" t="str">
        <f>IF(K488="","",K488-TODAY())</f>
        <v/>
      </c>
      <c r="M488" s="16" t="str">
        <f>IF('Cihazlar'!F488&lt;&gt;"",IF('Cihazlar'!F488="","",IF(ISNUMBER('Cihazlar'!F488),'Cihazlar'!F488,IFERROR(DATE(VALUE(RIGHT('Cihazlar'!F488,4)),VALUE(MID('Cihazlar'!F488,4,2)),VALUE(LEFT('Cihazlar'!F488,2))),""))),IF('Cihazlar'!E488="","",IF(ISNUMBER('Cihazlar'!E488),'Cihazlar'!E488,IFERROR(DATE(VALUE(RIGHT('Cihazlar'!E488,4)),VALUE(MID('Cihazlar'!E488,4,2)),VALUE(LEFT('Cihazlar'!E488,2))),""))))</f>
        <v/>
      </c>
      <c r="N488" t="str">
        <f>IF('Cihazlar'!C488="","",IFERROR(MATCH('Cihazlar'!C488,'Ürünler'!$A:$A,0),IFERROR(MATCH('Cihazlar'!C488,'Ürünler'!$B:$B,0),"")))</f>
        <v/>
      </c>
      <c r="O488">
        <f>IF(P488&gt;0,0,IF('Cihazlar'!J488&lt;&gt;"",N(VALUE('Cihazlar'!J488)),IF(N488="",0,N(INDEX('Ürünler'!$C:$C,N488)))))</f>
        <v>0</v>
      </c>
      <c r="P488">
        <f>IF('Cihazlar'!K488&lt;&gt;"",N(VALUE('Cihazlar'!K488)),IF('Cihazlar'!J488&lt;&gt;"",0,IF(N488="",0,N(INDEX('Ürünler'!$D:$D,N488)))))</f>
        <v>0</v>
      </c>
    </row>
    <row r="489" spans="1:16">
      <c r="A489" t="str">
        <f>IF(AND('Cihazlar'!A489="",'Cihazlar'!B489=""),"",IFERROR(INDEX('Müşteriler'!$A:$A,MATCH(IF('Cihazlar'!A489="","§",'Cihazlar'!A489),'Müşteriler'!$K:$K,0)),IFERROR(INDEX('Müşteriler'!$A:$A,MATCH(IF('Cihazlar'!B489="","§",'Cihazlar'!B489),'Müşteriler'!$C:$C,0)),'Cihazlar'!A489&amp;'Cihazlar'!B489)))</f>
        <v/>
      </c>
      <c r="B489" t="str">
        <f>IF('Cihazlar'!C489="","",IF(N489="",'Cihazlar'!C489,INDEX('Ürünler'!$B:$B,N489)))</f>
        <v/>
      </c>
      <c r="C489" t="str">
        <f>IF('Cihazlar'!D489="","",'Cihazlar'!D489)</f>
        <v/>
      </c>
      <c r="D489" s="16" t="str">
        <f>M489</f>
        <v/>
      </c>
      <c r="E489" t="str">
        <f>IF(P489&gt;0,P489&amp;" gün",IF(O489&gt;0,O489&amp;" ay",""))</f>
        <v/>
      </c>
      <c r="F489" s="16" t="str">
        <f>IF(OR('Cihazlar'!C489="",M489=""),"",IF(P489&gt;0,M489+P489,IF(O489&gt;0,EDATE(M489,O489),"")))</f>
        <v/>
      </c>
      <c r="G489" s="17" t="str">
        <f>IF(F489="","",F489-TODAY())</f>
        <v/>
      </c>
      <c r="H489" t="str">
        <f>IF(G489="","",IF(G489&lt;0,"Gecikmiş",IF(G489&lt;=30,"30 gün içinde","Planlı")))</f>
        <v/>
      </c>
      <c r="I489" s="16" t="str">
        <f>IF('Cihazlar'!S489="","",IF('Cihazlar'!T489="Uygun değil",(IF('Cihazlar'!S489="","",IF(ISNUMBER('Cihazlar'!S489),'Cihazlar'!S489,IFERROR(DATE(VALUE(RIGHT('Cihazlar'!S489,4)),VALUE(MID('Cihazlar'!S489,4,2)),VALUE(LEFT('Cihazlar'!S489,2))),""))))+0,EDATE((IF('Cihazlar'!S489="","",IF(ISNUMBER('Cihazlar'!S489),'Cihazlar'!S489,IFERROR(DATE(VALUE(RIGHT('Cihazlar'!S489,4)),VALUE(MID('Cihazlar'!S489,4,2)),VALUE(LEFT('Cihazlar'!S489,2))),"")))),12)))</f>
        <v/>
      </c>
      <c r="J489" s="17" t="str">
        <f>IF(I489="","",I489-TODAY())</f>
        <v/>
      </c>
      <c r="K489" s="16" t="str">
        <f>IF('Cihazlar'!V489="","",IF('Cihazlar'!W489="Uygun değil",(IF('Cihazlar'!V489="","",IF(ISNUMBER('Cihazlar'!V489),'Cihazlar'!V489,IFERROR(DATE(VALUE(RIGHT('Cihazlar'!V489,4)),VALUE(MID('Cihazlar'!V489,4,2)),VALUE(LEFT('Cihazlar'!V489,2))),""))))+0,EDATE((IF('Cihazlar'!V489="","",IF(ISNUMBER('Cihazlar'!V489),'Cihazlar'!V489,IFERROR(DATE(VALUE(RIGHT('Cihazlar'!V489,4)),VALUE(MID('Cihazlar'!V489,4,2)),VALUE(LEFT('Cihazlar'!V489,2))),"")))),12)))</f>
        <v/>
      </c>
      <c r="L489" s="17" t="str">
        <f>IF(K489="","",K489-TODAY())</f>
        <v/>
      </c>
      <c r="M489" s="16" t="str">
        <f>IF('Cihazlar'!F489&lt;&gt;"",IF('Cihazlar'!F489="","",IF(ISNUMBER('Cihazlar'!F489),'Cihazlar'!F489,IFERROR(DATE(VALUE(RIGHT('Cihazlar'!F489,4)),VALUE(MID('Cihazlar'!F489,4,2)),VALUE(LEFT('Cihazlar'!F489,2))),""))),IF('Cihazlar'!E489="","",IF(ISNUMBER('Cihazlar'!E489),'Cihazlar'!E489,IFERROR(DATE(VALUE(RIGHT('Cihazlar'!E489,4)),VALUE(MID('Cihazlar'!E489,4,2)),VALUE(LEFT('Cihazlar'!E489,2))),""))))</f>
        <v/>
      </c>
      <c r="N489" t="str">
        <f>IF('Cihazlar'!C489="","",IFERROR(MATCH('Cihazlar'!C489,'Ürünler'!$A:$A,0),IFERROR(MATCH('Cihazlar'!C489,'Ürünler'!$B:$B,0),"")))</f>
        <v/>
      </c>
      <c r="O489">
        <f>IF(P489&gt;0,0,IF('Cihazlar'!J489&lt;&gt;"",N(VALUE('Cihazlar'!J489)),IF(N489="",0,N(INDEX('Ürünler'!$C:$C,N489)))))</f>
        <v>0</v>
      </c>
      <c r="P489">
        <f>IF('Cihazlar'!K489&lt;&gt;"",N(VALUE('Cihazlar'!K489)),IF('Cihazlar'!J489&lt;&gt;"",0,IF(N489="",0,N(INDEX('Ürünler'!$D:$D,N489)))))</f>
        <v>0</v>
      </c>
    </row>
    <row r="490" spans="1:16">
      <c r="A490" t="str">
        <f>IF(AND('Cihazlar'!A490="",'Cihazlar'!B490=""),"",IFERROR(INDEX('Müşteriler'!$A:$A,MATCH(IF('Cihazlar'!A490="","§",'Cihazlar'!A490),'Müşteriler'!$K:$K,0)),IFERROR(INDEX('Müşteriler'!$A:$A,MATCH(IF('Cihazlar'!B490="","§",'Cihazlar'!B490),'Müşteriler'!$C:$C,0)),'Cihazlar'!A490&amp;'Cihazlar'!B490)))</f>
        <v/>
      </c>
      <c r="B490" t="str">
        <f>IF('Cihazlar'!C490="","",IF(N490="",'Cihazlar'!C490,INDEX('Ürünler'!$B:$B,N490)))</f>
        <v/>
      </c>
      <c r="C490" t="str">
        <f>IF('Cihazlar'!D490="","",'Cihazlar'!D490)</f>
        <v/>
      </c>
      <c r="D490" s="16" t="str">
        <f>M490</f>
        <v/>
      </c>
      <c r="E490" t="str">
        <f>IF(P490&gt;0,P490&amp;" gün",IF(O490&gt;0,O490&amp;" ay",""))</f>
        <v/>
      </c>
      <c r="F490" s="16" t="str">
        <f>IF(OR('Cihazlar'!C490="",M490=""),"",IF(P490&gt;0,M490+P490,IF(O490&gt;0,EDATE(M490,O490),"")))</f>
        <v/>
      </c>
      <c r="G490" s="17" t="str">
        <f>IF(F490="","",F490-TODAY())</f>
        <v/>
      </c>
      <c r="H490" t="str">
        <f>IF(G490="","",IF(G490&lt;0,"Gecikmiş",IF(G490&lt;=30,"30 gün içinde","Planlı")))</f>
        <v/>
      </c>
      <c r="I490" s="16" t="str">
        <f>IF('Cihazlar'!S490="","",IF('Cihazlar'!T490="Uygun değil",(IF('Cihazlar'!S490="","",IF(ISNUMBER('Cihazlar'!S490),'Cihazlar'!S490,IFERROR(DATE(VALUE(RIGHT('Cihazlar'!S490,4)),VALUE(MID('Cihazlar'!S490,4,2)),VALUE(LEFT('Cihazlar'!S490,2))),""))))+0,EDATE((IF('Cihazlar'!S490="","",IF(ISNUMBER('Cihazlar'!S490),'Cihazlar'!S490,IFERROR(DATE(VALUE(RIGHT('Cihazlar'!S490,4)),VALUE(MID('Cihazlar'!S490,4,2)),VALUE(LEFT('Cihazlar'!S490,2))),"")))),12)))</f>
        <v/>
      </c>
      <c r="J490" s="17" t="str">
        <f>IF(I490="","",I490-TODAY())</f>
        <v/>
      </c>
      <c r="K490" s="16" t="str">
        <f>IF('Cihazlar'!V490="","",IF('Cihazlar'!W490="Uygun değil",(IF('Cihazlar'!V490="","",IF(ISNUMBER('Cihazlar'!V490),'Cihazlar'!V490,IFERROR(DATE(VALUE(RIGHT('Cihazlar'!V490,4)),VALUE(MID('Cihazlar'!V490,4,2)),VALUE(LEFT('Cihazlar'!V490,2))),""))))+0,EDATE((IF('Cihazlar'!V490="","",IF(ISNUMBER('Cihazlar'!V490),'Cihazlar'!V490,IFERROR(DATE(VALUE(RIGHT('Cihazlar'!V490,4)),VALUE(MID('Cihazlar'!V490,4,2)),VALUE(LEFT('Cihazlar'!V490,2))),"")))),12)))</f>
        <v/>
      </c>
      <c r="L490" s="17" t="str">
        <f>IF(K490="","",K490-TODAY())</f>
        <v/>
      </c>
      <c r="M490" s="16" t="str">
        <f>IF('Cihazlar'!F490&lt;&gt;"",IF('Cihazlar'!F490="","",IF(ISNUMBER('Cihazlar'!F490),'Cihazlar'!F490,IFERROR(DATE(VALUE(RIGHT('Cihazlar'!F490,4)),VALUE(MID('Cihazlar'!F490,4,2)),VALUE(LEFT('Cihazlar'!F490,2))),""))),IF('Cihazlar'!E490="","",IF(ISNUMBER('Cihazlar'!E490),'Cihazlar'!E490,IFERROR(DATE(VALUE(RIGHT('Cihazlar'!E490,4)),VALUE(MID('Cihazlar'!E490,4,2)),VALUE(LEFT('Cihazlar'!E490,2))),""))))</f>
        <v/>
      </c>
      <c r="N490" t="str">
        <f>IF('Cihazlar'!C490="","",IFERROR(MATCH('Cihazlar'!C490,'Ürünler'!$A:$A,0),IFERROR(MATCH('Cihazlar'!C490,'Ürünler'!$B:$B,0),"")))</f>
        <v/>
      </c>
      <c r="O490">
        <f>IF(P490&gt;0,0,IF('Cihazlar'!J490&lt;&gt;"",N(VALUE('Cihazlar'!J490)),IF(N490="",0,N(INDEX('Ürünler'!$C:$C,N490)))))</f>
        <v>0</v>
      </c>
      <c r="P490">
        <f>IF('Cihazlar'!K490&lt;&gt;"",N(VALUE('Cihazlar'!K490)),IF('Cihazlar'!J490&lt;&gt;"",0,IF(N490="",0,N(INDEX('Ürünler'!$D:$D,N490)))))</f>
        <v>0</v>
      </c>
    </row>
    <row r="491" spans="1:16">
      <c r="A491" t="str">
        <f>IF(AND('Cihazlar'!A491="",'Cihazlar'!B491=""),"",IFERROR(INDEX('Müşteriler'!$A:$A,MATCH(IF('Cihazlar'!A491="","§",'Cihazlar'!A491),'Müşteriler'!$K:$K,0)),IFERROR(INDEX('Müşteriler'!$A:$A,MATCH(IF('Cihazlar'!B491="","§",'Cihazlar'!B491),'Müşteriler'!$C:$C,0)),'Cihazlar'!A491&amp;'Cihazlar'!B491)))</f>
        <v/>
      </c>
      <c r="B491" t="str">
        <f>IF('Cihazlar'!C491="","",IF(N491="",'Cihazlar'!C491,INDEX('Ürünler'!$B:$B,N491)))</f>
        <v/>
      </c>
      <c r="C491" t="str">
        <f>IF('Cihazlar'!D491="","",'Cihazlar'!D491)</f>
        <v/>
      </c>
      <c r="D491" s="16" t="str">
        <f>M491</f>
        <v/>
      </c>
      <c r="E491" t="str">
        <f>IF(P491&gt;0,P491&amp;" gün",IF(O491&gt;0,O491&amp;" ay",""))</f>
        <v/>
      </c>
      <c r="F491" s="16" t="str">
        <f>IF(OR('Cihazlar'!C491="",M491=""),"",IF(P491&gt;0,M491+P491,IF(O491&gt;0,EDATE(M491,O491),"")))</f>
        <v/>
      </c>
      <c r="G491" s="17" t="str">
        <f>IF(F491="","",F491-TODAY())</f>
        <v/>
      </c>
      <c r="H491" t="str">
        <f>IF(G491="","",IF(G491&lt;0,"Gecikmiş",IF(G491&lt;=30,"30 gün içinde","Planlı")))</f>
        <v/>
      </c>
      <c r="I491" s="16" t="str">
        <f>IF('Cihazlar'!S491="","",IF('Cihazlar'!T491="Uygun değil",(IF('Cihazlar'!S491="","",IF(ISNUMBER('Cihazlar'!S491),'Cihazlar'!S491,IFERROR(DATE(VALUE(RIGHT('Cihazlar'!S491,4)),VALUE(MID('Cihazlar'!S491,4,2)),VALUE(LEFT('Cihazlar'!S491,2))),""))))+0,EDATE((IF('Cihazlar'!S491="","",IF(ISNUMBER('Cihazlar'!S491),'Cihazlar'!S491,IFERROR(DATE(VALUE(RIGHT('Cihazlar'!S491,4)),VALUE(MID('Cihazlar'!S491,4,2)),VALUE(LEFT('Cihazlar'!S491,2))),"")))),12)))</f>
        <v/>
      </c>
      <c r="J491" s="17" t="str">
        <f>IF(I491="","",I491-TODAY())</f>
        <v/>
      </c>
      <c r="K491" s="16" t="str">
        <f>IF('Cihazlar'!V491="","",IF('Cihazlar'!W491="Uygun değil",(IF('Cihazlar'!V491="","",IF(ISNUMBER('Cihazlar'!V491),'Cihazlar'!V491,IFERROR(DATE(VALUE(RIGHT('Cihazlar'!V491,4)),VALUE(MID('Cihazlar'!V491,4,2)),VALUE(LEFT('Cihazlar'!V491,2))),""))))+0,EDATE((IF('Cihazlar'!V491="","",IF(ISNUMBER('Cihazlar'!V491),'Cihazlar'!V491,IFERROR(DATE(VALUE(RIGHT('Cihazlar'!V491,4)),VALUE(MID('Cihazlar'!V491,4,2)),VALUE(LEFT('Cihazlar'!V491,2))),"")))),12)))</f>
        <v/>
      </c>
      <c r="L491" s="17" t="str">
        <f>IF(K491="","",K491-TODAY())</f>
        <v/>
      </c>
      <c r="M491" s="16" t="str">
        <f>IF('Cihazlar'!F491&lt;&gt;"",IF('Cihazlar'!F491="","",IF(ISNUMBER('Cihazlar'!F491),'Cihazlar'!F491,IFERROR(DATE(VALUE(RIGHT('Cihazlar'!F491,4)),VALUE(MID('Cihazlar'!F491,4,2)),VALUE(LEFT('Cihazlar'!F491,2))),""))),IF('Cihazlar'!E491="","",IF(ISNUMBER('Cihazlar'!E491),'Cihazlar'!E491,IFERROR(DATE(VALUE(RIGHT('Cihazlar'!E491,4)),VALUE(MID('Cihazlar'!E491,4,2)),VALUE(LEFT('Cihazlar'!E491,2))),""))))</f>
        <v/>
      </c>
      <c r="N491" t="str">
        <f>IF('Cihazlar'!C491="","",IFERROR(MATCH('Cihazlar'!C491,'Ürünler'!$A:$A,0),IFERROR(MATCH('Cihazlar'!C491,'Ürünler'!$B:$B,0),"")))</f>
        <v/>
      </c>
      <c r="O491">
        <f>IF(P491&gt;0,0,IF('Cihazlar'!J491&lt;&gt;"",N(VALUE('Cihazlar'!J491)),IF(N491="",0,N(INDEX('Ürünler'!$C:$C,N491)))))</f>
        <v>0</v>
      </c>
      <c r="P491">
        <f>IF('Cihazlar'!K491&lt;&gt;"",N(VALUE('Cihazlar'!K491)),IF('Cihazlar'!J491&lt;&gt;"",0,IF(N491="",0,N(INDEX('Ürünler'!$D:$D,N491)))))</f>
        <v>0</v>
      </c>
    </row>
    <row r="492" spans="1:16">
      <c r="A492" t="str">
        <f>IF(AND('Cihazlar'!A492="",'Cihazlar'!B492=""),"",IFERROR(INDEX('Müşteriler'!$A:$A,MATCH(IF('Cihazlar'!A492="","§",'Cihazlar'!A492),'Müşteriler'!$K:$K,0)),IFERROR(INDEX('Müşteriler'!$A:$A,MATCH(IF('Cihazlar'!B492="","§",'Cihazlar'!B492),'Müşteriler'!$C:$C,0)),'Cihazlar'!A492&amp;'Cihazlar'!B492)))</f>
        <v/>
      </c>
      <c r="B492" t="str">
        <f>IF('Cihazlar'!C492="","",IF(N492="",'Cihazlar'!C492,INDEX('Ürünler'!$B:$B,N492)))</f>
        <v/>
      </c>
      <c r="C492" t="str">
        <f>IF('Cihazlar'!D492="","",'Cihazlar'!D492)</f>
        <v/>
      </c>
      <c r="D492" s="16" t="str">
        <f>M492</f>
        <v/>
      </c>
      <c r="E492" t="str">
        <f>IF(P492&gt;0,P492&amp;" gün",IF(O492&gt;0,O492&amp;" ay",""))</f>
        <v/>
      </c>
      <c r="F492" s="16" t="str">
        <f>IF(OR('Cihazlar'!C492="",M492=""),"",IF(P492&gt;0,M492+P492,IF(O492&gt;0,EDATE(M492,O492),"")))</f>
        <v/>
      </c>
      <c r="G492" s="17" t="str">
        <f>IF(F492="","",F492-TODAY())</f>
        <v/>
      </c>
      <c r="H492" t="str">
        <f>IF(G492="","",IF(G492&lt;0,"Gecikmiş",IF(G492&lt;=30,"30 gün içinde","Planlı")))</f>
        <v/>
      </c>
      <c r="I492" s="16" t="str">
        <f>IF('Cihazlar'!S492="","",IF('Cihazlar'!T492="Uygun değil",(IF('Cihazlar'!S492="","",IF(ISNUMBER('Cihazlar'!S492),'Cihazlar'!S492,IFERROR(DATE(VALUE(RIGHT('Cihazlar'!S492,4)),VALUE(MID('Cihazlar'!S492,4,2)),VALUE(LEFT('Cihazlar'!S492,2))),""))))+0,EDATE((IF('Cihazlar'!S492="","",IF(ISNUMBER('Cihazlar'!S492),'Cihazlar'!S492,IFERROR(DATE(VALUE(RIGHT('Cihazlar'!S492,4)),VALUE(MID('Cihazlar'!S492,4,2)),VALUE(LEFT('Cihazlar'!S492,2))),"")))),12)))</f>
        <v/>
      </c>
      <c r="J492" s="17" t="str">
        <f>IF(I492="","",I492-TODAY())</f>
        <v/>
      </c>
      <c r="K492" s="16" t="str">
        <f>IF('Cihazlar'!V492="","",IF('Cihazlar'!W492="Uygun değil",(IF('Cihazlar'!V492="","",IF(ISNUMBER('Cihazlar'!V492),'Cihazlar'!V492,IFERROR(DATE(VALUE(RIGHT('Cihazlar'!V492,4)),VALUE(MID('Cihazlar'!V492,4,2)),VALUE(LEFT('Cihazlar'!V492,2))),""))))+0,EDATE((IF('Cihazlar'!V492="","",IF(ISNUMBER('Cihazlar'!V492),'Cihazlar'!V492,IFERROR(DATE(VALUE(RIGHT('Cihazlar'!V492,4)),VALUE(MID('Cihazlar'!V492,4,2)),VALUE(LEFT('Cihazlar'!V492,2))),"")))),12)))</f>
        <v/>
      </c>
      <c r="L492" s="17" t="str">
        <f>IF(K492="","",K492-TODAY())</f>
        <v/>
      </c>
      <c r="M492" s="16" t="str">
        <f>IF('Cihazlar'!F492&lt;&gt;"",IF('Cihazlar'!F492="","",IF(ISNUMBER('Cihazlar'!F492),'Cihazlar'!F492,IFERROR(DATE(VALUE(RIGHT('Cihazlar'!F492,4)),VALUE(MID('Cihazlar'!F492,4,2)),VALUE(LEFT('Cihazlar'!F492,2))),""))),IF('Cihazlar'!E492="","",IF(ISNUMBER('Cihazlar'!E492),'Cihazlar'!E492,IFERROR(DATE(VALUE(RIGHT('Cihazlar'!E492,4)),VALUE(MID('Cihazlar'!E492,4,2)),VALUE(LEFT('Cihazlar'!E492,2))),""))))</f>
        <v/>
      </c>
      <c r="N492" t="str">
        <f>IF('Cihazlar'!C492="","",IFERROR(MATCH('Cihazlar'!C492,'Ürünler'!$A:$A,0),IFERROR(MATCH('Cihazlar'!C492,'Ürünler'!$B:$B,0),"")))</f>
        <v/>
      </c>
      <c r="O492">
        <f>IF(P492&gt;0,0,IF('Cihazlar'!J492&lt;&gt;"",N(VALUE('Cihazlar'!J492)),IF(N492="",0,N(INDEX('Ürünler'!$C:$C,N492)))))</f>
        <v>0</v>
      </c>
      <c r="P492">
        <f>IF('Cihazlar'!K492&lt;&gt;"",N(VALUE('Cihazlar'!K492)),IF('Cihazlar'!J492&lt;&gt;"",0,IF(N492="",0,N(INDEX('Ürünler'!$D:$D,N492)))))</f>
        <v>0</v>
      </c>
    </row>
    <row r="493" spans="1:16">
      <c r="A493" t="str">
        <f>IF(AND('Cihazlar'!A493="",'Cihazlar'!B493=""),"",IFERROR(INDEX('Müşteriler'!$A:$A,MATCH(IF('Cihazlar'!A493="","§",'Cihazlar'!A493),'Müşteriler'!$K:$K,0)),IFERROR(INDEX('Müşteriler'!$A:$A,MATCH(IF('Cihazlar'!B493="","§",'Cihazlar'!B493),'Müşteriler'!$C:$C,0)),'Cihazlar'!A493&amp;'Cihazlar'!B493)))</f>
        <v/>
      </c>
      <c r="B493" t="str">
        <f>IF('Cihazlar'!C493="","",IF(N493="",'Cihazlar'!C493,INDEX('Ürünler'!$B:$B,N493)))</f>
        <v/>
      </c>
      <c r="C493" t="str">
        <f>IF('Cihazlar'!D493="","",'Cihazlar'!D493)</f>
        <v/>
      </c>
      <c r="D493" s="16" t="str">
        <f>M493</f>
        <v/>
      </c>
      <c r="E493" t="str">
        <f>IF(P493&gt;0,P493&amp;" gün",IF(O493&gt;0,O493&amp;" ay",""))</f>
        <v/>
      </c>
      <c r="F493" s="16" t="str">
        <f>IF(OR('Cihazlar'!C493="",M493=""),"",IF(P493&gt;0,M493+P493,IF(O493&gt;0,EDATE(M493,O493),"")))</f>
        <v/>
      </c>
      <c r="G493" s="17" t="str">
        <f>IF(F493="","",F493-TODAY())</f>
        <v/>
      </c>
      <c r="H493" t="str">
        <f>IF(G493="","",IF(G493&lt;0,"Gecikmiş",IF(G493&lt;=30,"30 gün içinde","Planlı")))</f>
        <v/>
      </c>
      <c r="I493" s="16" t="str">
        <f>IF('Cihazlar'!S493="","",IF('Cihazlar'!T493="Uygun değil",(IF('Cihazlar'!S493="","",IF(ISNUMBER('Cihazlar'!S493),'Cihazlar'!S493,IFERROR(DATE(VALUE(RIGHT('Cihazlar'!S493,4)),VALUE(MID('Cihazlar'!S493,4,2)),VALUE(LEFT('Cihazlar'!S493,2))),""))))+0,EDATE((IF('Cihazlar'!S493="","",IF(ISNUMBER('Cihazlar'!S493),'Cihazlar'!S493,IFERROR(DATE(VALUE(RIGHT('Cihazlar'!S493,4)),VALUE(MID('Cihazlar'!S493,4,2)),VALUE(LEFT('Cihazlar'!S493,2))),"")))),12)))</f>
        <v/>
      </c>
      <c r="J493" s="17" t="str">
        <f>IF(I493="","",I493-TODAY())</f>
        <v/>
      </c>
      <c r="K493" s="16" t="str">
        <f>IF('Cihazlar'!V493="","",IF('Cihazlar'!W493="Uygun değil",(IF('Cihazlar'!V493="","",IF(ISNUMBER('Cihazlar'!V493),'Cihazlar'!V493,IFERROR(DATE(VALUE(RIGHT('Cihazlar'!V493,4)),VALUE(MID('Cihazlar'!V493,4,2)),VALUE(LEFT('Cihazlar'!V493,2))),""))))+0,EDATE((IF('Cihazlar'!V493="","",IF(ISNUMBER('Cihazlar'!V493),'Cihazlar'!V493,IFERROR(DATE(VALUE(RIGHT('Cihazlar'!V493,4)),VALUE(MID('Cihazlar'!V493,4,2)),VALUE(LEFT('Cihazlar'!V493,2))),"")))),12)))</f>
        <v/>
      </c>
      <c r="L493" s="17" t="str">
        <f>IF(K493="","",K493-TODAY())</f>
        <v/>
      </c>
      <c r="M493" s="16" t="str">
        <f>IF('Cihazlar'!F493&lt;&gt;"",IF('Cihazlar'!F493="","",IF(ISNUMBER('Cihazlar'!F493),'Cihazlar'!F493,IFERROR(DATE(VALUE(RIGHT('Cihazlar'!F493,4)),VALUE(MID('Cihazlar'!F493,4,2)),VALUE(LEFT('Cihazlar'!F493,2))),""))),IF('Cihazlar'!E493="","",IF(ISNUMBER('Cihazlar'!E493),'Cihazlar'!E493,IFERROR(DATE(VALUE(RIGHT('Cihazlar'!E493,4)),VALUE(MID('Cihazlar'!E493,4,2)),VALUE(LEFT('Cihazlar'!E493,2))),""))))</f>
        <v/>
      </c>
      <c r="N493" t="str">
        <f>IF('Cihazlar'!C493="","",IFERROR(MATCH('Cihazlar'!C493,'Ürünler'!$A:$A,0),IFERROR(MATCH('Cihazlar'!C493,'Ürünler'!$B:$B,0),"")))</f>
        <v/>
      </c>
      <c r="O493">
        <f>IF(P493&gt;0,0,IF('Cihazlar'!J493&lt;&gt;"",N(VALUE('Cihazlar'!J493)),IF(N493="",0,N(INDEX('Ürünler'!$C:$C,N493)))))</f>
        <v>0</v>
      </c>
      <c r="P493">
        <f>IF('Cihazlar'!K493&lt;&gt;"",N(VALUE('Cihazlar'!K493)),IF('Cihazlar'!J493&lt;&gt;"",0,IF(N493="",0,N(INDEX('Ürünler'!$D:$D,N493)))))</f>
        <v>0</v>
      </c>
    </row>
    <row r="494" spans="1:16">
      <c r="A494" t="str">
        <f>IF(AND('Cihazlar'!A494="",'Cihazlar'!B494=""),"",IFERROR(INDEX('Müşteriler'!$A:$A,MATCH(IF('Cihazlar'!A494="","§",'Cihazlar'!A494),'Müşteriler'!$K:$K,0)),IFERROR(INDEX('Müşteriler'!$A:$A,MATCH(IF('Cihazlar'!B494="","§",'Cihazlar'!B494),'Müşteriler'!$C:$C,0)),'Cihazlar'!A494&amp;'Cihazlar'!B494)))</f>
        <v/>
      </c>
      <c r="B494" t="str">
        <f>IF('Cihazlar'!C494="","",IF(N494="",'Cihazlar'!C494,INDEX('Ürünler'!$B:$B,N494)))</f>
        <v/>
      </c>
      <c r="C494" t="str">
        <f>IF('Cihazlar'!D494="","",'Cihazlar'!D494)</f>
        <v/>
      </c>
      <c r="D494" s="16" t="str">
        <f>M494</f>
        <v/>
      </c>
      <c r="E494" t="str">
        <f>IF(P494&gt;0,P494&amp;" gün",IF(O494&gt;0,O494&amp;" ay",""))</f>
        <v/>
      </c>
      <c r="F494" s="16" t="str">
        <f>IF(OR('Cihazlar'!C494="",M494=""),"",IF(P494&gt;0,M494+P494,IF(O494&gt;0,EDATE(M494,O494),"")))</f>
        <v/>
      </c>
      <c r="G494" s="17" t="str">
        <f>IF(F494="","",F494-TODAY())</f>
        <v/>
      </c>
      <c r="H494" t="str">
        <f>IF(G494="","",IF(G494&lt;0,"Gecikmiş",IF(G494&lt;=30,"30 gün içinde","Planlı")))</f>
        <v/>
      </c>
      <c r="I494" s="16" t="str">
        <f>IF('Cihazlar'!S494="","",IF('Cihazlar'!T494="Uygun değil",(IF('Cihazlar'!S494="","",IF(ISNUMBER('Cihazlar'!S494),'Cihazlar'!S494,IFERROR(DATE(VALUE(RIGHT('Cihazlar'!S494,4)),VALUE(MID('Cihazlar'!S494,4,2)),VALUE(LEFT('Cihazlar'!S494,2))),""))))+0,EDATE((IF('Cihazlar'!S494="","",IF(ISNUMBER('Cihazlar'!S494),'Cihazlar'!S494,IFERROR(DATE(VALUE(RIGHT('Cihazlar'!S494,4)),VALUE(MID('Cihazlar'!S494,4,2)),VALUE(LEFT('Cihazlar'!S494,2))),"")))),12)))</f>
        <v/>
      </c>
      <c r="J494" s="17" t="str">
        <f>IF(I494="","",I494-TODAY())</f>
        <v/>
      </c>
      <c r="K494" s="16" t="str">
        <f>IF('Cihazlar'!V494="","",IF('Cihazlar'!W494="Uygun değil",(IF('Cihazlar'!V494="","",IF(ISNUMBER('Cihazlar'!V494),'Cihazlar'!V494,IFERROR(DATE(VALUE(RIGHT('Cihazlar'!V494,4)),VALUE(MID('Cihazlar'!V494,4,2)),VALUE(LEFT('Cihazlar'!V494,2))),""))))+0,EDATE((IF('Cihazlar'!V494="","",IF(ISNUMBER('Cihazlar'!V494),'Cihazlar'!V494,IFERROR(DATE(VALUE(RIGHT('Cihazlar'!V494,4)),VALUE(MID('Cihazlar'!V494,4,2)),VALUE(LEFT('Cihazlar'!V494,2))),"")))),12)))</f>
        <v/>
      </c>
      <c r="L494" s="17" t="str">
        <f>IF(K494="","",K494-TODAY())</f>
        <v/>
      </c>
      <c r="M494" s="16" t="str">
        <f>IF('Cihazlar'!F494&lt;&gt;"",IF('Cihazlar'!F494="","",IF(ISNUMBER('Cihazlar'!F494),'Cihazlar'!F494,IFERROR(DATE(VALUE(RIGHT('Cihazlar'!F494,4)),VALUE(MID('Cihazlar'!F494,4,2)),VALUE(LEFT('Cihazlar'!F494,2))),""))),IF('Cihazlar'!E494="","",IF(ISNUMBER('Cihazlar'!E494),'Cihazlar'!E494,IFERROR(DATE(VALUE(RIGHT('Cihazlar'!E494,4)),VALUE(MID('Cihazlar'!E494,4,2)),VALUE(LEFT('Cihazlar'!E494,2))),""))))</f>
        <v/>
      </c>
      <c r="N494" t="str">
        <f>IF('Cihazlar'!C494="","",IFERROR(MATCH('Cihazlar'!C494,'Ürünler'!$A:$A,0),IFERROR(MATCH('Cihazlar'!C494,'Ürünler'!$B:$B,0),"")))</f>
        <v/>
      </c>
      <c r="O494">
        <f>IF(P494&gt;0,0,IF('Cihazlar'!J494&lt;&gt;"",N(VALUE('Cihazlar'!J494)),IF(N494="",0,N(INDEX('Ürünler'!$C:$C,N494)))))</f>
        <v>0</v>
      </c>
      <c r="P494">
        <f>IF('Cihazlar'!K494&lt;&gt;"",N(VALUE('Cihazlar'!K494)),IF('Cihazlar'!J494&lt;&gt;"",0,IF(N494="",0,N(INDEX('Ürünler'!$D:$D,N494)))))</f>
        <v>0</v>
      </c>
    </row>
    <row r="495" spans="1:16">
      <c r="A495" t="str">
        <f>IF(AND('Cihazlar'!A495="",'Cihazlar'!B495=""),"",IFERROR(INDEX('Müşteriler'!$A:$A,MATCH(IF('Cihazlar'!A495="","§",'Cihazlar'!A495),'Müşteriler'!$K:$K,0)),IFERROR(INDEX('Müşteriler'!$A:$A,MATCH(IF('Cihazlar'!B495="","§",'Cihazlar'!B495),'Müşteriler'!$C:$C,0)),'Cihazlar'!A495&amp;'Cihazlar'!B495)))</f>
        <v/>
      </c>
      <c r="B495" t="str">
        <f>IF('Cihazlar'!C495="","",IF(N495="",'Cihazlar'!C495,INDEX('Ürünler'!$B:$B,N495)))</f>
        <v/>
      </c>
      <c r="C495" t="str">
        <f>IF('Cihazlar'!D495="","",'Cihazlar'!D495)</f>
        <v/>
      </c>
      <c r="D495" s="16" t="str">
        <f>M495</f>
        <v/>
      </c>
      <c r="E495" t="str">
        <f>IF(P495&gt;0,P495&amp;" gün",IF(O495&gt;0,O495&amp;" ay",""))</f>
        <v/>
      </c>
      <c r="F495" s="16" t="str">
        <f>IF(OR('Cihazlar'!C495="",M495=""),"",IF(P495&gt;0,M495+P495,IF(O495&gt;0,EDATE(M495,O495),"")))</f>
        <v/>
      </c>
      <c r="G495" s="17" t="str">
        <f>IF(F495="","",F495-TODAY())</f>
        <v/>
      </c>
      <c r="H495" t="str">
        <f>IF(G495="","",IF(G495&lt;0,"Gecikmiş",IF(G495&lt;=30,"30 gün içinde","Planlı")))</f>
        <v/>
      </c>
      <c r="I495" s="16" t="str">
        <f>IF('Cihazlar'!S495="","",IF('Cihazlar'!T495="Uygun değil",(IF('Cihazlar'!S495="","",IF(ISNUMBER('Cihazlar'!S495),'Cihazlar'!S495,IFERROR(DATE(VALUE(RIGHT('Cihazlar'!S495,4)),VALUE(MID('Cihazlar'!S495,4,2)),VALUE(LEFT('Cihazlar'!S495,2))),""))))+0,EDATE((IF('Cihazlar'!S495="","",IF(ISNUMBER('Cihazlar'!S495),'Cihazlar'!S495,IFERROR(DATE(VALUE(RIGHT('Cihazlar'!S495,4)),VALUE(MID('Cihazlar'!S495,4,2)),VALUE(LEFT('Cihazlar'!S495,2))),"")))),12)))</f>
        <v/>
      </c>
      <c r="J495" s="17" t="str">
        <f>IF(I495="","",I495-TODAY())</f>
        <v/>
      </c>
      <c r="K495" s="16" t="str">
        <f>IF('Cihazlar'!V495="","",IF('Cihazlar'!W495="Uygun değil",(IF('Cihazlar'!V495="","",IF(ISNUMBER('Cihazlar'!V495),'Cihazlar'!V495,IFERROR(DATE(VALUE(RIGHT('Cihazlar'!V495,4)),VALUE(MID('Cihazlar'!V495,4,2)),VALUE(LEFT('Cihazlar'!V495,2))),""))))+0,EDATE((IF('Cihazlar'!V495="","",IF(ISNUMBER('Cihazlar'!V495),'Cihazlar'!V495,IFERROR(DATE(VALUE(RIGHT('Cihazlar'!V495,4)),VALUE(MID('Cihazlar'!V495,4,2)),VALUE(LEFT('Cihazlar'!V495,2))),"")))),12)))</f>
        <v/>
      </c>
      <c r="L495" s="17" t="str">
        <f>IF(K495="","",K495-TODAY())</f>
        <v/>
      </c>
      <c r="M495" s="16" t="str">
        <f>IF('Cihazlar'!F495&lt;&gt;"",IF('Cihazlar'!F495="","",IF(ISNUMBER('Cihazlar'!F495),'Cihazlar'!F495,IFERROR(DATE(VALUE(RIGHT('Cihazlar'!F495,4)),VALUE(MID('Cihazlar'!F495,4,2)),VALUE(LEFT('Cihazlar'!F495,2))),""))),IF('Cihazlar'!E495="","",IF(ISNUMBER('Cihazlar'!E495),'Cihazlar'!E495,IFERROR(DATE(VALUE(RIGHT('Cihazlar'!E495,4)),VALUE(MID('Cihazlar'!E495,4,2)),VALUE(LEFT('Cihazlar'!E495,2))),""))))</f>
        <v/>
      </c>
      <c r="N495" t="str">
        <f>IF('Cihazlar'!C495="","",IFERROR(MATCH('Cihazlar'!C495,'Ürünler'!$A:$A,0),IFERROR(MATCH('Cihazlar'!C495,'Ürünler'!$B:$B,0),"")))</f>
        <v/>
      </c>
      <c r="O495">
        <f>IF(P495&gt;0,0,IF('Cihazlar'!J495&lt;&gt;"",N(VALUE('Cihazlar'!J495)),IF(N495="",0,N(INDEX('Ürünler'!$C:$C,N495)))))</f>
        <v>0</v>
      </c>
      <c r="P495">
        <f>IF('Cihazlar'!K495&lt;&gt;"",N(VALUE('Cihazlar'!K495)),IF('Cihazlar'!J495&lt;&gt;"",0,IF(N495="",0,N(INDEX('Ürünler'!$D:$D,N495)))))</f>
        <v>0</v>
      </c>
    </row>
    <row r="496" spans="1:16">
      <c r="A496" t="str">
        <f>IF(AND('Cihazlar'!A496="",'Cihazlar'!B496=""),"",IFERROR(INDEX('Müşteriler'!$A:$A,MATCH(IF('Cihazlar'!A496="","§",'Cihazlar'!A496),'Müşteriler'!$K:$K,0)),IFERROR(INDEX('Müşteriler'!$A:$A,MATCH(IF('Cihazlar'!B496="","§",'Cihazlar'!B496),'Müşteriler'!$C:$C,0)),'Cihazlar'!A496&amp;'Cihazlar'!B496)))</f>
        <v/>
      </c>
      <c r="B496" t="str">
        <f>IF('Cihazlar'!C496="","",IF(N496="",'Cihazlar'!C496,INDEX('Ürünler'!$B:$B,N496)))</f>
        <v/>
      </c>
      <c r="C496" t="str">
        <f>IF('Cihazlar'!D496="","",'Cihazlar'!D496)</f>
        <v/>
      </c>
      <c r="D496" s="16" t="str">
        <f>M496</f>
        <v/>
      </c>
      <c r="E496" t="str">
        <f>IF(P496&gt;0,P496&amp;" gün",IF(O496&gt;0,O496&amp;" ay",""))</f>
        <v/>
      </c>
      <c r="F496" s="16" t="str">
        <f>IF(OR('Cihazlar'!C496="",M496=""),"",IF(P496&gt;0,M496+P496,IF(O496&gt;0,EDATE(M496,O496),"")))</f>
        <v/>
      </c>
      <c r="G496" s="17" t="str">
        <f>IF(F496="","",F496-TODAY())</f>
        <v/>
      </c>
      <c r="H496" t="str">
        <f>IF(G496="","",IF(G496&lt;0,"Gecikmiş",IF(G496&lt;=30,"30 gün içinde","Planlı")))</f>
        <v/>
      </c>
      <c r="I496" s="16" t="str">
        <f>IF('Cihazlar'!S496="","",IF('Cihazlar'!T496="Uygun değil",(IF('Cihazlar'!S496="","",IF(ISNUMBER('Cihazlar'!S496),'Cihazlar'!S496,IFERROR(DATE(VALUE(RIGHT('Cihazlar'!S496,4)),VALUE(MID('Cihazlar'!S496,4,2)),VALUE(LEFT('Cihazlar'!S496,2))),""))))+0,EDATE((IF('Cihazlar'!S496="","",IF(ISNUMBER('Cihazlar'!S496),'Cihazlar'!S496,IFERROR(DATE(VALUE(RIGHT('Cihazlar'!S496,4)),VALUE(MID('Cihazlar'!S496,4,2)),VALUE(LEFT('Cihazlar'!S496,2))),"")))),12)))</f>
        <v/>
      </c>
      <c r="J496" s="17" t="str">
        <f>IF(I496="","",I496-TODAY())</f>
        <v/>
      </c>
      <c r="K496" s="16" t="str">
        <f>IF('Cihazlar'!V496="","",IF('Cihazlar'!W496="Uygun değil",(IF('Cihazlar'!V496="","",IF(ISNUMBER('Cihazlar'!V496),'Cihazlar'!V496,IFERROR(DATE(VALUE(RIGHT('Cihazlar'!V496,4)),VALUE(MID('Cihazlar'!V496,4,2)),VALUE(LEFT('Cihazlar'!V496,2))),""))))+0,EDATE((IF('Cihazlar'!V496="","",IF(ISNUMBER('Cihazlar'!V496),'Cihazlar'!V496,IFERROR(DATE(VALUE(RIGHT('Cihazlar'!V496,4)),VALUE(MID('Cihazlar'!V496,4,2)),VALUE(LEFT('Cihazlar'!V496,2))),"")))),12)))</f>
        <v/>
      </c>
      <c r="L496" s="17" t="str">
        <f>IF(K496="","",K496-TODAY())</f>
        <v/>
      </c>
      <c r="M496" s="16" t="str">
        <f>IF('Cihazlar'!F496&lt;&gt;"",IF('Cihazlar'!F496="","",IF(ISNUMBER('Cihazlar'!F496),'Cihazlar'!F496,IFERROR(DATE(VALUE(RIGHT('Cihazlar'!F496,4)),VALUE(MID('Cihazlar'!F496,4,2)),VALUE(LEFT('Cihazlar'!F496,2))),""))),IF('Cihazlar'!E496="","",IF(ISNUMBER('Cihazlar'!E496),'Cihazlar'!E496,IFERROR(DATE(VALUE(RIGHT('Cihazlar'!E496,4)),VALUE(MID('Cihazlar'!E496,4,2)),VALUE(LEFT('Cihazlar'!E496,2))),""))))</f>
        <v/>
      </c>
      <c r="N496" t="str">
        <f>IF('Cihazlar'!C496="","",IFERROR(MATCH('Cihazlar'!C496,'Ürünler'!$A:$A,0),IFERROR(MATCH('Cihazlar'!C496,'Ürünler'!$B:$B,0),"")))</f>
        <v/>
      </c>
      <c r="O496">
        <f>IF(P496&gt;0,0,IF('Cihazlar'!J496&lt;&gt;"",N(VALUE('Cihazlar'!J496)),IF(N496="",0,N(INDEX('Ürünler'!$C:$C,N496)))))</f>
        <v>0</v>
      </c>
      <c r="P496">
        <f>IF('Cihazlar'!K496&lt;&gt;"",N(VALUE('Cihazlar'!K496)),IF('Cihazlar'!J496&lt;&gt;"",0,IF(N496="",0,N(INDEX('Ürünler'!$D:$D,N496)))))</f>
        <v>0</v>
      </c>
    </row>
    <row r="497" spans="1:16">
      <c r="A497" t="str">
        <f>IF(AND('Cihazlar'!A497="",'Cihazlar'!B497=""),"",IFERROR(INDEX('Müşteriler'!$A:$A,MATCH(IF('Cihazlar'!A497="","§",'Cihazlar'!A497),'Müşteriler'!$K:$K,0)),IFERROR(INDEX('Müşteriler'!$A:$A,MATCH(IF('Cihazlar'!B497="","§",'Cihazlar'!B497),'Müşteriler'!$C:$C,0)),'Cihazlar'!A497&amp;'Cihazlar'!B497)))</f>
        <v/>
      </c>
      <c r="B497" t="str">
        <f>IF('Cihazlar'!C497="","",IF(N497="",'Cihazlar'!C497,INDEX('Ürünler'!$B:$B,N497)))</f>
        <v/>
      </c>
      <c r="C497" t="str">
        <f>IF('Cihazlar'!D497="","",'Cihazlar'!D497)</f>
        <v/>
      </c>
      <c r="D497" s="16" t="str">
        <f>M497</f>
        <v/>
      </c>
      <c r="E497" t="str">
        <f>IF(P497&gt;0,P497&amp;" gün",IF(O497&gt;0,O497&amp;" ay",""))</f>
        <v/>
      </c>
      <c r="F497" s="16" t="str">
        <f>IF(OR('Cihazlar'!C497="",M497=""),"",IF(P497&gt;0,M497+P497,IF(O497&gt;0,EDATE(M497,O497),"")))</f>
        <v/>
      </c>
      <c r="G497" s="17" t="str">
        <f>IF(F497="","",F497-TODAY())</f>
        <v/>
      </c>
      <c r="H497" t="str">
        <f>IF(G497="","",IF(G497&lt;0,"Gecikmiş",IF(G497&lt;=30,"30 gün içinde","Planlı")))</f>
        <v/>
      </c>
      <c r="I497" s="16" t="str">
        <f>IF('Cihazlar'!S497="","",IF('Cihazlar'!T497="Uygun değil",(IF('Cihazlar'!S497="","",IF(ISNUMBER('Cihazlar'!S497),'Cihazlar'!S497,IFERROR(DATE(VALUE(RIGHT('Cihazlar'!S497,4)),VALUE(MID('Cihazlar'!S497,4,2)),VALUE(LEFT('Cihazlar'!S497,2))),""))))+0,EDATE((IF('Cihazlar'!S497="","",IF(ISNUMBER('Cihazlar'!S497),'Cihazlar'!S497,IFERROR(DATE(VALUE(RIGHT('Cihazlar'!S497,4)),VALUE(MID('Cihazlar'!S497,4,2)),VALUE(LEFT('Cihazlar'!S497,2))),"")))),12)))</f>
        <v/>
      </c>
      <c r="J497" s="17" t="str">
        <f>IF(I497="","",I497-TODAY())</f>
        <v/>
      </c>
      <c r="K497" s="16" t="str">
        <f>IF('Cihazlar'!V497="","",IF('Cihazlar'!W497="Uygun değil",(IF('Cihazlar'!V497="","",IF(ISNUMBER('Cihazlar'!V497),'Cihazlar'!V497,IFERROR(DATE(VALUE(RIGHT('Cihazlar'!V497,4)),VALUE(MID('Cihazlar'!V497,4,2)),VALUE(LEFT('Cihazlar'!V497,2))),""))))+0,EDATE((IF('Cihazlar'!V497="","",IF(ISNUMBER('Cihazlar'!V497),'Cihazlar'!V497,IFERROR(DATE(VALUE(RIGHT('Cihazlar'!V497,4)),VALUE(MID('Cihazlar'!V497,4,2)),VALUE(LEFT('Cihazlar'!V497,2))),"")))),12)))</f>
        <v/>
      </c>
      <c r="L497" s="17" t="str">
        <f>IF(K497="","",K497-TODAY())</f>
        <v/>
      </c>
      <c r="M497" s="16" t="str">
        <f>IF('Cihazlar'!F497&lt;&gt;"",IF('Cihazlar'!F497="","",IF(ISNUMBER('Cihazlar'!F497),'Cihazlar'!F497,IFERROR(DATE(VALUE(RIGHT('Cihazlar'!F497,4)),VALUE(MID('Cihazlar'!F497,4,2)),VALUE(LEFT('Cihazlar'!F497,2))),""))),IF('Cihazlar'!E497="","",IF(ISNUMBER('Cihazlar'!E497),'Cihazlar'!E497,IFERROR(DATE(VALUE(RIGHT('Cihazlar'!E497,4)),VALUE(MID('Cihazlar'!E497,4,2)),VALUE(LEFT('Cihazlar'!E497,2))),""))))</f>
        <v/>
      </c>
      <c r="N497" t="str">
        <f>IF('Cihazlar'!C497="","",IFERROR(MATCH('Cihazlar'!C497,'Ürünler'!$A:$A,0),IFERROR(MATCH('Cihazlar'!C497,'Ürünler'!$B:$B,0),"")))</f>
        <v/>
      </c>
      <c r="O497">
        <f>IF(P497&gt;0,0,IF('Cihazlar'!J497&lt;&gt;"",N(VALUE('Cihazlar'!J497)),IF(N497="",0,N(INDEX('Ürünler'!$C:$C,N497)))))</f>
        <v>0</v>
      </c>
      <c r="P497">
        <f>IF('Cihazlar'!K497&lt;&gt;"",N(VALUE('Cihazlar'!K497)),IF('Cihazlar'!J497&lt;&gt;"",0,IF(N497="",0,N(INDEX('Ürünler'!$D:$D,N497)))))</f>
        <v>0</v>
      </c>
    </row>
    <row r="498" spans="1:16">
      <c r="A498" t="str">
        <f>IF(AND('Cihazlar'!A498="",'Cihazlar'!B498=""),"",IFERROR(INDEX('Müşteriler'!$A:$A,MATCH(IF('Cihazlar'!A498="","§",'Cihazlar'!A498),'Müşteriler'!$K:$K,0)),IFERROR(INDEX('Müşteriler'!$A:$A,MATCH(IF('Cihazlar'!B498="","§",'Cihazlar'!B498),'Müşteriler'!$C:$C,0)),'Cihazlar'!A498&amp;'Cihazlar'!B498)))</f>
        <v/>
      </c>
      <c r="B498" t="str">
        <f>IF('Cihazlar'!C498="","",IF(N498="",'Cihazlar'!C498,INDEX('Ürünler'!$B:$B,N498)))</f>
        <v/>
      </c>
      <c r="C498" t="str">
        <f>IF('Cihazlar'!D498="","",'Cihazlar'!D498)</f>
        <v/>
      </c>
      <c r="D498" s="16" t="str">
        <f>M498</f>
        <v/>
      </c>
      <c r="E498" t="str">
        <f>IF(P498&gt;0,P498&amp;" gün",IF(O498&gt;0,O498&amp;" ay",""))</f>
        <v/>
      </c>
      <c r="F498" s="16" t="str">
        <f>IF(OR('Cihazlar'!C498="",M498=""),"",IF(P498&gt;0,M498+P498,IF(O498&gt;0,EDATE(M498,O498),"")))</f>
        <v/>
      </c>
      <c r="G498" s="17" t="str">
        <f>IF(F498="","",F498-TODAY())</f>
        <v/>
      </c>
      <c r="H498" t="str">
        <f>IF(G498="","",IF(G498&lt;0,"Gecikmiş",IF(G498&lt;=30,"30 gün içinde","Planlı")))</f>
        <v/>
      </c>
      <c r="I498" s="16" t="str">
        <f>IF('Cihazlar'!S498="","",IF('Cihazlar'!T498="Uygun değil",(IF('Cihazlar'!S498="","",IF(ISNUMBER('Cihazlar'!S498),'Cihazlar'!S498,IFERROR(DATE(VALUE(RIGHT('Cihazlar'!S498,4)),VALUE(MID('Cihazlar'!S498,4,2)),VALUE(LEFT('Cihazlar'!S498,2))),""))))+0,EDATE((IF('Cihazlar'!S498="","",IF(ISNUMBER('Cihazlar'!S498),'Cihazlar'!S498,IFERROR(DATE(VALUE(RIGHT('Cihazlar'!S498,4)),VALUE(MID('Cihazlar'!S498,4,2)),VALUE(LEFT('Cihazlar'!S498,2))),"")))),12)))</f>
        <v/>
      </c>
      <c r="J498" s="17" t="str">
        <f>IF(I498="","",I498-TODAY())</f>
        <v/>
      </c>
      <c r="K498" s="16" t="str">
        <f>IF('Cihazlar'!V498="","",IF('Cihazlar'!W498="Uygun değil",(IF('Cihazlar'!V498="","",IF(ISNUMBER('Cihazlar'!V498),'Cihazlar'!V498,IFERROR(DATE(VALUE(RIGHT('Cihazlar'!V498,4)),VALUE(MID('Cihazlar'!V498,4,2)),VALUE(LEFT('Cihazlar'!V498,2))),""))))+0,EDATE((IF('Cihazlar'!V498="","",IF(ISNUMBER('Cihazlar'!V498),'Cihazlar'!V498,IFERROR(DATE(VALUE(RIGHT('Cihazlar'!V498,4)),VALUE(MID('Cihazlar'!V498,4,2)),VALUE(LEFT('Cihazlar'!V498,2))),"")))),12)))</f>
        <v/>
      </c>
      <c r="L498" s="17" t="str">
        <f>IF(K498="","",K498-TODAY())</f>
        <v/>
      </c>
      <c r="M498" s="16" t="str">
        <f>IF('Cihazlar'!F498&lt;&gt;"",IF('Cihazlar'!F498="","",IF(ISNUMBER('Cihazlar'!F498),'Cihazlar'!F498,IFERROR(DATE(VALUE(RIGHT('Cihazlar'!F498,4)),VALUE(MID('Cihazlar'!F498,4,2)),VALUE(LEFT('Cihazlar'!F498,2))),""))),IF('Cihazlar'!E498="","",IF(ISNUMBER('Cihazlar'!E498),'Cihazlar'!E498,IFERROR(DATE(VALUE(RIGHT('Cihazlar'!E498,4)),VALUE(MID('Cihazlar'!E498,4,2)),VALUE(LEFT('Cihazlar'!E498,2))),""))))</f>
        <v/>
      </c>
      <c r="N498" t="str">
        <f>IF('Cihazlar'!C498="","",IFERROR(MATCH('Cihazlar'!C498,'Ürünler'!$A:$A,0),IFERROR(MATCH('Cihazlar'!C498,'Ürünler'!$B:$B,0),"")))</f>
        <v/>
      </c>
      <c r="O498">
        <f>IF(P498&gt;0,0,IF('Cihazlar'!J498&lt;&gt;"",N(VALUE('Cihazlar'!J498)),IF(N498="",0,N(INDEX('Ürünler'!$C:$C,N498)))))</f>
        <v>0</v>
      </c>
      <c r="P498">
        <f>IF('Cihazlar'!K498&lt;&gt;"",N(VALUE('Cihazlar'!K498)),IF('Cihazlar'!J498&lt;&gt;"",0,IF(N498="",0,N(INDEX('Ürünler'!$D:$D,N498)))))</f>
        <v>0</v>
      </c>
    </row>
    <row r="499" spans="1:16">
      <c r="A499" t="str">
        <f>IF(AND('Cihazlar'!A499="",'Cihazlar'!B499=""),"",IFERROR(INDEX('Müşteriler'!$A:$A,MATCH(IF('Cihazlar'!A499="","§",'Cihazlar'!A499),'Müşteriler'!$K:$K,0)),IFERROR(INDEX('Müşteriler'!$A:$A,MATCH(IF('Cihazlar'!B499="","§",'Cihazlar'!B499),'Müşteriler'!$C:$C,0)),'Cihazlar'!A499&amp;'Cihazlar'!B499)))</f>
        <v/>
      </c>
      <c r="B499" t="str">
        <f>IF('Cihazlar'!C499="","",IF(N499="",'Cihazlar'!C499,INDEX('Ürünler'!$B:$B,N499)))</f>
        <v/>
      </c>
      <c r="C499" t="str">
        <f>IF('Cihazlar'!D499="","",'Cihazlar'!D499)</f>
        <v/>
      </c>
      <c r="D499" s="16" t="str">
        <f>M499</f>
        <v/>
      </c>
      <c r="E499" t="str">
        <f>IF(P499&gt;0,P499&amp;" gün",IF(O499&gt;0,O499&amp;" ay",""))</f>
        <v/>
      </c>
      <c r="F499" s="16" t="str">
        <f>IF(OR('Cihazlar'!C499="",M499=""),"",IF(P499&gt;0,M499+P499,IF(O499&gt;0,EDATE(M499,O499),"")))</f>
        <v/>
      </c>
      <c r="G499" s="17" t="str">
        <f>IF(F499="","",F499-TODAY())</f>
        <v/>
      </c>
      <c r="H499" t="str">
        <f>IF(G499="","",IF(G499&lt;0,"Gecikmiş",IF(G499&lt;=30,"30 gün içinde","Planlı")))</f>
        <v/>
      </c>
      <c r="I499" s="16" t="str">
        <f>IF('Cihazlar'!S499="","",IF('Cihazlar'!T499="Uygun değil",(IF('Cihazlar'!S499="","",IF(ISNUMBER('Cihazlar'!S499),'Cihazlar'!S499,IFERROR(DATE(VALUE(RIGHT('Cihazlar'!S499,4)),VALUE(MID('Cihazlar'!S499,4,2)),VALUE(LEFT('Cihazlar'!S499,2))),""))))+0,EDATE((IF('Cihazlar'!S499="","",IF(ISNUMBER('Cihazlar'!S499),'Cihazlar'!S499,IFERROR(DATE(VALUE(RIGHT('Cihazlar'!S499,4)),VALUE(MID('Cihazlar'!S499,4,2)),VALUE(LEFT('Cihazlar'!S499,2))),"")))),12)))</f>
        <v/>
      </c>
      <c r="J499" s="17" t="str">
        <f>IF(I499="","",I499-TODAY())</f>
        <v/>
      </c>
      <c r="K499" s="16" t="str">
        <f>IF('Cihazlar'!V499="","",IF('Cihazlar'!W499="Uygun değil",(IF('Cihazlar'!V499="","",IF(ISNUMBER('Cihazlar'!V499),'Cihazlar'!V499,IFERROR(DATE(VALUE(RIGHT('Cihazlar'!V499,4)),VALUE(MID('Cihazlar'!V499,4,2)),VALUE(LEFT('Cihazlar'!V499,2))),""))))+0,EDATE((IF('Cihazlar'!V499="","",IF(ISNUMBER('Cihazlar'!V499),'Cihazlar'!V499,IFERROR(DATE(VALUE(RIGHT('Cihazlar'!V499,4)),VALUE(MID('Cihazlar'!V499,4,2)),VALUE(LEFT('Cihazlar'!V499,2))),"")))),12)))</f>
        <v/>
      </c>
      <c r="L499" s="17" t="str">
        <f>IF(K499="","",K499-TODAY())</f>
        <v/>
      </c>
      <c r="M499" s="16" t="str">
        <f>IF('Cihazlar'!F499&lt;&gt;"",IF('Cihazlar'!F499="","",IF(ISNUMBER('Cihazlar'!F499),'Cihazlar'!F499,IFERROR(DATE(VALUE(RIGHT('Cihazlar'!F499,4)),VALUE(MID('Cihazlar'!F499,4,2)),VALUE(LEFT('Cihazlar'!F499,2))),""))),IF('Cihazlar'!E499="","",IF(ISNUMBER('Cihazlar'!E499),'Cihazlar'!E499,IFERROR(DATE(VALUE(RIGHT('Cihazlar'!E499,4)),VALUE(MID('Cihazlar'!E499,4,2)),VALUE(LEFT('Cihazlar'!E499,2))),""))))</f>
        <v/>
      </c>
      <c r="N499" t="str">
        <f>IF('Cihazlar'!C499="","",IFERROR(MATCH('Cihazlar'!C499,'Ürünler'!$A:$A,0),IFERROR(MATCH('Cihazlar'!C499,'Ürünler'!$B:$B,0),"")))</f>
        <v/>
      </c>
      <c r="O499">
        <f>IF(P499&gt;0,0,IF('Cihazlar'!J499&lt;&gt;"",N(VALUE('Cihazlar'!J499)),IF(N499="",0,N(INDEX('Ürünler'!$C:$C,N499)))))</f>
        <v>0</v>
      </c>
      <c r="P499">
        <f>IF('Cihazlar'!K499&lt;&gt;"",N(VALUE('Cihazlar'!K499)),IF('Cihazlar'!J499&lt;&gt;"",0,IF(N499="",0,N(INDEX('Ürünler'!$D:$D,N499)))))</f>
        <v>0</v>
      </c>
    </row>
    <row r="500" spans="1:16">
      <c r="A500" t="str">
        <f>IF(AND('Cihazlar'!A500="",'Cihazlar'!B500=""),"",IFERROR(INDEX('Müşteriler'!$A:$A,MATCH(IF('Cihazlar'!A500="","§",'Cihazlar'!A500),'Müşteriler'!$K:$K,0)),IFERROR(INDEX('Müşteriler'!$A:$A,MATCH(IF('Cihazlar'!B500="","§",'Cihazlar'!B500),'Müşteriler'!$C:$C,0)),'Cihazlar'!A500&amp;'Cihazlar'!B500)))</f>
        <v/>
      </c>
      <c r="B500" t="str">
        <f>IF('Cihazlar'!C500="","",IF(N500="",'Cihazlar'!C500,INDEX('Ürünler'!$B:$B,N500)))</f>
        <v/>
      </c>
      <c r="C500" t="str">
        <f>IF('Cihazlar'!D500="","",'Cihazlar'!D500)</f>
        <v/>
      </c>
      <c r="D500" s="16" t="str">
        <f>M500</f>
        <v/>
      </c>
      <c r="E500" t="str">
        <f>IF(P500&gt;0,P500&amp;" gün",IF(O500&gt;0,O500&amp;" ay",""))</f>
        <v/>
      </c>
      <c r="F500" s="16" t="str">
        <f>IF(OR('Cihazlar'!C500="",M500=""),"",IF(P500&gt;0,M500+P500,IF(O500&gt;0,EDATE(M500,O500),"")))</f>
        <v/>
      </c>
      <c r="G500" s="17" t="str">
        <f>IF(F500="","",F500-TODAY())</f>
        <v/>
      </c>
      <c r="H500" t="str">
        <f>IF(G500="","",IF(G500&lt;0,"Gecikmiş",IF(G500&lt;=30,"30 gün içinde","Planlı")))</f>
        <v/>
      </c>
      <c r="I500" s="16" t="str">
        <f>IF('Cihazlar'!S500="","",IF('Cihazlar'!T500="Uygun değil",(IF('Cihazlar'!S500="","",IF(ISNUMBER('Cihazlar'!S500),'Cihazlar'!S500,IFERROR(DATE(VALUE(RIGHT('Cihazlar'!S500,4)),VALUE(MID('Cihazlar'!S500,4,2)),VALUE(LEFT('Cihazlar'!S500,2))),""))))+0,EDATE((IF('Cihazlar'!S500="","",IF(ISNUMBER('Cihazlar'!S500),'Cihazlar'!S500,IFERROR(DATE(VALUE(RIGHT('Cihazlar'!S500,4)),VALUE(MID('Cihazlar'!S500,4,2)),VALUE(LEFT('Cihazlar'!S500,2))),"")))),12)))</f>
        <v/>
      </c>
      <c r="J500" s="17" t="str">
        <f>IF(I500="","",I500-TODAY())</f>
        <v/>
      </c>
      <c r="K500" s="16" t="str">
        <f>IF('Cihazlar'!V500="","",IF('Cihazlar'!W500="Uygun değil",(IF('Cihazlar'!V500="","",IF(ISNUMBER('Cihazlar'!V500),'Cihazlar'!V500,IFERROR(DATE(VALUE(RIGHT('Cihazlar'!V500,4)),VALUE(MID('Cihazlar'!V500,4,2)),VALUE(LEFT('Cihazlar'!V500,2))),""))))+0,EDATE((IF('Cihazlar'!V500="","",IF(ISNUMBER('Cihazlar'!V500),'Cihazlar'!V500,IFERROR(DATE(VALUE(RIGHT('Cihazlar'!V500,4)),VALUE(MID('Cihazlar'!V500,4,2)),VALUE(LEFT('Cihazlar'!V500,2))),"")))),12)))</f>
        <v/>
      </c>
      <c r="L500" s="17" t="str">
        <f>IF(K500="","",K500-TODAY())</f>
        <v/>
      </c>
      <c r="M500" s="16" t="str">
        <f>IF('Cihazlar'!F500&lt;&gt;"",IF('Cihazlar'!F500="","",IF(ISNUMBER('Cihazlar'!F500),'Cihazlar'!F500,IFERROR(DATE(VALUE(RIGHT('Cihazlar'!F500,4)),VALUE(MID('Cihazlar'!F500,4,2)),VALUE(LEFT('Cihazlar'!F500,2))),""))),IF('Cihazlar'!E500="","",IF(ISNUMBER('Cihazlar'!E500),'Cihazlar'!E500,IFERROR(DATE(VALUE(RIGHT('Cihazlar'!E500,4)),VALUE(MID('Cihazlar'!E500,4,2)),VALUE(LEFT('Cihazlar'!E500,2))),""))))</f>
        <v/>
      </c>
      <c r="N500" t="str">
        <f>IF('Cihazlar'!C500="","",IFERROR(MATCH('Cihazlar'!C500,'Ürünler'!$A:$A,0),IFERROR(MATCH('Cihazlar'!C500,'Ürünler'!$B:$B,0),"")))</f>
        <v/>
      </c>
      <c r="O500">
        <f>IF(P500&gt;0,0,IF('Cihazlar'!J500&lt;&gt;"",N(VALUE('Cihazlar'!J500)),IF(N500="",0,N(INDEX('Ürünler'!$C:$C,N500)))))</f>
        <v>0</v>
      </c>
      <c r="P500">
        <f>IF('Cihazlar'!K500&lt;&gt;"",N(VALUE('Cihazlar'!K500)),IF('Cihazlar'!J500&lt;&gt;"",0,IF(N500="",0,N(INDEX('Ürünler'!$D:$D,N500)))))</f>
        <v>0</v>
      </c>
    </row>
    <row r="501" spans="1:16">
      <c r="A501" t="str">
        <f>IF(AND('Cihazlar'!A501="",'Cihazlar'!B501=""),"",IFERROR(INDEX('Müşteriler'!$A:$A,MATCH(IF('Cihazlar'!A501="","§",'Cihazlar'!A501),'Müşteriler'!$K:$K,0)),IFERROR(INDEX('Müşteriler'!$A:$A,MATCH(IF('Cihazlar'!B501="","§",'Cihazlar'!B501),'Müşteriler'!$C:$C,0)),'Cihazlar'!A501&amp;'Cihazlar'!B501)))</f>
        <v/>
      </c>
      <c r="B501" t="str">
        <f>IF('Cihazlar'!C501="","",IF(N501="",'Cihazlar'!C501,INDEX('Ürünler'!$B:$B,N501)))</f>
        <v/>
      </c>
      <c r="C501" t="str">
        <f>IF('Cihazlar'!D501="","",'Cihazlar'!D501)</f>
        <v/>
      </c>
      <c r="D501" s="16" t="str">
        <f>M501</f>
        <v/>
      </c>
      <c r="E501" t="str">
        <f>IF(P501&gt;0,P501&amp;" gün",IF(O501&gt;0,O501&amp;" ay",""))</f>
        <v/>
      </c>
      <c r="F501" s="16" t="str">
        <f>IF(OR('Cihazlar'!C501="",M501=""),"",IF(P501&gt;0,M501+P501,IF(O501&gt;0,EDATE(M501,O501),"")))</f>
        <v/>
      </c>
      <c r="G501" s="17" t="str">
        <f>IF(F501="","",F501-TODAY())</f>
        <v/>
      </c>
      <c r="H501" t="str">
        <f>IF(G501="","",IF(G501&lt;0,"Gecikmiş",IF(G501&lt;=30,"30 gün içinde","Planlı")))</f>
        <v/>
      </c>
      <c r="I501" s="16" t="str">
        <f>IF('Cihazlar'!S501="","",IF('Cihazlar'!T501="Uygun değil",(IF('Cihazlar'!S501="","",IF(ISNUMBER('Cihazlar'!S501),'Cihazlar'!S501,IFERROR(DATE(VALUE(RIGHT('Cihazlar'!S501,4)),VALUE(MID('Cihazlar'!S501,4,2)),VALUE(LEFT('Cihazlar'!S501,2))),""))))+0,EDATE((IF('Cihazlar'!S501="","",IF(ISNUMBER('Cihazlar'!S501),'Cihazlar'!S501,IFERROR(DATE(VALUE(RIGHT('Cihazlar'!S501,4)),VALUE(MID('Cihazlar'!S501,4,2)),VALUE(LEFT('Cihazlar'!S501,2))),"")))),12)))</f>
        <v/>
      </c>
      <c r="J501" s="17" t="str">
        <f>IF(I501="","",I501-TODAY())</f>
        <v/>
      </c>
      <c r="K501" s="16" t="str">
        <f>IF('Cihazlar'!V501="","",IF('Cihazlar'!W501="Uygun değil",(IF('Cihazlar'!V501="","",IF(ISNUMBER('Cihazlar'!V501),'Cihazlar'!V501,IFERROR(DATE(VALUE(RIGHT('Cihazlar'!V501,4)),VALUE(MID('Cihazlar'!V501,4,2)),VALUE(LEFT('Cihazlar'!V501,2))),""))))+0,EDATE((IF('Cihazlar'!V501="","",IF(ISNUMBER('Cihazlar'!V501),'Cihazlar'!V501,IFERROR(DATE(VALUE(RIGHT('Cihazlar'!V501,4)),VALUE(MID('Cihazlar'!V501,4,2)),VALUE(LEFT('Cihazlar'!V501,2))),"")))),12)))</f>
        <v/>
      </c>
      <c r="L501" s="17" t="str">
        <f>IF(K501="","",K501-TODAY())</f>
        <v/>
      </c>
      <c r="M501" s="16" t="str">
        <f>IF('Cihazlar'!F501&lt;&gt;"",IF('Cihazlar'!F501="","",IF(ISNUMBER('Cihazlar'!F501),'Cihazlar'!F501,IFERROR(DATE(VALUE(RIGHT('Cihazlar'!F501,4)),VALUE(MID('Cihazlar'!F501,4,2)),VALUE(LEFT('Cihazlar'!F501,2))),""))),IF('Cihazlar'!E501="","",IF(ISNUMBER('Cihazlar'!E501),'Cihazlar'!E501,IFERROR(DATE(VALUE(RIGHT('Cihazlar'!E501,4)),VALUE(MID('Cihazlar'!E501,4,2)),VALUE(LEFT('Cihazlar'!E501,2))),""))))</f>
        <v/>
      </c>
      <c r="N501" t="str">
        <f>IF('Cihazlar'!C501="","",IFERROR(MATCH('Cihazlar'!C501,'Ürünler'!$A:$A,0),IFERROR(MATCH('Cihazlar'!C501,'Ürünler'!$B:$B,0),"")))</f>
        <v/>
      </c>
      <c r="O501">
        <f>IF(P501&gt;0,0,IF('Cihazlar'!J501&lt;&gt;"",N(VALUE('Cihazlar'!J501)),IF(N501="",0,N(INDEX('Ürünler'!$C:$C,N501)))))</f>
        <v>0</v>
      </c>
      <c r="P501">
        <f>IF('Cihazlar'!K501&lt;&gt;"",N(VALUE('Cihazlar'!K501)),IF('Cihazlar'!J501&lt;&gt;"",0,IF(N501="",0,N(INDEX('Ürünler'!$D:$D,N501)))))</f>
        <v>0</v>
      </c>
    </row>
  </sheetData>
  <autoFilter ref="A1:L1"/>
  <conditionalFormatting sqref="G2:G501">
    <cfRule type="expression" dxfId="0" priority="1">
      <formula>AND(ISNUMBER(G2),G2&lt;0)</formula>
    </cfRule>
    <cfRule type="expression" dxfId="1" priority="2">
      <formula>AND(ISNUMBER(G2),G2&gt;=0,G2&lt;=30)</formula>
    </cfRule>
  </conditionalFormatting>
  <conditionalFormatting sqref="J2:J501">
    <cfRule type="expression" dxfId="2" priority="3">
      <formula>AND(ISNUMBER(J2),J2&lt;0)</formula>
    </cfRule>
    <cfRule type="expression" dxfId="3" priority="4">
      <formula>AND(ISNUMBER(J2),J2&gt;=0,J2&lt;=30)</formula>
    </cfRule>
  </conditionalFormatting>
  <conditionalFormatting sqref="L2:L501">
    <cfRule type="expression" dxfId="4" priority="5">
      <formula>AND(ISNUMBER(L2),L2&lt;0)</formula>
    </cfRule>
    <cfRule type="expression" dxfId="5" priority="6">
      <formula>AND(ISNUMBER(L2),L2&gt;=0,L2&lt;=30)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0" workbookViewId="0" showGridLines="true" showRowColHeaders="1">
      <selection activeCell="A3" sqref="A3:P3"/>
    </sheetView>
  </sheetViews>
  <sheetFormatPr defaultRowHeight="14.4" outlineLevelRow="0" outlineLevelCol="0"/>
  <cols>
    <col min="1" max="1" width="28" customWidth="true" style="0"/>
    <col min="2" max="2" width="14" customWidth="true" style="3"/>
    <col min="3" max="3" width="16" customWidth="true" style="3"/>
    <col min="4" max="4" width="14" customWidth="true" style="0"/>
    <col min="5" max="5" width="26" customWidth="true" style="0"/>
    <col min="6" max="6" width="14" customWidth="true" style="3"/>
    <col min="7" max="7" width="18" customWidth="true" style="0"/>
    <col min="8" max="8" width="18" customWidth="true" style="0"/>
    <col min="9" max="9" width="16" customWidth="true" style="3"/>
    <col min="10" max="10" width="28" customWidth="true" style="0"/>
    <col min="11" max="11" width="14" customWidth="true" style="3"/>
    <col min="12" max="12" width="40" customWidth="true" style="0"/>
    <col min="13" max="13" width="16" customWidth="true" style="0"/>
    <col min="14" max="14" width="18" customWidth="true" style="0"/>
    <col min="15" max="15" width="12" customWidth="true" style="5"/>
    <col min="16" max="16" width="12" customWidth="true" style="5"/>
  </cols>
  <sheetData>
    <row r="1" spans="1:16" customHeight="1" ht="30">
      <c r="A1" s="1" t="s">
        <v>14</v>
      </c>
      <c r="B1" s="2" t="s">
        <v>15</v>
      </c>
      <c r="C1" s="2" t="s">
        <v>16</v>
      </c>
      <c r="D1" s="1" t="s">
        <v>17</v>
      </c>
      <c r="E1" s="1" t="s">
        <v>18</v>
      </c>
      <c r="F1" s="2" t="s">
        <v>19</v>
      </c>
      <c r="G1" s="1" t="s">
        <v>20</v>
      </c>
      <c r="H1" s="1" t="s">
        <v>21</v>
      </c>
      <c r="I1" s="2" t="s">
        <v>22</v>
      </c>
      <c r="J1" s="1" t="s">
        <v>23</v>
      </c>
      <c r="K1" s="2" t="s">
        <v>24</v>
      </c>
      <c r="L1" s="1" t="s">
        <v>25</v>
      </c>
      <c r="M1" s="1" t="s">
        <v>26</v>
      </c>
      <c r="N1" s="1" t="s">
        <v>27</v>
      </c>
      <c r="O1" s="4" t="s">
        <v>28</v>
      </c>
      <c r="P1" s="4" t="s">
        <v>29</v>
      </c>
    </row>
    <row r="2" spans="1:16" customHeight="1" ht="22">
      <c r="A2" s="6" t="s">
        <v>30</v>
      </c>
      <c r="B2" s="7">
        <v>12345678901</v>
      </c>
      <c r="C2" s="7" t="s">
        <v>31</v>
      </c>
      <c r="D2" s="6" t="s">
        <v>32</v>
      </c>
      <c r="E2" s="6" t="s">
        <v>33</v>
      </c>
      <c r="F2" s="7"/>
      <c r="G2" s="6"/>
      <c r="H2" s="6"/>
      <c r="I2" s="7"/>
      <c r="J2" s="6" t="s">
        <v>34</v>
      </c>
      <c r="K2" s="7"/>
      <c r="L2" s="6" t="s">
        <v>35</v>
      </c>
      <c r="M2" s="6" t="s">
        <v>36</v>
      </c>
      <c r="N2" s="6" t="s">
        <v>37</v>
      </c>
      <c r="O2" s="8">
        <v>40.992812</v>
      </c>
      <c r="P2" s="8">
        <v>29.027425</v>
      </c>
    </row>
    <row r="3" spans="1:16" customHeight="1" ht="22">
      <c r="A3" s="9" t="s">
        <v>38</v>
      </c>
      <c r="B3" s="10"/>
      <c r="C3" s="10" t="s">
        <v>39</v>
      </c>
      <c r="D3" s="9" t="s">
        <v>40</v>
      </c>
      <c r="E3" s="9" t="s">
        <v>41</v>
      </c>
      <c r="F3" s="10">
        <v>1234567890</v>
      </c>
      <c r="G3" s="9" t="s">
        <v>42</v>
      </c>
      <c r="H3" s="9" t="s">
        <v>43</v>
      </c>
      <c r="I3" s="10" t="s">
        <v>44</v>
      </c>
      <c r="J3" s="9"/>
      <c r="K3" s="10" t="s">
        <v>45</v>
      </c>
      <c r="L3" s="9" t="s">
        <v>46</v>
      </c>
      <c r="M3" s="9" t="s">
        <v>36</v>
      </c>
      <c r="N3" s="9" t="s">
        <v>47</v>
      </c>
      <c r="O3" s="11"/>
      <c r="P3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"/>
  <sheetViews>
    <sheetView tabSelected="0" workbookViewId="0" showGridLines="true" showRowColHeaders="1">
      <pane ySplit="1" topLeftCell="A2" activePane="bottomLeft" state="frozen"/>
      <selection pane="bottomLeft" activeCell="A1" sqref="A1:Y1"/>
    </sheetView>
  </sheetViews>
  <sheetFormatPr defaultRowHeight="14.4" outlineLevelRow="0" outlineLevelCol="0"/>
  <cols>
    <col min="1" max="1" width="16" customWidth="true" style="3"/>
    <col min="2" max="2" width="20" customWidth="true" style="3"/>
    <col min="3" max="3" width="14" customWidth="true" style="3"/>
    <col min="4" max="4" width="14" customWidth="true" style="3"/>
    <col min="5" max="5" width="18" customWidth="true" style="3"/>
    <col min="6" max="6" width="20" customWidth="true" style="3"/>
    <col min="7" max="7" width="16" customWidth="true" style="0"/>
    <col min="8" max="8" width="19" customWidth="true" style="3"/>
    <col min="9" max="9" width="19" customWidth="true" style="3"/>
    <col min="10" max="10" width="27" customWidth="true" style="0"/>
    <col min="11" max="11" width="28" customWidth="true" style="0"/>
    <col min="12" max="12" width="28" customWidth="true" style="3"/>
    <col min="13" max="13" width="14" customWidth="true" style="0"/>
    <col min="14" max="14" width="15" customWidth="true" style="0"/>
    <col min="15" max="15" width="17" customWidth="true" style="0"/>
    <col min="16" max="16" width="14" customWidth="true" style="3"/>
    <col min="17" max="17" width="14" customWidth="true" style="3"/>
    <col min="18" max="18" width="26" customWidth="true" style="0"/>
    <col min="19" max="19" width="30" customWidth="true" style="3"/>
    <col min="20" max="20" width="30" customWidth="true" style="3"/>
    <col min="21" max="21" width="30" customWidth="true" style="3"/>
    <col min="22" max="22" width="30" customWidth="true" style="3"/>
    <col min="23" max="23" width="30" customWidth="true" style="3"/>
    <col min="24" max="24" width="30" customWidth="true" style="3"/>
    <col min="25" max="25" width="14" customWidth="true" style="3"/>
  </cols>
  <sheetData>
    <row r="1" spans="1:25" customHeight="1" ht="36">
      <c r="A1" s="12" t="s">
        <v>24</v>
      </c>
      <c r="B1" s="12" t="s">
        <v>48</v>
      </c>
      <c r="C1" s="12" t="s">
        <v>49</v>
      </c>
      <c r="D1" s="12" t="s">
        <v>2</v>
      </c>
      <c r="E1" s="12" t="s">
        <v>50</v>
      </c>
      <c r="F1" s="12" t="s">
        <v>51</v>
      </c>
      <c r="G1" s="13" t="s">
        <v>52</v>
      </c>
      <c r="H1" s="12" t="s">
        <v>53</v>
      </c>
      <c r="I1" s="12" t="s">
        <v>54</v>
      </c>
      <c r="J1" s="13" t="s">
        <v>55</v>
      </c>
      <c r="K1" s="13" t="s">
        <v>56</v>
      </c>
      <c r="L1" s="12" t="s">
        <v>57</v>
      </c>
      <c r="M1" s="13" t="s">
        <v>58</v>
      </c>
      <c r="N1" s="13" t="s">
        <v>59</v>
      </c>
      <c r="O1" s="13" t="s">
        <v>60</v>
      </c>
      <c r="P1" s="12" t="s">
        <v>61</v>
      </c>
      <c r="Q1" s="12" t="s">
        <v>62</v>
      </c>
      <c r="R1" s="13" t="s">
        <v>63</v>
      </c>
      <c r="S1" s="12" t="s">
        <v>64</v>
      </c>
      <c r="T1" s="12" t="s">
        <v>65</v>
      </c>
      <c r="U1" s="12" t="s">
        <v>66</v>
      </c>
      <c r="V1" s="12" t="s">
        <v>67</v>
      </c>
      <c r="W1" s="12" t="s">
        <v>68</v>
      </c>
      <c r="X1" s="12" t="s">
        <v>69</v>
      </c>
      <c r="Y1" s="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0" workbookViewId="0" showGridLines="true" showRowColHeaders="1">
      <selection activeCell="A48" sqref="A48:C48"/>
    </sheetView>
  </sheetViews>
  <sheetFormatPr defaultRowHeight="14.4" outlineLevelRow="0" outlineLevelCol="0"/>
  <cols>
    <col min="1" max="1" width="18" customWidth="true" style="0"/>
    <col min="2" max="2" width="10" customWidth="true" style="0"/>
    <col min="3" max="3" width="85" customWidth="true" style="0"/>
  </cols>
  <sheetData>
    <row r="1" spans="1:3" customHeight="1" ht="28">
      <c r="A1" s="1" t="s">
        <v>70</v>
      </c>
      <c r="B1" s="1" t="s">
        <v>71</v>
      </c>
      <c r="C1" s="1" t="s">
        <v>72</v>
      </c>
    </row>
    <row r="2" spans="1:3" customHeight="1" ht="22">
      <c r="A2" s="14" t="s">
        <v>73</v>
      </c>
      <c r="B2" s="14"/>
      <c r="C2" s="14" t="s">
        <v>74</v>
      </c>
    </row>
    <row r="3" spans="1:3" customHeight="1" ht="22">
      <c r="A3" s="15" t="s">
        <v>75</v>
      </c>
      <c r="B3" s="15" t="s">
        <v>76</v>
      </c>
      <c r="C3" s="15" t="s">
        <v>77</v>
      </c>
    </row>
    <row r="4" spans="1:3" customHeight="1" ht="22">
      <c r="A4" s="14" t="s">
        <v>15</v>
      </c>
      <c r="B4" s="14" t="s">
        <v>78</v>
      </c>
      <c r="C4" s="14" t="s">
        <v>79</v>
      </c>
    </row>
    <row r="5" spans="1:3" customHeight="1" ht="22">
      <c r="A5" s="15" t="s">
        <v>80</v>
      </c>
      <c r="B5" s="15" t="s">
        <v>76</v>
      </c>
      <c r="C5" s="15" t="s">
        <v>81</v>
      </c>
    </row>
    <row r="6" spans="1:3" customHeight="1" ht="22">
      <c r="A6" s="14" t="s">
        <v>17</v>
      </c>
      <c r="B6" s="14" t="s">
        <v>78</v>
      </c>
      <c r="C6" s="14" t="s">
        <v>82</v>
      </c>
    </row>
    <row r="7" spans="1:3" customHeight="1" ht="22">
      <c r="A7" s="15" t="s">
        <v>18</v>
      </c>
      <c r="B7" s="15" t="s">
        <v>78</v>
      </c>
      <c r="C7" s="15" t="s">
        <v>83</v>
      </c>
    </row>
    <row r="8" spans="1:3" customHeight="1" ht="22">
      <c r="A8" s="14" t="s">
        <v>19</v>
      </c>
      <c r="B8" s="14" t="s">
        <v>78</v>
      </c>
      <c r="C8" s="14" t="s">
        <v>84</v>
      </c>
    </row>
    <row r="9" spans="1:3" customHeight="1" ht="22">
      <c r="A9" s="15" t="s">
        <v>20</v>
      </c>
      <c r="B9" s="15" t="s">
        <v>78</v>
      </c>
      <c r="C9" s="15" t="s">
        <v>85</v>
      </c>
    </row>
    <row r="10" spans="1:3" customHeight="1" ht="22">
      <c r="A10" s="14" t="s">
        <v>21</v>
      </c>
      <c r="B10" s="14" t="s">
        <v>78</v>
      </c>
      <c r="C10" s="14" t="s">
        <v>86</v>
      </c>
    </row>
    <row r="11" spans="1:3" customHeight="1" ht="22">
      <c r="A11" s="15" t="s">
        <v>22</v>
      </c>
      <c r="B11" s="15" t="s">
        <v>78</v>
      </c>
      <c r="C11" s="15" t="s">
        <v>87</v>
      </c>
    </row>
    <row r="12" spans="1:3" customHeight="1" ht="22">
      <c r="A12" s="14" t="s">
        <v>23</v>
      </c>
      <c r="B12" s="14" t="s">
        <v>78</v>
      </c>
      <c r="C12" s="14" t="s">
        <v>88</v>
      </c>
    </row>
    <row r="13" spans="1:3" customHeight="1" ht="22">
      <c r="A13" s="15" t="s">
        <v>24</v>
      </c>
      <c r="B13" s="15" t="s">
        <v>78</v>
      </c>
      <c r="C13" s="15" t="s">
        <v>89</v>
      </c>
    </row>
    <row r="14" spans="1:3" customHeight="1" ht="22">
      <c r="A14" s="14" t="s">
        <v>25</v>
      </c>
      <c r="B14" s="14" t="s">
        <v>78</v>
      </c>
      <c r="C14" s="14" t="s">
        <v>90</v>
      </c>
    </row>
    <row r="15" spans="1:3" customHeight="1" ht="22">
      <c r="A15" s="15" t="s">
        <v>26</v>
      </c>
      <c r="B15" s="15" t="s">
        <v>78</v>
      </c>
      <c r="C15" s="15" t="s">
        <v>91</v>
      </c>
    </row>
    <row r="16" spans="1:3" customHeight="1" ht="22">
      <c r="A16" s="14" t="s">
        <v>27</v>
      </c>
      <c r="B16" s="14" t="s">
        <v>78</v>
      </c>
      <c r="C16" s="14" t="s">
        <v>92</v>
      </c>
    </row>
    <row r="17" spans="1:3" customHeight="1" ht="22">
      <c r="A17" s="15" t="s">
        <v>28</v>
      </c>
      <c r="B17" s="15" t="s">
        <v>78</v>
      </c>
      <c r="C17" s="15" t="s">
        <v>93</v>
      </c>
    </row>
    <row r="18" spans="1:3" customHeight="1" ht="22">
      <c r="A18" s="14" t="s">
        <v>29</v>
      </c>
      <c r="B18" s="14" t="s">
        <v>78</v>
      </c>
      <c r="C18" s="14" t="s">
        <v>94</v>
      </c>
    </row>
    <row r="19" spans="1:3" customHeight="1" ht="22">
      <c r="A19" s="15" t="s">
        <v>95</v>
      </c>
      <c r="B19" s="15" t="s">
        <v>96</v>
      </c>
      <c r="C19" s="15" t="s">
        <v>97</v>
      </c>
    </row>
    <row r="20" spans="1:3" customHeight="1" ht="22">
      <c r="A20" s="14" t="s">
        <v>98</v>
      </c>
      <c r="B20" s="14"/>
      <c r="C20" s="14" t="s">
        <v>99</v>
      </c>
    </row>
    <row r="21" spans="1:3" customHeight="1" ht="22">
      <c r="A21" s="15" t="s">
        <v>24</v>
      </c>
      <c r="B21" s="15" t="s">
        <v>78</v>
      </c>
      <c r="C21" s="15" t="s">
        <v>100</v>
      </c>
    </row>
    <row r="22" spans="1:3" customHeight="1" ht="22">
      <c r="A22" s="14" t="s">
        <v>48</v>
      </c>
      <c r="B22" s="14" t="s">
        <v>78</v>
      </c>
      <c r="C22" s="14" t="s">
        <v>101</v>
      </c>
    </row>
    <row r="23" spans="1:3" customHeight="1" ht="22">
      <c r="A23" s="15" t="s">
        <v>102</v>
      </c>
      <c r="B23" s="15" t="s">
        <v>76</v>
      </c>
      <c r="C23" s="15" t="s">
        <v>103</v>
      </c>
    </row>
    <row r="24" spans="1:3" customHeight="1" ht="22">
      <c r="A24" s="14" t="s">
        <v>2</v>
      </c>
      <c r="B24" s="14" t="s">
        <v>78</v>
      </c>
      <c r="C24" s="14" t="s">
        <v>104</v>
      </c>
    </row>
    <row r="25" spans="1:3" customHeight="1" ht="22">
      <c r="A25" s="15" t="s">
        <v>50</v>
      </c>
      <c r="B25" s="15" t="s">
        <v>78</v>
      </c>
      <c r="C25" s="15" t="s">
        <v>105</v>
      </c>
    </row>
    <row r="26" spans="1:3" customHeight="1" ht="22">
      <c r="A26" s="14" t="s">
        <v>51</v>
      </c>
      <c r="B26" s="14" t="s">
        <v>78</v>
      </c>
      <c r="C26" s="14" t="s">
        <v>106</v>
      </c>
    </row>
    <row r="27" spans="1:3" customHeight="1" ht="22">
      <c r="A27" s="15" t="s">
        <v>52</v>
      </c>
      <c r="B27" s="15" t="s">
        <v>78</v>
      </c>
      <c r="C27" s="15" t="s">
        <v>107</v>
      </c>
    </row>
    <row r="28" spans="1:3" customHeight="1" ht="22">
      <c r="A28" s="14" t="s">
        <v>53</v>
      </c>
      <c r="B28" s="14" t="s">
        <v>78</v>
      </c>
      <c r="C28" s="14" t="s">
        <v>108</v>
      </c>
    </row>
    <row r="29" spans="1:3" customHeight="1" ht="22">
      <c r="A29" s="15" t="s">
        <v>54</v>
      </c>
      <c r="B29" s="15" t="s">
        <v>78</v>
      </c>
      <c r="C29" s="15" t="s">
        <v>109</v>
      </c>
    </row>
    <row r="30" spans="1:3" customHeight="1" ht="22">
      <c r="A30" s="14" t="s">
        <v>55</v>
      </c>
      <c r="B30" s="14" t="s">
        <v>78</v>
      </c>
      <c r="C30" s="14" t="s">
        <v>110</v>
      </c>
    </row>
    <row r="31" spans="1:3" customHeight="1" ht="22">
      <c r="A31" s="15" t="s">
        <v>56</v>
      </c>
      <c r="B31" s="15" t="s">
        <v>78</v>
      </c>
      <c r="C31" s="15" t="s">
        <v>111</v>
      </c>
    </row>
    <row r="32" spans="1:3" customHeight="1" ht="22">
      <c r="A32" s="14" t="s">
        <v>57</v>
      </c>
      <c r="B32" s="14" t="s">
        <v>78</v>
      </c>
      <c r="C32" s="14" t="s">
        <v>112</v>
      </c>
    </row>
    <row r="33" spans="1:3" customHeight="1" ht="22">
      <c r="A33" s="15" t="s">
        <v>58</v>
      </c>
      <c r="B33" s="15" t="s">
        <v>78</v>
      </c>
      <c r="C33" s="15" t="s">
        <v>113</v>
      </c>
    </row>
    <row r="34" spans="1:3" customHeight="1" ht="22">
      <c r="A34" s="14" t="s">
        <v>59</v>
      </c>
      <c r="B34" s="14" t="s">
        <v>78</v>
      </c>
      <c r="C34" s="14" t="s">
        <v>114</v>
      </c>
    </row>
    <row r="35" spans="1:3" customHeight="1" ht="22">
      <c r="A35" s="15" t="s">
        <v>60</v>
      </c>
      <c r="B35" s="15" t="s">
        <v>78</v>
      </c>
      <c r="C35" s="15" t="s">
        <v>114</v>
      </c>
    </row>
    <row r="36" spans="1:3" customHeight="1" ht="22">
      <c r="A36" s="14" t="s">
        <v>61</v>
      </c>
      <c r="B36" s="14" t="s">
        <v>78</v>
      </c>
      <c r="C36" s="14" t="s">
        <v>115</v>
      </c>
    </row>
    <row r="37" spans="1:3" customHeight="1" ht="22">
      <c r="A37" s="15" t="s">
        <v>62</v>
      </c>
      <c r="B37" s="15" t="s">
        <v>78</v>
      </c>
      <c r="C37" s="15" t="s">
        <v>116</v>
      </c>
    </row>
    <row r="38" spans="1:3" customHeight="1" ht="22">
      <c r="A38" s="14" t="s">
        <v>63</v>
      </c>
      <c r="B38" s="14" t="s">
        <v>78</v>
      </c>
      <c r="C38" s="14" t="s">
        <v>117</v>
      </c>
    </row>
    <row r="39" spans="1:3" customHeight="1" ht="22">
      <c r="A39" s="15" t="s">
        <v>64</v>
      </c>
      <c r="B39" s="15" t="s">
        <v>78</v>
      </c>
      <c r="C39" s="15" t="s">
        <v>118</v>
      </c>
    </row>
    <row r="40" spans="1:3" customHeight="1" ht="22">
      <c r="A40" s="14" t="s">
        <v>65</v>
      </c>
      <c r="B40" s="14" t="s">
        <v>78</v>
      </c>
      <c r="C40" s="14" t="s">
        <v>119</v>
      </c>
    </row>
    <row r="41" spans="1:3" customHeight="1" ht="22">
      <c r="A41" s="15" t="s">
        <v>66</v>
      </c>
      <c r="B41" s="15" t="s">
        <v>78</v>
      </c>
      <c r="C41" s="15" t="s">
        <v>120</v>
      </c>
    </row>
    <row r="42" spans="1:3" customHeight="1" ht="22">
      <c r="A42" s="14" t="s">
        <v>67</v>
      </c>
      <c r="B42" s="14" t="s">
        <v>78</v>
      </c>
      <c r="C42" s="14" t="s">
        <v>121</v>
      </c>
    </row>
    <row r="43" spans="1:3" customHeight="1" ht="22">
      <c r="A43" s="15" t="s">
        <v>68</v>
      </c>
      <c r="B43" s="15" t="s">
        <v>78</v>
      </c>
      <c r="C43" s="15" t="s">
        <v>119</v>
      </c>
    </row>
    <row r="44" spans="1:3" customHeight="1" ht="22">
      <c r="A44" s="14" t="s">
        <v>69</v>
      </c>
      <c r="B44" s="14" t="s">
        <v>78</v>
      </c>
      <c r="C44" s="14" t="s">
        <v>120</v>
      </c>
    </row>
    <row r="45" spans="1:3" customHeight="1" ht="22">
      <c r="A45" s="15" t="s">
        <v>23</v>
      </c>
      <c r="B45" s="15" t="s">
        <v>78</v>
      </c>
      <c r="C45" s="15" t="s">
        <v>122</v>
      </c>
    </row>
    <row r="46" spans="1:3" customHeight="1" ht="22">
      <c r="A46" s="14" t="s">
        <v>123</v>
      </c>
      <c r="B46" s="14"/>
      <c r="C46" s="14" t="s">
        <v>124</v>
      </c>
    </row>
    <row r="47" spans="1:3" customHeight="1" ht="22">
      <c r="A47" s="15" t="s">
        <v>125</v>
      </c>
      <c r="B47" s="15"/>
      <c r="C47" s="15" t="s">
        <v>126</v>
      </c>
    </row>
    <row r="48" spans="1:3" customHeight="1" ht="22">
      <c r="A48" s="14" t="s">
        <v>127</v>
      </c>
      <c r="B48" s="14"/>
      <c r="C48" s="14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pane ySplit="1" topLeftCell="A2" activePane="bottomLeft" state="frozen"/>
      <selection pane="bottomLeft" activeCell="A1" sqref="A1:E1"/>
    </sheetView>
  </sheetViews>
  <sheetFormatPr defaultRowHeight="14.4" outlineLevelRow="0" outlineLevelCol="0"/>
  <cols>
    <col min="1" max="1" width="16" customWidth="true" style="0"/>
    <col min="2" max="2" width="52" customWidth="true" style="0"/>
    <col min="3" max="3" width="18" customWidth="true" style="0"/>
    <col min="4" max="4" width="18" customWidth="true" style="0"/>
    <col min="5" max="5" width="26" customWidth="true" style="0"/>
  </cols>
  <sheetData>
    <row r="1" spans="1:5" customHeight="1" ht="30">
      <c r="A1" s="1" t="s">
        <v>102</v>
      </c>
      <c r="B1" s="1" t="s">
        <v>129</v>
      </c>
      <c r="C1" s="1" t="s">
        <v>130</v>
      </c>
      <c r="D1" s="1" t="s">
        <v>131</v>
      </c>
      <c r="E1" s="1" t="s">
        <v>132</v>
      </c>
    </row>
    <row r="2" spans="1:5">
      <c r="A2" t="s">
        <v>133</v>
      </c>
      <c r="B2" t="s">
        <v>134</v>
      </c>
      <c r="C2">
        <v>6</v>
      </c>
      <c r="E2" t="s">
        <v>135</v>
      </c>
    </row>
    <row r="3" spans="1:5">
      <c r="A3" t="s">
        <v>136</v>
      </c>
      <c r="B3" t="s">
        <v>137</v>
      </c>
      <c r="C3">
        <v>6</v>
      </c>
      <c r="E3" t="s">
        <v>135</v>
      </c>
    </row>
    <row r="4" spans="1:5">
      <c r="A4" t="s">
        <v>138</v>
      </c>
      <c r="B4" t="s">
        <v>139</v>
      </c>
      <c r="C4">
        <v>3</v>
      </c>
      <c r="E4" t="s">
        <v>135</v>
      </c>
    </row>
    <row r="5" spans="1:5">
      <c r="A5" t="s">
        <v>140</v>
      </c>
      <c r="B5" t="s">
        <v>141</v>
      </c>
      <c r="C5">
        <v>6</v>
      </c>
      <c r="E5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Bakım Takvimi</vt:lpstr>
      <vt:lpstr>Müşteriler</vt:lpstr>
      <vt:lpstr>Cihazlar</vt:lpstr>
      <vt:lpstr>Açıklamalar</vt:lpstr>
      <vt:lpstr>Ürünler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Servios</dc:creator>
  <cp:lastModifiedBy>Servios</cp:lastModifiedBy>
  <dcterms:created xsi:type="dcterms:W3CDTF">2026-10-21T03:00:00+03:00</dcterms:created>
  <dcterms:modified xsi:type="dcterms:W3CDTF">2026-10-21T03:00:00+03:00</dcterms:modified>
  <dc:title>Periyodik Bakım Takip Şablonu</dc:title>
  <dc:description/>
  <dc:subject/>
  <cp:keywords/>
  <cp:category/>
</cp:coreProperties>
</file>